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customXml/itemProps79.xml" ContentType="application/vnd.openxmlformats-officedocument.customXmlProperties+xml"/>
  <Override PartName="/customXml/itemProps80.xml" ContentType="application/vnd.openxmlformats-officedocument.customXmlProperties+xml"/>
  <Override PartName="/customXml/itemProps81.xml" ContentType="application/vnd.openxmlformats-officedocument.customXmlProperties+xml"/>
  <Override PartName="/customXml/itemProps82.xml" ContentType="application/vnd.openxmlformats-officedocument.customXmlProperties+xml"/>
  <Override PartName="/customXml/itemProps83.xml" ContentType="application/vnd.openxmlformats-officedocument.customXmlProperties+xml"/>
  <Override PartName="/customXml/itemProps84.xml" ContentType="application/vnd.openxmlformats-officedocument.customXmlProperties+xml"/>
  <Override PartName="/customXml/itemProps85.xml" ContentType="application/vnd.openxmlformats-officedocument.customXmlProperties+xml"/>
  <Override PartName="/customXml/itemProps86.xml" ContentType="application/vnd.openxmlformats-officedocument.customXmlProperties+xml"/>
  <Override PartName="/customXml/itemProps87.xml" ContentType="application/vnd.openxmlformats-officedocument.customXmlProperties+xml"/>
  <Override PartName="/customXml/itemProps88.xml" ContentType="application/vnd.openxmlformats-officedocument.customXmlProperties+xml"/>
  <Override PartName="/customXml/itemProps89.xml" ContentType="application/vnd.openxmlformats-officedocument.customXmlProperties+xml"/>
  <Override PartName="/customXml/itemProps90.xml" ContentType="application/vnd.openxmlformats-officedocument.customXmlProperties+xml"/>
  <Override PartName="/customXml/itemProps91.xml" ContentType="application/vnd.openxmlformats-officedocument.customXmlProperties+xml"/>
  <Override PartName="/customXml/itemProps92.xml" ContentType="application/vnd.openxmlformats-officedocument.customXmlProperties+xml"/>
  <Override PartName="/customXml/itemProps93.xml" ContentType="application/vnd.openxmlformats-officedocument.customXmlProperties+xml"/>
  <Override PartName="/customXml/itemProps94.xml" ContentType="application/vnd.openxmlformats-officedocument.customXmlProperties+xml"/>
  <Override PartName="/customXml/itemProps95.xml" ContentType="application/vnd.openxmlformats-officedocument.customXmlProperties+xml"/>
  <Override PartName="/customXml/itemProps96.xml" ContentType="application/vnd.openxmlformats-officedocument.customXmlProperties+xml"/>
  <Override PartName="/customXml/itemProps97.xml" ContentType="application/vnd.openxmlformats-officedocument.customXmlProperties+xml"/>
  <Override PartName="/customXml/itemProps98.xml" ContentType="application/vnd.openxmlformats-officedocument.customXmlProperties+xml"/>
  <Override PartName="/customXml/itemProps99.xml" ContentType="application/vnd.openxmlformats-officedocument.customXmlProperties+xml"/>
  <Override PartName="/customXml/itemProps100.xml" ContentType="application/vnd.openxmlformats-officedocument.customXmlProperties+xml"/>
  <Override PartName="/customXml/itemProps101.xml" ContentType="application/vnd.openxmlformats-officedocument.customXmlProperties+xml"/>
  <Override PartName="/customXml/itemProps102.xml" ContentType="application/vnd.openxmlformats-officedocument.customXmlProperties+xml"/>
  <Override PartName="/customXml/itemProps103.xml" ContentType="application/vnd.openxmlformats-officedocument.customXmlProperties+xml"/>
  <Override PartName="/customXml/itemProps104.xml" ContentType="application/vnd.openxmlformats-officedocument.customXmlProperties+xml"/>
  <Override PartName="/customXml/itemProps105.xml" ContentType="application/vnd.openxmlformats-officedocument.customXmlProperties+xml"/>
  <Override PartName="/customXml/itemProps106.xml" ContentType="application/vnd.openxmlformats-officedocument.customXmlProperties+xml"/>
  <Override PartName="/customXml/itemProps107.xml" ContentType="application/vnd.openxmlformats-officedocument.customXmlProperties+xml"/>
  <Override PartName="/customXml/itemProps108.xml" ContentType="application/vnd.openxmlformats-officedocument.customXmlProperties+xml"/>
  <Override PartName="/customXml/itemProps109.xml" ContentType="application/vnd.openxmlformats-officedocument.customXmlProperties+xml"/>
  <Override PartName="/customXml/itemProps110.xml" ContentType="application/vnd.openxmlformats-officedocument.customXmlProperties+xml"/>
  <Override PartName="/customXml/itemProps111.xml" ContentType="application/vnd.openxmlformats-officedocument.customXmlProperties+xml"/>
  <Override PartName="/customXml/itemProps112.xml" ContentType="application/vnd.openxmlformats-officedocument.customXmlProperties+xml"/>
  <Override PartName="/customXml/itemProps113.xml" ContentType="application/vnd.openxmlformats-officedocument.customXmlProperties+xml"/>
  <Override PartName="/customXml/itemProps114.xml" ContentType="application/vnd.openxmlformats-officedocument.customXmlProperties+xml"/>
  <Override PartName="/customXml/itemProps115.xml" ContentType="application/vnd.openxmlformats-officedocument.customXmlProperties+xml"/>
  <Override PartName="/customXml/itemProps116.xml" ContentType="application/vnd.openxmlformats-officedocument.customXmlProperties+xml"/>
  <Override PartName="/customXml/itemProps117.xml" ContentType="application/vnd.openxmlformats-officedocument.customXmlProperties+xml"/>
  <Override PartName="/customXml/itemProps118.xml" ContentType="application/vnd.openxmlformats-officedocument.customXmlProperties+xml"/>
  <Override PartName="/customXml/itemProps119.xml" ContentType="application/vnd.openxmlformats-officedocument.customXmlProperties+xml"/>
  <Override PartName="/customXml/itemProps120.xml" ContentType="application/vnd.openxmlformats-officedocument.customXmlProperties+xml"/>
  <Override PartName="/customXml/itemProps121.xml" ContentType="application/vnd.openxmlformats-officedocument.customXmlProperties+xml"/>
  <Override PartName="/customXml/itemProps122.xml" ContentType="application/vnd.openxmlformats-officedocument.customXmlProperties+xml"/>
  <Override PartName="/customXml/itemProps123.xml" ContentType="application/vnd.openxmlformats-officedocument.customXmlProperties+xml"/>
  <Override PartName="/customXml/itemProps124.xml" ContentType="application/vnd.openxmlformats-officedocument.customXmlProperties+xml"/>
  <Override PartName="/customXml/itemProps125.xml" ContentType="application/vnd.openxmlformats-officedocument.customXmlProperties+xml"/>
  <Override PartName="/customXml/itemProps126.xml" ContentType="application/vnd.openxmlformats-officedocument.customXmlProperties+xml"/>
  <Override PartName="/customXml/itemProps127.xml" ContentType="application/vnd.openxmlformats-officedocument.customXmlProperties+xml"/>
  <Override PartName="/customXml/itemProps128.xml" ContentType="application/vnd.openxmlformats-officedocument.customXmlProperties+xml"/>
  <Override PartName="/customXml/itemProps129.xml" ContentType="application/vnd.openxmlformats-officedocument.customXmlProperties+xml"/>
  <Override PartName="/customXml/itemProps130.xml" ContentType="application/vnd.openxmlformats-officedocument.customXmlProperties+xml"/>
  <Override PartName="/customXml/itemProps13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cb763538dcd4320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navarro\Documents\GitHub\ediphi-dpr-report-builder\"/>
    </mc:Choice>
  </mc:AlternateContent>
  <xr:revisionPtr revIDLastSave="0" documentId="13_ncr:1_{547505AB-3A58-4D71-9326-A0F4FE7627D2}" xr6:coauthVersionLast="47" xr6:coauthVersionMax="47" xr10:uidLastSave="{00000000-0000-0000-0000-000000000000}"/>
  <bookViews>
    <workbookView xWindow="-108" yWindow="-108" windowWidth="23256" windowHeight="12576" tabRatio="641" xr2:uid="{00000000-000D-0000-FFFF-FFFF00000000}"/>
  </bookViews>
  <sheets>
    <sheet name="Cover" sheetId="20" r:id="rId1"/>
    <sheet name="EstData" sheetId="3" state="veryHidden" r:id="rId2"/>
    <sheet name="tables" sheetId="11" state="veryHidden" r:id="rId3"/>
    <sheet name="pivot data" sheetId="17" state="veryHidden" r:id="rId4"/>
    <sheet name="trigger" sheetId="18" state="veryHidden" r:id="rId5"/>
    <sheet name="raw data" sheetId="16" state="veryHidden" r:id="rId6"/>
    <sheet name="Executive Summary" sheetId="6" state="veryHidden" r:id="rId7"/>
    <sheet name="Systems Summary" sheetId="9" state="veryHidden" r:id="rId8"/>
    <sheet name="Labor Hr Projection" sheetId="12" state="veryHidden" r:id="rId9"/>
  </sheets>
  <functionGroups builtInGroupCount="19"/>
  <definedNames>
    <definedName name="\markups" localSheetId="2">tables!$AP$1</definedName>
    <definedName name="\print" localSheetId="7">'Systems Summary'!$B$8</definedName>
    <definedName name="dtmLastUpdate">EstData!$B$2</definedName>
    <definedName name="exConstArea">'Executive Summary'!$G$23</definedName>
    <definedName name="exConstCosts">'Executive Summary'!$B$27</definedName>
    <definedName name="exTotal">'Executive Summary'!$B$31</definedName>
    <definedName name="_xlnm.Print_Area" localSheetId="0">Cover!$E$2:$T$80</definedName>
    <definedName name="_xlnm.Print_Area" localSheetId="1">EstData!$A$1:$F$66</definedName>
    <definedName name="_xlnm.Print_Area" localSheetId="6">'Executive Summary'!$B$1:$K$56</definedName>
    <definedName name="_xlnm.Print_Area" localSheetId="8">'Labor Hr Projection'!$A$1:$I$10</definedName>
    <definedName name="_xlnm.Print_Area" localSheetId="7">'Systems Summary'!$B$1:$H$11</definedName>
    <definedName name="_xlnm.Print_Area" localSheetId="2">tables!$A$1:$AN$139</definedName>
    <definedName name="_xlnm.Print_Titles" localSheetId="1">EstData!$1:$13</definedName>
    <definedName name="_xlnm.Print_Titles" localSheetId="6">'Executive Summary'!$1:$10</definedName>
    <definedName name="_xlnm.Print_Titles" localSheetId="8">'Labor Hr Projection'!$1:$8</definedName>
    <definedName name="_xlnm.Print_Titles" localSheetId="7">'Systems Summary'!$1:$7</definedName>
    <definedName name="_xlnm.Print_Titles" localSheetId="2">tables!$1:$13</definedName>
    <definedName name="rngBidDate" comment="tbl_CoverPage">EstData!$B$41</definedName>
    <definedName name="rngConstEnd">EstData!$B$29</definedName>
    <definedName name="rngConstStart">EstData!$B$28</definedName>
    <definedName name="rngContractAmount" comment="tbl_CoverPage">EstData!$B$34</definedName>
    <definedName name="rngCP1">EstData!$D$1</definedName>
    <definedName name="rngDataBase">EstData!$B$5</definedName>
    <definedName name="rngDurationUnit" comment="tbl_CoverPage">EstData!$B$40</definedName>
    <definedName name="rngEstDate">EstData!$B$15</definedName>
    <definedName name="rngEstimateID" comment="tblProjects">EstData!$B$6</definedName>
    <definedName name="rngEstimator" comment="tbl_CoverPage">EstData!$B$35</definedName>
    <definedName name="rngEstInfo">EstData!$B$4:$B$49</definedName>
    <definedName name="rngEstName">EstData!$B$13</definedName>
    <definedName name="rngEstNum">EstData!$B$14</definedName>
    <definedName name="rngEstSerialNo">EstData!$B$4</definedName>
    <definedName name="rngEstStatus">EstData!$B$17</definedName>
    <definedName name="rngEstType">EstData!$B$16</definedName>
    <definedName name="rngGUID">EstData!$B$8</definedName>
    <definedName name="rngHeading1" comment="tbl_CoverPage">EstData!$B$31</definedName>
    <definedName name="rngHeading2" comment="tbl_CoverPage">EstData!$B$32</definedName>
    <definedName name="rngHeading3" comment="tbl_CoverPage">EstData!$B$33</definedName>
    <definedName name="rngIsTemp">EstData!$C$1</definedName>
    <definedName name="rngJobNo" comment="tbl_CoverPage">EstData!$D$42</definedName>
    <definedName name="rngJobSize" comment="tbl_CoverPage">EstData!$B$36</definedName>
    <definedName name="rngJobUnitName" comment="tbl_CoverPage">EstData!$B$37</definedName>
    <definedName name="rngMarket">EstData!$B$26</definedName>
    <definedName name="rngMarketSector">EstData!$B$27</definedName>
    <definedName name="rngMarkups">EstData!$F$1</definedName>
    <definedName name="rngNewCur_0">EstData!$B$53</definedName>
    <definedName name="rngNewCur_2">EstData!$C$53</definedName>
    <definedName name="rngOrgCur_0">EstData!$B$54</definedName>
    <definedName name="rngOrgCur_2">EstData!$C$54</definedName>
    <definedName name="rngProjectAddress" comment="tblProjects">EstData!$B$20</definedName>
    <definedName name="rngProjectArchitect" comment="tblProjects">EstData!$B$23</definedName>
    <definedName name="rngProjectCityStateZip" comment="tblProjects">EstData!$B$21</definedName>
    <definedName name="rngProjectClient" comment="tblProjects">EstData!$B$22</definedName>
    <definedName name="rngProjectDuration" comment="tbl_CoverPage">EstData!$B$39</definedName>
    <definedName name="rngProjectEngineer" comment="tblProjects">EstData!$B$24</definedName>
    <definedName name="rngProjectMEPEngineer">EstData!$B$25</definedName>
    <definedName name="rngProjectName" comment="tblProjects">EstData!$B$19</definedName>
    <definedName name="rngProjectStartDate">EstData!$B$38</definedName>
    <definedName name="rngProjectType">EstData!$B$43</definedName>
    <definedName name="rngRegion">EstData!$D$44</definedName>
    <definedName name="rngReportPath">EstData!$B$7</definedName>
    <definedName name="rngSSFrmt">'Systems Summary'!$G$8:$G$10</definedName>
    <definedName name="rngSubHeading1">EstData!$B$45</definedName>
    <definedName name="rngSubHeading2">EstData!$B$46</definedName>
    <definedName name="rngSubHeading3">EstData!$B$47</definedName>
    <definedName name="rngSubHeading4">EstData!$B$48</definedName>
    <definedName name="rngSubHeading5">EstData!$B$49</definedName>
    <definedName name="rngTheme">EstData!$B$50</definedName>
    <definedName name="rngVarEstID">EstData!$B$10</definedName>
    <definedName name="rngVarGUID">EstData!$B$12</definedName>
    <definedName name="rngVarReport">EstData!$B$11</definedName>
    <definedName name="rngVersion">EstData!$B$1</definedName>
    <definedName name="rngWBPath">EstData!$B$9</definedName>
    <definedName name="rngXmlExportDate">EstData!$C$4</definedName>
    <definedName name="rngXmlExportTime">EstData!$D$4</definedName>
    <definedName name="RprtID">EstData!$E$1</definedName>
    <definedName name="SysEnd" localSheetId="7">'Systems Summary'!$B$10</definedName>
    <definedName name="SysStart" localSheetId="7">'Systems Summary'!$B$7</definedName>
    <definedName name="varRptEst1">EstData!$C$6</definedName>
    <definedName name="varRptEst2">EstData!$C$10</definedName>
  </definedNames>
  <calcPr calcId="191029" iterate="1" iterateCount="30" iterateDelta="0.01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3" i="6" l="1"/>
  <c r="B45" i="3"/>
  <c r="B48" i="3"/>
  <c r="B49" i="3"/>
  <c r="B43" i="3"/>
  <c r="B33" i="3"/>
  <c r="B32" i="3"/>
  <c r="B31" i="3"/>
  <c r="H10" i="9"/>
  <c r="G31" i="6"/>
  <c r="E31" i="6"/>
  <c r="E27" i="6"/>
  <c r="C10" i="12"/>
  <c r="F9" i="12"/>
  <c r="G9" i="12"/>
  <c r="H9" i="12"/>
  <c r="I9" i="12"/>
  <c r="F10" i="12"/>
  <c r="H10" i="12"/>
  <c r="I10" i="12"/>
  <c r="G10" i="9"/>
  <c r="G7" i="9"/>
  <c r="F31" i="6"/>
  <c r="F27" i="6"/>
  <c r="C23" i="6"/>
  <c r="C19" i="6"/>
  <c r="C18" i="6"/>
  <c r="C17" i="6"/>
  <c r="C16" i="6"/>
  <c r="C14" i="6"/>
  <c r="C12" i="6"/>
  <c r="C11" i="6"/>
  <c r="C10" i="6"/>
  <c r="C9" i="6"/>
  <c r="C8" i="6"/>
  <c r="B5" i="6"/>
  <c r="B4" i="6"/>
  <c r="B3" i="6"/>
  <c r="B1" i="6"/>
  <c r="C10" i="3"/>
  <c r="C6" i="3"/>
</calcChain>
</file>

<file path=xl/sharedStrings.xml><?xml version="1.0" encoding="utf-8"?>
<sst xmlns="http://schemas.openxmlformats.org/spreadsheetml/2006/main" count="482" uniqueCount="387">
  <si>
    <t>Description</t>
  </si>
  <si>
    <t>rngProjectName</t>
  </si>
  <si>
    <t>rngProjectAddress</t>
  </si>
  <si>
    <t>rngProjectClient</t>
  </si>
  <si>
    <t>rngProjectArchitect</t>
  </si>
  <si>
    <t>rngProjectEngineer</t>
  </si>
  <si>
    <t>rngEstimateID</t>
  </si>
  <si>
    <t>rngContractAmount</t>
  </si>
  <si>
    <t>rngEstimator</t>
  </si>
  <si>
    <t>rngJobSize</t>
  </si>
  <si>
    <t>rngJobUnitName</t>
  </si>
  <si>
    <t>rngProjectDuration</t>
  </si>
  <si>
    <t>rngDurationUnit</t>
  </si>
  <si>
    <t>rngBidDate</t>
  </si>
  <si>
    <t>rngHeading1</t>
  </si>
  <si>
    <t>rngHeading2</t>
  </si>
  <si>
    <t>rngHeading3</t>
  </si>
  <si>
    <t>rngJobNo</t>
  </si>
  <si>
    <t>Total</t>
  </si>
  <si>
    <t>rngDataBase</t>
  </si>
  <si>
    <t>rngEstName</t>
  </si>
  <si>
    <t>rngEstNum</t>
  </si>
  <si>
    <t>rngEstDate</t>
  </si>
  <si>
    <t>SYSTEMS SUMMARY</t>
  </si>
  <si>
    <t>rngSubHeading1</t>
  </si>
  <si>
    <t>rngSubHeading2</t>
  </si>
  <si>
    <t>rngSubHeading3</t>
  </si>
  <si>
    <t>rngSubHeading4</t>
  </si>
  <si>
    <t>rngSubHeading5</t>
  </si>
  <si>
    <t>Project Information</t>
  </si>
  <si>
    <t>Architect</t>
  </si>
  <si>
    <t/>
  </si>
  <si>
    <t>Estimator</t>
  </si>
  <si>
    <t>Estimate Id</t>
  </si>
  <si>
    <t>Project Duration</t>
  </si>
  <si>
    <t>Date</t>
  </si>
  <si>
    <t>Building Type</t>
  </si>
  <si>
    <t>Client</t>
  </si>
  <si>
    <t>Project</t>
  </si>
  <si>
    <t>PROJECTED CONSTRUCTION COSTS</t>
  </si>
  <si>
    <t>TOTAL</t>
  </si>
  <si>
    <t>Project Costs Summary</t>
  </si>
  <si>
    <t>DPRReporter</t>
  </si>
  <si>
    <t>Date Updated</t>
  </si>
  <si>
    <t>ProjectName</t>
  </si>
  <si>
    <t>ProjectJobSize</t>
  </si>
  <si>
    <t>rngProjectStartDate</t>
  </si>
  <si>
    <t>ProjectStartDate</t>
  </si>
  <si>
    <t>ProjectJobUnit</t>
  </si>
  <si>
    <t>ProjectDuration</t>
  </si>
  <si>
    <t>ProjectCode</t>
  </si>
  <si>
    <t>rngEstType</t>
  </si>
  <si>
    <t>EstimateType</t>
  </si>
  <si>
    <t>rngEstStatus</t>
  </si>
  <si>
    <t>EstimateStatus</t>
  </si>
  <si>
    <t>ProjectEstimator</t>
  </si>
  <si>
    <t>customtext23</t>
  </si>
  <si>
    <t>customtext24</t>
  </si>
  <si>
    <t>rngProjectMEPEngineer</t>
  </si>
  <si>
    <t>customtext11</t>
  </si>
  <si>
    <t>customtext12</t>
  </si>
  <si>
    <t>rngProjectType</t>
  </si>
  <si>
    <t>rngRegion</t>
  </si>
  <si>
    <t>customtext13</t>
  </si>
  <si>
    <t>CustomText1</t>
  </si>
  <si>
    <t>CustomText2</t>
  </si>
  <si>
    <t>rngProjectCityStateZip</t>
  </si>
  <si>
    <t>Customtext5</t>
  </si>
  <si>
    <t>Customtext4</t>
  </si>
  <si>
    <t>customtext14</t>
  </si>
  <si>
    <t>CustomText22</t>
  </si>
  <si>
    <t>rngEstSerialNo</t>
  </si>
  <si>
    <t>PivotName</t>
  </si>
  <si>
    <t>sXpath1</t>
  </si>
  <si>
    <t>sXpath2</t>
  </si>
  <si>
    <t>sLvl2xNd</t>
  </si>
  <si>
    <t>sLvl2Code</t>
  </si>
  <si>
    <t>sLvl2Item</t>
  </si>
  <si>
    <t>sXpath3</t>
  </si>
  <si>
    <t>sLvl3xNd</t>
  </si>
  <si>
    <t>sLvl3Code</t>
  </si>
  <si>
    <t>sLvl3Item</t>
  </si>
  <si>
    <t>xmlLevel</t>
  </si>
  <si>
    <t>sXpath4</t>
  </si>
  <si>
    <t>sLvl4xNd</t>
  </si>
  <si>
    <t>sLvl4Code</t>
  </si>
  <si>
    <t>sLvl4Item</t>
  </si>
  <si>
    <t>sXpath5</t>
  </si>
  <si>
    <t>sLvl5xNd</t>
  </si>
  <si>
    <t>sLvl5Code</t>
  </si>
  <si>
    <t>sLvl5Item</t>
  </si>
  <si>
    <t>Code</t>
  </si>
  <si>
    <t>bCkb1</t>
  </si>
  <si>
    <t>bCkbAll</t>
  </si>
  <si>
    <t>bCkb2</t>
  </si>
  <si>
    <t>bCkb3</t>
  </si>
  <si>
    <t>bCkb4</t>
  </si>
  <si>
    <t>bCkb5</t>
  </si>
  <si>
    <t>sLvl1xNd4</t>
  </si>
  <si>
    <t>sLvl1Code5</t>
  </si>
  <si>
    <t>sLvl1Item6</t>
  </si>
  <si>
    <t>sXpath0</t>
  </si>
  <si>
    <t>bCkb0</t>
  </si>
  <si>
    <t>sLvl0xNd</t>
  </si>
  <si>
    <t>sLvl0Code</t>
  </si>
  <si>
    <t>sLvl0Item</t>
  </si>
  <si>
    <t>rngReportPath</t>
  </si>
  <si>
    <t>bCkbSub</t>
  </si>
  <si>
    <t>rngMarket</t>
  </si>
  <si>
    <t>rngMarketSector</t>
  </si>
  <si>
    <t>rngConstEnd</t>
  </si>
  <si>
    <t>rngConstStart</t>
  </si>
  <si>
    <t>rngTheme</t>
  </si>
  <si>
    <t>\\azr-corp-store\Estimators\DPR Reporter\Document Themes\DPR_ThemeDark.thmx</t>
  </si>
  <si>
    <t>LABOR HOUR PROJECTION</t>
  </si>
  <si>
    <t>Value</t>
  </si>
  <si>
    <t>Labor %</t>
  </si>
  <si>
    <t>Labor Amount</t>
  </si>
  <si>
    <t>Mat %</t>
  </si>
  <si>
    <t>Material Amount</t>
  </si>
  <si>
    <t>Avg $ /hr</t>
  </si>
  <si>
    <t>Labor Hr Projection</t>
  </si>
  <si>
    <t>Item Description</t>
  </si>
  <si>
    <t>% Labor2</t>
  </si>
  <si>
    <t>% Material3</t>
  </si>
  <si>
    <t>0171</t>
  </si>
  <si>
    <t>Survey</t>
  </si>
  <si>
    <t>0174</t>
  </si>
  <si>
    <t>Final Cleaning</t>
  </si>
  <si>
    <t>0241</t>
  </si>
  <si>
    <t>Demolition</t>
  </si>
  <si>
    <t>0280</t>
  </si>
  <si>
    <t>Hazardous Material Abatement</t>
  </si>
  <si>
    <t>0321</t>
  </si>
  <si>
    <t>Reinforcing Steel</t>
  </si>
  <si>
    <t>0330</t>
  </si>
  <si>
    <t>Concrete</t>
  </si>
  <si>
    <t>0337</t>
  </si>
  <si>
    <t>Shotcrete</t>
  </si>
  <si>
    <t>0341</t>
  </si>
  <si>
    <t>Precast Structural</t>
  </si>
  <si>
    <t>0345</t>
  </si>
  <si>
    <t>Precast Architectural</t>
  </si>
  <si>
    <t>0347</t>
  </si>
  <si>
    <t>Tilt-Up-Concrete</t>
  </si>
  <si>
    <t>0349</t>
  </si>
  <si>
    <t>GFRC</t>
  </si>
  <si>
    <t>0353</t>
  </si>
  <si>
    <t>Topping Slab</t>
  </si>
  <si>
    <t>0420</t>
  </si>
  <si>
    <t>Masonry</t>
  </si>
  <si>
    <t>0443</t>
  </si>
  <si>
    <t>Stone</t>
  </si>
  <si>
    <t>0512</t>
  </si>
  <si>
    <t>Structural Steel</t>
  </si>
  <si>
    <t>0531</t>
  </si>
  <si>
    <t>Metal Decking</t>
  </si>
  <si>
    <t>0541</t>
  </si>
  <si>
    <t>Exterior Metal Studs</t>
  </si>
  <si>
    <t>0551</t>
  </si>
  <si>
    <t>Stairs &amp; Railings</t>
  </si>
  <si>
    <t>0558</t>
  </si>
  <si>
    <t>Misc Steel</t>
  </si>
  <si>
    <t>0571</t>
  </si>
  <si>
    <t>Ornamental Steel</t>
  </si>
  <si>
    <t>0610</t>
  </si>
  <si>
    <t>Rough Carpentry</t>
  </si>
  <si>
    <t>0641</t>
  </si>
  <si>
    <t>Casework &amp; Millwork</t>
  </si>
  <si>
    <t>0710</t>
  </si>
  <si>
    <t>Waterproofing</t>
  </si>
  <si>
    <t>0721</t>
  </si>
  <si>
    <t>Insulation</t>
  </si>
  <si>
    <t>0724</t>
  </si>
  <si>
    <t>EIFS</t>
  </si>
  <si>
    <t>0742</t>
  </si>
  <si>
    <t>Metal Panels</t>
  </si>
  <si>
    <t>0750</t>
  </si>
  <si>
    <t>Roofing</t>
  </si>
  <si>
    <t>0762</t>
  </si>
  <si>
    <t>Sheet Metal Flashing</t>
  </si>
  <si>
    <t>0781</t>
  </si>
  <si>
    <t>Fireproofing</t>
  </si>
  <si>
    <t>0784</t>
  </si>
  <si>
    <t>Firestopping</t>
  </si>
  <si>
    <t>0792</t>
  </si>
  <si>
    <t>Sealants</t>
  </si>
  <si>
    <t>0795</t>
  </si>
  <si>
    <t>Expansion Control</t>
  </si>
  <si>
    <t>0810</t>
  </si>
  <si>
    <t>Doors Frames Hardware</t>
  </si>
  <si>
    <t>0830</t>
  </si>
  <si>
    <t>Special Doors</t>
  </si>
  <si>
    <t>0844</t>
  </si>
  <si>
    <t>Exterior Glazing Systems</t>
  </si>
  <si>
    <t>0852</t>
  </si>
  <si>
    <t>Wood Windows</t>
  </si>
  <si>
    <t>0863</t>
  </si>
  <si>
    <t>Skylights</t>
  </si>
  <si>
    <t>0881</t>
  </si>
  <si>
    <t>Glass &amp; Glazing</t>
  </si>
  <si>
    <t>0921</t>
  </si>
  <si>
    <t>Plaster</t>
  </si>
  <si>
    <t>0922</t>
  </si>
  <si>
    <t>Drywall</t>
  </si>
  <si>
    <t>0930</t>
  </si>
  <si>
    <t>Tile</t>
  </si>
  <si>
    <t>0951</t>
  </si>
  <si>
    <t>Acoustical</t>
  </si>
  <si>
    <t>0960</t>
  </si>
  <si>
    <t>Flooring</t>
  </si>
  <si>
    <t>0966</t>
  </si>
  <si>
    <t>Terrazzo</t>
  </si>
  <si>
    <t>0969</t>
  </si>
  <si>
    <t>Access Floor</t>
  </si>
  <si>
    <t>0991</t>
  </si>
  <si>
    <t>Painting</t>
  </si>
  <si>
    <t>0996</t>
  </si>
  <si>
    <t>Special Coatings</t>
  </si>
  <si>
    <t>1000</t>
  </si>
  <si>
    <t>Specialties</t>
  </si>
  <si>
    <t>1014</t>
  </si>
  <si>
    <t>Signage</t>
  </si>
  <si>
    <t>1022</t>
  </si>
  <si>
    <t>Operable Partitions</t>
  </si>
  <si>
    <t>1023</t>
  </si>
  <si>
    <t>Demountable Partitions</t>
  </si>
  <si>
    <t>1056</t>
  </si>
  <si>
    <t>Storage Shelving</t>
  </si>
  <si>
    <t>1071</t>
  </si>
  <si>
    <t>Sun Control Devices</t>
  </si>
  <si>
    <t>1073</t>
  </si>
  <si>
    <t>Awnings &amp; Canopies</t>
  </si>
  <si>
    <t>1100</t>
  </si>
  <si>
    <t>Equipment</t>
  </si>
  <si>
    <t>1112</t>
  </si>
  <si>
    <t>Parking Control Equipment</t>
  </si>
  <si>
    <t>1113</t>
  </si>
  <si>
    <t>Loading Dock Equipment</t>
  </si>
  <si>
    <t>1140</t>
  </si>
  <si>
    <t>Food Service Equipment</t>
  </si>
  <si>
    <t>1152</t>
  </si>
  <si>
    <t>Audio Visual Equipment</t>
  </si>
  <si>
    <t>1153</t>
  </si>
  <si>
    <t>Lab Equipment</t>
  </si>
  <si>
    <t>1170</t>
  </si>
  <si>
    <t>Medical Equipment</t>
  </si>
  <si>
    <t>1220</t>
  </si>
  <si>
    <t>Window Treatment</t>
  </si>
  <si>
    <t>1235</t>
  </si>
  <si>
    <t>Casework</t>
  </si>
  <si>
    <t>1250</t>
  </si>
  <si>
    <t>Furniture/FF&amp;E</t>
  </si>
  <si>
    <t>1260</t>
  </si>
  <si>
    <t>Multiple Seating</t>
  </si>
  <si>
    <t>1312</t>
  </si>
  <si>
    <t>Water Feature</t>
  </si>
  <si>
    <t>1321</t>
  </si>
  <si>
    <t>Environmentally Controlled Rooms</t>
  </si>
  <si>
    <t>1326</t>
  </si>
  <si>
    <t>Clean Room Systems</t>
  </si>
  <si>
    <t>1334</t>
  </si>
  <si>
    <t>Pre-Engineered Structures</t>
  </si>
  <si>
    <t>1349</t>
  </si>
  <si>
    <t>Radiation Protection / RF Shielding</t>
  </si>
  <si>
    <t>1420</t>
  </si>
  <si>
    <t>Conveying</t>
  </si>
  <si>
    <t>1440</t>
  </si>
  <si>
    <t>Lifts Chutes Hoists</t>
  </si>
  <si>
    <t>1484</t>
  </si>
  <si>
    <t>Window Washing Equipment</t>
  </si>
  <si>
    <t>1492</t>
  </si>
  <si>
    <t>Pneumatic Tubing</t>
  </si>
  <si>
    <t>2100</t>
  </si>
  <si>
    <t>Fire Protection</t>
  </si>
  <si>
    <t>2200</t>
  </si>
  <si>
    <t>Plumbing</t>
  </si>
  <si>
    <t>2300</t>
  </si>
  <si>
    <t>HVAC</t>
  </si>
  <si>
    <t>2600</t>
  </si>
  <si>
    <t>Electrical</t>
  </si>
  <si>
    <t>2713</t>
  </si>
  <si>
    <t>Cabling</t>
  </si>
  <si>
    <t>2741</t>
  </si>
  <si>
    <t>Audio Visual System</t>
  </si>
  <si>
    <t>2750</t>
  </si>
  <si>
    <t>Nurse Call, Paging, Intercom</t>
  </si>
  <si>
    <t>2753</t>
  </si>
  <si>
    <t>Clock System</t>
  </si>
  <si>
    <t>2813</t>
  </si>
  <si>
    <t>Security System</t>
  </si>
  <si>
    <t>2831</t>
  </si>
  <si>
    <t>Fire Alarm System</t>
  </si>
  <si>
    <t>3120</t>
  </si>
  <si>
    <t>Earthwork</t>
  </si>
  <si>
    <t>3125</t>
  </si>
  <si>
    <t>Erosion Control</t>
  </si>
  <si>
    <t>3141</t>
  </si>
  <si>
    <t>Shoring</t>
  </si>
  <si>
    <t>3162</t>
  </si>
  <si>
    <t>Piles/Piers/Cassions</t>
  </si>
  <si>
    <t>3210</t>
  </si>
  <si>
    <t>Paving</t>
  </si>
  <si>
    <t>3213</t>
  </si>
  <si>
    <t>Site Concrete</t>
  </si>
  <si>
    <t>3214</t>
  </si>
  <si>
    <t>Unit Pavers</t>
  </si>
  <si>
    <t>3216</t>
  </si>
  <si>
    <t>Curb &amp; Gutter</t>
  </si>
  <si>
    <t>3218</t>
  </si>
  <si>
    <t>Athletic Surfaces</t>
  </si>
  <si>
    <t>3231</t>
  </si>
  <si>
    <t>Fencing</t>
  </si>
  <si>
    <t>3233</t>
  </si>
  <si>
    <t>Site Furnishings</t>
  </si>
  <si>
    <t>3290</t>
  </si>
  <si>
    <t>Landscaping</t>
  </si>
  <si>
    <t>3300</t>
  </si>
  <si>
    <t>Site Utilities</t>
  </si>
  <si>
    <t>4010</t>
  </si>
  <si>
    <t>Process Piping</t>
  </si>
  <si>
    <t>4050</t>
  </si>
  <si>
    <t>Process Equipment</t>
  </si>
  <si>
    <t>4060</t>
  </si>
  <si>
    <t>Automation &amp; Instrumentation</t>
  </si>
  <si>
    <t>4121</t>
  </si>
  <si>
    <t>Conveyors</t>
  </si>
  <si>
    <t>4153</t>
  </si>
  <si>
    <t>Pallet Racks</t>
  </si>
  <si>
    <t>_Bricklayer</t>
  </si>
  <si>
    <t>_Building Labor</t>
  </si>
  <si>
    <t>_Skilled Worker</t>
  </si>
  <si>
    <t>_Electrician</t>
  </si>
  <si>
    <t>Laborer 1</t>
  </si>
  <si>
    <t>_Elevator Const</t>
  </si>
  <si>
    <t>_EquipOper(med)</t>
  </si>
  <si>
    <t>_Ext.SheetMetal</t>
  </si>
  <si>
    <t>_StrucSteelWrkr</t>
  </si>
  <si>
    <t>_Fire Protect 1</t>
  </si>
  <si>
    <t>Carpenter 1</t>
  </si>
  <si>
    <t>_FloorTileStone</t>
  </si>
  <si>
    <t>_Glazer</t>
  </si>
  <si>
    <t>_Paintr/Wallcvr</t>
  </si>
  <si>
    <t>_Pipe Fitter 1</t>
  </si>
  <si>
    <t>_Plaster/Lather</t>
  </si>
  <si>
    <t>_Plumber 1</t>
  </si>
  <si>
    <t>_Roofers</t>
  </si>
  <si>
    <t>_Tel/Data</t>
  </si>
  <si>
    <t>Cement Mason 1</t>
  </si>
  <si>
    <t>LMH Code</t>
  </si>
  <si>
    <t>Decimal 0</t>
  </si>
  <si>
    <t>decimal 2</t>
  </si>
  <si>
    <t>rngNewCur_0</t>
  </si>
  <si>
    <t>rngOrgCur_0</t>
  </si>
  <si>
    <t>Currency</t>
  </si>
  <si>
    <t>Decimal 2</t>
  </si>
  <si>
    <t>$ English(United States)</t>
  </si>
  <si>
    <t>£ English(United Kingdom)</t>
  </si>
  <si>
    <t>€ Euro(€123)</t>
  </si>
  <si>
    <t>kr Krona(kr123)</t>
  </si>
  <si>
    <t>¥ Chines(PRC)</t>
  </si>
  <si>
    <t>₩ Korean Won</t>
  </si>
  <si>
    <t>SGD Singapore</t>
  </si>
  <si>
    <t xml:space="preserve">CHF (Swiss Franc) </t>
  </si>
  <si>
    <t>rngVarReport</t>
  </si>
  <si>
    <t>rngVarEstID</t>
  </si>
  <si>
    <t>rngGUID</t>
  </si>
  <si>
    <t>rngVarGUID</t>
  </si>
  <si>
    <t>rngWBPath</t>
  </si>
  <si>
    <t>Middle</t>
  </si>
  <si>
    <t>Left</t>
  </si>
  <si>
    <t>Right</t>
  </si>
  <si>
    <t>NOK (Norwegian Krone)</t>
  </si>
  <si>
    <t>NOK 0</t>
  </si>
  <si>
    <t>NOK 0.00</t>
  </si>
  <si>
    <t xml:space="preserve"> </t>
  </si>
  <si>
    <t>15900  Test &amp; Balance</t>
  </si>
  <si>
    <t>api.estimate.project.constructionDuration</t>
  </si>
  <si>
    <t>api.estimate.project.constructionStart</t>
  </si>
  <si>
    <t>api.estimate.project.region.name</t>
  </si>
  <si>
    <t>api.estimate.project.number</t>
  </si>
  <si>
    <t>days</t>
  </si>
  <si>
    <t>milestone</t>
  </si>
  <si>
    <t>GSF</t>
  </si>
  <si>
    <t>estimate</t>
  </si>
  <si>
    <t>job num</t>
  </si>
  <si>
    <t>COVER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</si>
</sst>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0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&quot;$&quot;#,##0.00_)&quot; / SF&quot;;[Red]\(&quot;$&quot;#,##0.00\)&quot; /SF&quot;"/>
    <numFmt numFmtId="166" formatCode="[$-409]d\-mmm\-yy;@"/>
    <numFmt numFmtId="167" formatCode="_(* #,##0_);_(* \(#,##0\);_(* &quot;-&quot;??_);_(@_)"/>
    <numFmt numFmtId="168" formatCode="#,##0\ &quot;mh&quot;"/>
    <numFmt numFmtId="169" formatCode="#,##0\ &quot; mh&quot;"/>
    <numFmt numFmtId="170" formatCode="_-* #,##0.00\ [$CHF-100C]_-;\-* #,##0.00\ [$CHF-100C]_-;_-* &quot;-&quot;??\ [$CHF-100C]_-;_-@_-"/>
    <numFmt numFmtId="171" formatCode="[$£-809]#,##0;\-[$£-809]#,##0"/>
    <numFmt numFmtId="172" formatCode="[$€-2]\ #,##0_);\([$€-2]\ #,##0\)"/>
    <numFmt numFmtId="173" formatCode="[$kr-103B]\ #,##0;[$kr-103B]\ \-#,##0"/>
    <numFmt numFmtId="174" formatCode="[$¥-804]#,##0;[$¥-804]\-#,##0"/>
    <numFmt numFmtId="175" formatCode="[$₩-412]#,##0;\-[$₩-412]#,##0"/>
    <numFmt numFmtId="176" formatCode="[$SGD]\ #,##0_);\([$SGD]\ #,##0\)"/>
    <numFmt numFmtId="177" formatCode="#,##0\ [$CHF-100C];\-#,##0\ [$CHF-100C]"/>
    <numFmt numFmtId="178" formatCode="[$£-809]#,##0.00;\-[$£-809]#,##0.00"/>
    <numFmt numFmtId="179" formatCode="[$€-2]\ #,##0.00_);\([$€-2]\ #,##0.00\)"/>
    <numFmt numFmtId="180" formatCode="[$kr-103B]\ #,##0.00;[$kr-103B]\ \-#,##0.00"/>
    <numFmt numFmtId="181" formatCode="[$¥-804]#,##0.00;[$¥-804]\-#,##0.00"/>
    <numFmt numFmtId="182" formatCode="[$₩-412]#,##0.00;\-[$₩-412]#,##0.00"/>
    <numFmt numFmtId="183" formatCode="[$SGD]\ #,##0.00_);\([$SGD]\ #,##0.00\)"/>
    <numFmt numFmtId="184" formatCode="#,##0.00\ [$CHF-100C];\-#,##0.00\ [$CHF-100C]"/>
    <numFmt numFmtId="185" formatCode="[$NOK]\ #,##0_);\([$NOK]\ #,##0\)"/>
    <numFmt numFmtId="186" formatCode="[$NOK]\ #,##0.00_);\([$NOK]\ #,##0.00\)"/>
  </numFmts>
  <fonts count="70">
    <font>
      <sz val="10"/>
      <color theme="1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sz val="9"/>
      <color theme="1"/>
      <name val="Franklin Gothic Book"/>
      <family val="2"/>
      <scheme val="minor"/>
    </font>
    <font>
      <sz val="10"/>
      <name val="Franklin Gothic Book"/>
      <family val="2"/>
      <scheme val="minor"/>
    </font>
    <font>
      <sz val="10"/>
      <color theme="1"/>
      <name val="Franklin Gothic Book"/>
      <family val="2"/>
      <scheme val="minor"/>
    </font>
    <font>
      <sz val="14"/>
      <color theme="1"/>
      <name val="Franklin Gothic Book"/>
      <family val="2"/>
      <scheme val="minor"/>
    </font>
    <font>
      <sz val="12"/>
      <name val="Franklin Gothic Book"/>
      <family val="2"/>
      <scheme val="minor"/>
    </font>
    <font>
      <sz val="12"/>
      <color theme="1"/>
      <name val="Franklin Gothic Book"/>
      <family val="2"/>
      <scheme val="minor"/>
    </font>
    <font>
      <sz val="10"/>
      <name val="MS Sans Serif"/>
      <family val="2"/>
    </font>
    <font>
      <sz val="10"/>
      <color theme="0"/>
      <name val="Arial"/>
      <family val="2"/>
    </font>
    <font>
      <sz val="6"/>
      <color theme="1"/>
      <name val="Arial"/>
      <family val="2"/>
    </font>
    <font>
      <sz val="6"/>
      <color theme="1" tint="0.34998626667073579"/>
      <name val="Arial"/>
      <family val="2"/>
    </font>
    <font>
      <sz val="28"/>
      <color theme="1"/>
      <name val="Bodoni Bk BT"/>
      <family val="2"/>
      <scheme val="major"/>
    </font>
    <font>
      <sz val="6"/>
      <name val="Bodoni Bk BT"/>
      <family val="2"/>
      <scheme val="major"/>
    </font>
    <font>
      <sz val="10"/>
      <color theme="1" tint="-0.249977111117893"/>
      <name val="Franklin Gothic Book"/>
      <family val="2"/>
      <scheme val="minor"/>
    </font>
    <font>
      <sz val="6"/>
      <color theme="1" tint="-0.249977111117893"/>
      <name val="Arial"/>
      <family val="2"/>
    </font>
    <font>
      <sz val="28"/>
      <color theme="1" tint="-0.249977111117893"/>
      <name val="Franklin Gothic Book"/>
      <family val="2"/>
      <scheme val="minor"/>
    </font>
    <font>
      <sz val="11"/>
      <color theme="1" tint="-0.249977111117893"/>
      <name val="Franklin Gothic Book"/>
      <family val="2"/>
      <scheme val="minor"/>
    </font>
    <font>
      <sz val="12"/>
      <color theme="2" tint="-0.499984740745262"/>
      <name val="Franklin Gothic Book"/>
      <family val="2"/>
      <scheme val="minor"/>
    </font>
    <font>
      <sz val="10"/>
      <color theme="2" tint="-0.499984740745262"/>
      <name val="Franklin Gothic Book"/>
      <family val="2"/>
      <scheme val="minor"/>
    </font>
    <font>
      <sz val="6"/>
      <color theme="2" tint="-0.499984740745262"/>
      <name val="Bodoni Bk BT"/>
      <family val="2"/>
      <scheme val="major"/>
    </font>
    <font>
      <sz val="6"/>
      <color theme="2" tint="-0.499984740745262"/>
      <name val="Arial"/>
      <family val="2"/>
    </font>
    <font>
      <sz val="20"/>
      <color theme="0"/>
      <name val="Bodoni Bk BT"/>
      <family val="2"/>
      <scheme val="major"/>
    </font>
    <font>
      <sz val="6"/>
      <color theme="0"/>
      <name val="Bodoni Bk BT"/>
      <family val="2"/>
      <scheme val="major"/>
    </font>
    <font>
      <b/>
      <sz val="10"/>
      <name val="Franklin Gothic Book"/>
      <family val="2"/>
      <scheme val="minor"/>
    </font>
    <font>
      <sz val="14"/>
      <name val="Franklin Gothic Book"/>
      <family val="2"/>
      <scheme val="minor"/>
    </font>
    <font>
      <sz val="14"/>
      <name val="Bodoni Bk BT"/>
      <family val="2"/>
      <scheme val="major"/>
    </font>
    <font>
      <b/>
      <sz val="14"/>
      <color theme="0"/>
      <name val="Franklin Gothic Book"/>
      <family val="2"/>
      <scheme val="minor"/>
    </font>
    <font>
      <b/>
      <sz val="12"/>
      <color theme="0"/>
      <name val="Franklin Gothic Book"/>
      <family val="2"/>
      <scheme val="minor"/>
    </font>
    <font>
      <b/>
      <sz val="16"/>
      <color theme="0"/>
      <name val="Franklin Gothic Book"/>
      <family val="2"/>
      <scheme val="minor"/>
    </font>
    <font>
      <b/>
      <sz val="14"/>
      <name val="Franklin Gothic Book"/>
      <family val="2"/>
      <scheme val="minor"/>
    </font>
    <font>
      <sz val="6"/>
      <name val="Franklin Gothic Book"/>
      <family val="2"/>
      <scheme val="minor"/>
    </font>
    <font>
      <sz val="20"/>
      <name val="Franklin Gothic Book"/>
      <family val="2"/>
      <scheme val="minor"/>
    </font>
    <font>
      <sz val="12"/>
      <name val="Bodoni Bk BT"/>
      <family val="2"/>
      <scheme val="major"/>
    </font>
    <font>
      <sz val="12"/>
      <color rgb="FF000000"/>
      <name val="Franklin Gothic Book"/>
      <family val="2"/>
      <scheme val="minor"/>
    </font>
    <font>
      <sz val="12"/>
      <color theme="1" tint="-0.249977111117893"/>
      <name val="Franklin Gothic Book"/>
      <family val="2"/>
      <scheme val="minor"/>
    </font>
    <font>
      <sz val="12"/>
      <color theme="2" tint="-0.499984740745262"/>
      <name val="Bodoni Bk BT"/>
      <family val="2"/>
      <scheme val="major"/>
    </font>
    <font>
      <sz val="16"/>
      <name val="Bodoni Bk BT"/>
      <family val="2"/>
      <scheme val="major"/>
    </font>
    <font>
      <sz val="18"/>
      <name val="Bodoni Bk BT"/>
      <family val="2"/>
      <scheme val="major"/>
    </font>
    <font>
      <b/>
      <sz val="18"/>
      <color theme="3"/>
      <name val="Bodoni Bk BT"/>
      <family val="2"/>
      <scheme val="major"/>
    </font>
    <font>
      <sz val="11"/>
      <color theme="1"/>
      <name val="Franklin Gothic Book"/>
      <family val="2"/>
      <scheme val="minor"/>
    </font>
    <font>
      <b/>
      <sz val="11"/>
      <color theme="0"/>
      <name val="Franklin Gothic Book"/>
      <family val="2"/>
      <scheme val="minor"/>
    </font>
    <font>
      <sz val="11"/>
      <color theme="0"/>
      <name val="Franklin Gothic Book"/>
      <family val="2"/>
      <scheme val="minor"/>
    </font>
    <font>
      <b/>
      <sz val="15"/>
      <color theme="3"/>
      <name val="Franklin Gothic Book"/>
      <family val="2"/>
      <scheme val="minor"/>
    </font>
    <font>
      <b/>
      <sz val="13"/>
      <color theme="3"/>
      <name val="Franklin Gothic Book"/>
      <family val="2"/>
      <scheme val="minor"/>
    </font>
    <font>
      <b/>
      <sz val="11"/>
      <color theme="3"/>
      <name val="Franklin Gothic Book"/>
      <family val="2"/>
      <scheme val="minor"/>
    </font>
    <font>
      <sz val="11"/>
      <color rgb="FF006100"/>
      <name val="Franklin Gothic Book"/>
      <family val="2"/>
      <scheme val="minor"/>
    </font>
    <font>
      <sz val="11"/>
      <color rgb="FF9C0006"/>
      <name val="Franklin Gothic Book"/>
      <family val="2"/>
      <scheme val="minor"/>
    </font>
    <font>
      <sz val="11"/>
      <color rgb="FF9C6500"/>
      <name val="Franklin Gothic Book"/>
      <family val="2"/>
      <scheme val="minor"/>
    </font>
    <font>
      <sz val="11"/>
      <color rgb="FF3F3F76"/>
      <name val="Franklin Gothic Book"/>
      <family val="2"/>
      <scheme val="minor"/>
    </font>
    <font>
      <b/>
      <sz val="11"/>
      <color rgb="FF3F3F3F"/>
      <name val="Franklin Gothic Book"/>
      <family val="2"/>
      <scheme val="minor"/>
    </font>
    <font>
      <b/>
      <sz val="11"/>
      <color rgb="FFFA7D00"/>
      <name val="Franklin Gothic Book"/>
      <family val="2"/>
      <scheme val="minor"/>
    </font>
    <font>
      <sz val="11"/>
      <color rgb="FFFA7D00"/>
      <name val="Franklin Gothic Book"/>
      <family val="2"/>
      <scheme val="minor"/>
    </font>
    <font>
      <sz val="11"/>
      <color rgb="FFFF0000"/>
      <name val="Franklin Gothic Book"/>
      <family val="2"/>
      <scheme val="minor"/>
    </font>
    <font>
      <i/>
      <sz val="11"/>
      <color rgb="FF7F7F7F"/>
      <name val="Franklin Gothic Book"/>
      <family val="2"/>
      <scheme val="minor"/>
    </font>
    <font>
      <b/>
      <sz val="11"/>
      <color theme="1"/>
      <name val="Franklin Gothic Book"/>
      <family val="2"/>
      <scheme val="minor"/>
    </font>
    <font>
      <sz val="18"/>
      <color theme="0"/>
      <name val="Bodoni Bk BT"/>
      <family val="2"/>
      <scheme val="major"/>
    </font>
    <font>
      <sz val="9"/>
      <name val="Franklin Gothic Book"/>
      <family val="2"/>
      <scheme val="minor"/>
    </font>
    <font>
      <u/>
      <sz val="10"/>
      <color theme="10"/>
      <name val="Franklin Gothic Book"/>
      <family val="2"/>
      <scheme val="minor"/>
    </font>
    <font>
      <sz val="9"/>
      <color theme="1" tint="0.249977111117893"/>
      <name val="Franklin Gothic Book"/>
      <family val="2"/>
      <scheme val="minor"/>
    </font>
    <font>
      <i/>
      <sz val="9"/>
      <color theme="1" tint="0.249977111117893"/>
      <name val="Franklin Gothic Book"/>
      <family val="2"/>
      <scheme val="minor"/>
    </font>
    <font>
      <sz val="10"/>
      <color theme="0"/>
      <name val="Franklin Gothic Book"/>
      <family val="2"/>
      <scheme val="minor"/>
    </font>
    <font>
      <sz val="11"/>
      <color theme="1"/>
      <name val="FrnkGothITC Bk BT"/>
      <family val="2"/>
    </font>
    <font>
      <sz val="10"/>
      <color theme="1" tint="0.249977111117893"/>
      <name val="Franklin Gothic Book"/>
      <family val="2"/>
      <scheme val="minor"/>
    </font>
    <font>
      <sz val="9"/>
      <color rgb="FFFF0000"/>
      <name val="Franklin Gothic Book"/>
      <family val="2"/>
      <scheme val="minor"/>
    </font>
    <font>
      <sz val="10"/>
      <color theme="1" tint="0.249977111117893"/>
      <name val="Franklin Gothic Book"/>
      <family val="2"/>
      <scheme val="minor"/>
    </font>
    <font>
      <sz val="10"/>
      <color theme="1"/>
      <name val="Franklin Gothic Book"/>
      <family val="2"/>
      <scheme val="minor"/>
    </font>
    <font>
      <i/>
      <sz val="10"/>
      <color theme="1" tint="0.249977111117893"/>
      <name val="Franklin Gothic Book"/>
      <family val="2"/>
      <scheme val="minor"/>
    </font>
    <font>
      <sz val="10"/>
      <name val="Franklin Gothic Book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43946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</fills>
  <borders count="35">
    <border>
      <left/>
      <right/>
      <top/>
      <bottom/>
      <diagonal/>
    </border>
    <border>
      <left/>
      <right/>
      <top style="thin">
        <color theme="9"/>
      </top>
      <bottom style="medium">
        <color theme="9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24994659260841701"/>
      </left>
      <right/>
      <top/>
      <bottom/>
      <diagonal/>
    </border>
    <border>
      <left style="thin">
        <color theme="0" tint="-0.34998626667073579"/>
      </left>
      <right/>
      <top style="medium">
        <color theme="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theme="9"/>
      </top>
      <bottom/>
      <diagonal/>
    </border>
    <border>
      <left style="thin">
        <color theme="1" tint="0.24994659260841701"/>
      </left>
      <right/>
      <top style="double">
        <color theme="1" tint="0.24994659260841701"/>
      </top>
      <bottom/>
      <diagonal/>
    </border>
    <border>
      <left style="thin">
        <color theme="0" tint="-0.34998626667073579"/>
      </left>
      <right/>
      <top style="double">
        <color theme="1" tint="0.24994659260841701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theme="1" tint="0.24994659260841701"/>
      </top>
      <bottom/>
      <diagonal/>
    </border>
    <border>
      <left style="thin">
        <color theme="9"/>
      </left>
      <right style="thin">
        <color theme="1"/>
      </right>
      <top style="thin">
        <color theme="1"/>
      </top>
      <bottom/>
      <diagonal/>
    </border>
    <border>
      <left style="thin">
        <color theme="9"/>
      </left>
      <right style="thin">
        <color theme="1"/>
      </right>
      <top style="double">
        <color theme="1" tint="0.24994659260841701"/>
      </top>
      <bottom/>
      <diagonal/>
    </border>
    <border>
      <left/>
      <right style="thin">
        <color theme="0" tint="-0.34998626667073579"/>
      </right>
      <top style="medium">
        <color theme="9"/>
      </top>
      <bottom/>
      <diagonal/>
    </border>
    <border>
      <left style="thin">
        <color theme="1" tint="0.24994659260841701"/>
      </left>
      <right style="thin">
        <color theme="0" tint="-0.24994659260841701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9"/>
      </left>
      <right style="thin">
        <color theme="1"/>
      </right>
      <top style="thin">
        <color theme="0" tint="-0.34998626667073579"/>
      </top>
      <bottom/>
      <diagonal/>
    </border>
    <border>
      <left/>
      <right/>
      <top/>
      <bottom style="medium">
        <color theme="9"/>
      </bottom>
      <diagonal/>
    </border>
  </borders>
  <cellStyleXfs count="96">
    <xf numFmtId="0" fontId="0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2" borderId="0" applyNumberFormat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40" fillId="0" borderId="0" applyNumberFormat="0" applyFill="0" applyBorder="0" applyAlignment="0" applyProtection="0"/>
    <xf numFmtId="0" fontId="41" fillId="0" borderId="0"/>
    <xf numFmtId="0" fontId="44" fillId="0" borderId="12" applyNumberFormat="0" applyFill="0" applyAlignment="0" applyProtection="0"/>
    <xf numFmtId="0" fontId="45" fillId="0" borderId="13" applyNumberFormat="0" applyFill="0" applyAlignment="0" applyProtection="0"/>
    <xf numFmtId="0" fontId="46" fillId="0" borderId="14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5" applyNumberFormat="0" applyAlignment="0" applyProtection="0"/>
    <xf numFmtId="0" fontId="51" fillId="9" borderId="16" applyNumberFormat="0" applyAlignment="0" applyProtection="0"/>
    <xf numFmtId="0" fontId="52" fillId="9" borderId="15" applyNumberFormat="0" applyAlignment="0" applyProtection="0"/>
    <xf numFmtId="0" fontId="53" fillId="0" borderId="17" applyNumberFormat="0" applyFill="0" applyAlignment="0" applyProtection="0"/>
    <xf numFmtId="0" fontId="42" fillId="10" borderId="18" applyNumberFormat="0" applyAlignment="0" applyProtection="0"/>
    <xf numFmtId="0" fontId="54" fillId="0" borderId="0" applyNumberFormat="0" applyFill="0" applyBorder="0" applyAlignment="0" applyProtection="0"/>
    <xf numFmtId="0" fontId="41" fillId="11" borderId="19" applyNumberFormat="0" applyFont="0" applyAlignment="0" applyProtection="0"/>
    <xf numFmtId="0" fontId="55" fillId="0" borderId="0" applyNumberFormat="0" applyFill="0" applyBorder="0" applyAlignment="0" applyProtection="0"/>
    <xf numFmtId="0" fontId="56" fillId="0" borderId="20" applyNumberFormat="0" applyFill="0" applyAlignment="0" applyProtection="0"/>
    <xf numFmtId="0" fontId="43" fillId="2" borderId="0" applyNumberFormat="0" applyBorder="0" applyAlignment="0" applyProtection="0"/>
    <xf numFmtId="0" fontId="41" fillId="12" borderId="0" applyNumberFormat="0" applyBorder="0" applyAlignment="0" applyProtection="0"/>
    <xf numFmtId="0" fontId="41" fillId="13" borderId="0" applyNumberFormat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3" fillId="18" borderId="0" applyNumberFormat="0" applyBorder="0" applyAlignment="0" applyProtection="0"/>
    <xf numFmtId="0" fontId="43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3" fillId="22" borderId="0" applyNumberFormat="0" applyBorder="0" applyAlignment="0" applyProtection="0"/>
    <xf numFmtId="0" fontId="43" fillId="23" borderId="0" applyNumberFormat="0" applyBorder="0" applyAlignment="0" applyProtection="0"/>
    <xf numFmtId="0" fontId="41" fillId="24" borderId="0" applyNumberFormat="0" applyBorder="0" applyAlignment="0" applyProtection="0"/>
    <xf numFmtId="0" fontId="41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7" borderId="0" applyNumberFormat="0" applyBorder="0" applyAlignment="0" applyProtection="0"/>
    <xf numFmtId="0" fontId="41" fillId="28" borderId="0" applyNumberFormat="0" applyBorder="0" applyAlignment="0" applyProtection="0"/>
    <xf numFmtId="0" fontId="41" fillId="29" borderId="0" applyNumberFormat="0" applyBorder="0" applyAlignment="0" applyProtection="0"/>
    <xf numFmtId="0" fontId="43" fillId="30" borderId="0" applyNumberFormat="0" applyBorder="0" applyAlignment="0" applyProtection="0"/>
    <xf numFmtId="0" fontId="43" fillId="31" borderId="0" applyNumberFormat="0" applyBorder="0" applyAlignment="0" applyProtection="0"/>
    <xf numFmtId="0" fontId="41" fillId="32" borderId="0" applyNumberFormat="0" applyBorder="0" applyAlignment="0" applyProtection="0"/>
    <xf numFmtId="0" fontId="41" fillId="33" borderId="0" applyNumberFormat="0" applyBorder="0" applyAlignment="0" applyProtection="0"/>
    <xf numFmtId="0" fontId="43" fillId="34" borderId="0" applyNumberFormat="0" applyBorder="0" applyAlignment="0" applyProtection="0"/>
    <xf numFmtId="0" fontId="59" fillId="0" borderId="0" applyNumberFormat="0" applyFill="0" applyBorder="0" applyAlignment="0" applyProtection="0"/>
    <xf numFmtId="9" fontId="5" fillId="0" borderId="0" applyFont="0" applyFill="0" applyBorder="0" applyAlignment="0" applyProtection="0"/>
    <xf numFmtId="9" fontId="41" fillId="0" borderId="0" applyFont="0" applyFill="0" applyBorder="0" applyAlignment="0" applyProtection="0"/>
    <xf numFmtId="0" fontId="2" fillId="0" borderId="0"/>
    <xf numFmtId="0" fontId="2" fillId="11" borderId="19" applyNumberFormat="0" applyFont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9" fontId="2" fillId="0" borderId="0" applyFont="0" applyFill="0" applyBorder="0" applyAlignment="0" applyProtection="0"/>
    <xf numFmtId="0" fontId="1" fillId="0" borderId="0"/>
  </cellStyleXfs>
  <cellXfs count="204">
    <xf numFmtId="0" fontId="0" fillId="0" borderId="0" xfId="0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vertical="center"/>
    </xf>
    <xf numFmtId="2" fontId="7" fillId="0" borderId="0" xfId="2" applyNumberFormat="1" applyFont="1" applyFill="1" applyBorder="1" applyAlignment="1">
      <alignment vertical="center"/>
    </xf>
    <xf numFmtId="2" fontId="7" fillId="0" borderId="8" xfId="2" applyNumberFormat="1" applyFont="1" applyFill="1" applyBorder="1" applyAlignment="1">
      <alignment vertical="center"/>
    </xf>
    <xf numFmtId="165" fontId="29" fillId="3" borderId="0" xfId="0" applyNumberFormat="1" applyFont="1" applyFill="1" applyAlignment="1">
      <alignment vertical="center"/>
    </xf>
    <xf numFmtId="0" fontId="25" fillId="35" borderId="0" xfId="0" applyFont="1" applyFill="1" applyAlignment="1">
      <alignment horizontal="left" vertical="center"/>
    </xf>
    <xf numFmtId="0" fontId="4" fillId="35" borderId="0" xfId="0" applyFont="1" applyFill="1" applyAlignment="1">
      <alignment vertical="center"/>
    </xf>
    <xf numFmtId="0" fontId="4" fillId="35" borderId="0" xfId="0" applyFont="1" applyFill="1" applyAlignment="1">
      <alignment horizontal="left" vertical="center"/>
    </xf>
    <xf numFmtId="49" fontId="0" fillId="0" borderId="0" xfId="0" applyNumberFormat="1" applyAlignment="1">
      <alignment vertical="center"/>
    </xf>
    <xf numFmtId="0" fontId="58" fillId="0" borderId="0" xfId="0" applyFont="1" applyAlignment="1">
      <alignment horizontal="left" vertical="center"/>
    </xf>
    <xf numFmtId="49" fontId="58" fillId="0" borderId="0" xfId="0" applyNumberFormat="1" applyFont="1" applyAlignment="1">
      <alignment horizontal="left" vertical="center"/>
    </xf>
    <xf numFmtId="166" fontId="4" fillId="0" borderId="0" xfId="0" applyNumberFormat="1" applyFont="1" applyAlignment="1">
      <alignment vertical="center"/>
    </xf>
    <xf numFmtId="49" fontId="0" fillId="0" borderId="0" xfId="0" applyNumberFormat="1"/>
    <xf numFmtId="14" fontId="0" fillId="0" borderId="0" xfId="0" applyNumberFormat="1" applyAlignment="1">
      <alignment vertical="center"/>
    </xf>
    <xf numFmtId="41" fontId="60" fillId="36" borderId="22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vertical="center" wrapText="1"/>
    </xf>
    <xf numFmtId="41" fontId="61" fillId="36" borderId="29" xfId="0" applyNumberFormat="1" applyFont="1" applyFill="1" applyBorder="1" applyAlignment="1">
      <alignment horizontal="center" vertical="center" wrapText="1"/>
    </xf>
    <xf numFmtId="41" fontId="3" fillId="36" borderId="23" xfId="0" applyNumberFormat="1" applyFont="1" applyFill="1" applyBorder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0" fontId="62" fillId="0" borderId="0" xfId="0" applyFont="1" applyAlignment="1">
      <alignment horizontal="left" vertical="center"/>
    </xf>
    <xf numFmtId="6" fontId="62" fillId="0" borderId="0" xfId="0" applyNumberFormat="1" applyFont="1" applyAlignment="1">
      <alignment horizontal="left" vertical="center"/>
    </xf>
    <xf numFmtId="8" fontId="62" fillId="0" borderId="0" xfId="0" applyNumberFormat="1" applyFont="1" applyAlignment="1">
      <alignment horizontal="left" vertical="center"/>
    </xf>
    <xf numFmtId="170" fontId="58" fillId="0" borderId="0" xfId="0" applyNumberFormat="1" applyFont="1" applyAlignment="1">
      <alignment horizontal="left" vertical="center"/>
    </xf>
    <xf numFmtId="0" fontId="63" fillId="0" borderId="0" xfId="0" applyFont="1"/>
    <xf numFmtId="38" fontId="64" fillId="0" borderId="25" xfId="0" applyNumberFormat="1" applyFont="1" applyBorder="1" applyAlignment="1">
      <alignment vertical="center"/>
    </xf>
    <xf numFmtId="167" fontId="64" fillId="0" borderId="25" xfId="0" applyNumberFormat="1" applyFont="1" applyBorder="1" applyAlignment="1">
      <alignment horizontal="center" vertical="center"/>
    </xf>
    <xf numFmtId="169" fontId="64" fillId="0" borderId="28" xfId="0" applyNumberFormat="1" applyFont="1" applyBorder="1" applyAlignment="1">
      <alignment horizontal="right" vertical="center"/>
    </xf>
    <xf numFmtId="19" fontId="0" fillId="0" borderId="0" xfId="0" applyNumberFormat="1" applyAlignment="1">
      <alignment horizontal="center" vertical="center"/>
    </xf>
    <xf numFmtId="0" fontId="4" fillId="37" borderId="0" xfId="0" applyFont="1" applyFill="1" applyAlignment="1">
      <alignment horizontal="left" vertical="center"/>
    </xf>
    <xf numFmtId="0" fontId="0" fillId="37" borderId="0" xfId="0" applyFill="1" applyAlignment="1">
      <alignment horizontal="center"/>
    </xf>
    <xf numFmtId="0" fontId="4" fillId="38" borderId="0" xfId="0" applyFont="1" applyFill="1" applyAlignment="1">
      <alignment horizontal="left" vertical="center"/>
    </xf>
    <xf numFmtId="0" fontId="0" fillId="38" borderId="0" xfId="0" applyFill="1" applyAlignment="1">
      <alignment horizontal="center"/>
    </xf>
    <xf numFmtId="0" fontId="4" fillId="39" borderId="0" xfId="0" applyFont="1" applyFill="1" applyAlignment="1">
      <alignment horizontal="left" vertical="center"/>
    </xf>
    <xf numFmtId="0" fontId="0" fillId="39" borderId="0" xfId="0" applyFill="1" applyAlignment="1">
      <alignment horizontal="center"/>
    </xf>
    <xf numFmtId="5" fontId="0" fillId="0" borderId="0" xfId="0" applyNumberFormat="1" applyAlignment="1">
      <alignment horizontal="left" vertical="center"/>
    </xf>
    <xf numFmtId="171" fontId="0" fillId="0" borderId="0" xfId="0" applyNumberFormat="1" applyAlignment="1">
      <alignment horizontal="left" vertical="center"/>
    </xf>
    <xf numFmtId="172" fontId="4" fillId="0" borderId="0" xfId="0" applyNumberFormat="1" applyFont="1" applyAlignment="1">
      <alignment horizontal="left" vertical="center"/>
    </xf>
    <xf numFmtId="173" fontId="4" fillId="0" borderId="0" xfId="0" applyNumberFormat="1" applyFont="1" applyAlignment="1">
      <alignment horizontal="left" vertical="center"/>
    </xf>
    <xf numFmtId="174" fontId="4" fillId="0" borderId="0" xfId="0" applyNumberFormat="1" applyFont="1" applyAlignment="1">
      <alignment horizontal="left" vertical="center"/>
    </xf>
    <xf numFmtId="175" fontId="4" fillId="0" borderId="0" xfId="0" applyNumberFormat="1" applyFont="1" applyAlignment="1">
      <alignment horizontal="left" vertical="center"/>
    </xf>
    <xf numFmtId="176" fontId="4" fillId="0" borderId="0" xfId="0" applyNumberFormat="1" applyFont="1" applyAlignment="1">
      <alignment horizontal="left" vertical="center"/>
    </xf>
    <xf numFmtId="177" fontId="4" fillId="0" borderId="0" xfId="0" applyNumberFormat="1" applyFont="1" applyAlignment="1">
      <alignment horizontal="left" vertical="center"/>
    </xf>
    <xf numFmtId="7" fontId="4" fillId="0" borderId="0" xfId="0" applyNumberFormat="1" applyFont="1" applyAlignment="1">
      <alignment horizontal="left" vertical="center"/>
    </xf>
    <xf numFmtId="178" fontId="0" fillId="0" borderId="0" xfId="0" applyNumberFormat="1" applyAlignment="1">
      <alignment horizontal="left" vertical="center"/>
    </xf>
    <xf numFmtId="179" fontId="4" fillId="0" borderId="0" xfId="0" applyNumberFormat="1" applyFont="1" applyAlignment="1">
      <alignment horizontal="left" vertical="center"/>
    </xf>
    <xf numFmtId="180" fontId="4" fillId="0" borderId="0" xfId="0" applyNumberFormat="1" applyFont="1" applyAlignment="1">
      <alignment horizontal="left" vertical="center"/>
    </xf>
    <xf numFmtId="181" fontId="4" fillId="0" borderId="0" xfId="0" applyNumberFormat="1" applyFont="1" applyAlignment="1">
      <alignment horizontal="left" vertical="center"/>
    </xf>
    <xf numFmtId="182" fontId="4" fillId="0" borderId="0" xfId="0" applyNumberFormat="1" applyFont="1" applyAlignment="1">
      <alignment horizontal="left" vertical="center"/>
    </xf>
    <xf numFmtId="183" fontId="4" fillId="0" borderId="0" xfId="0" applyNumberFormat="1" applyFont="1" applyAlignment="1">
      <alignment horizontal="left" vertical="center"/>
    </xf>
    <xf numFmtId="184" fontId="4" fillId="0" borderId="0" xfId="0" applyNumberFormat="1" applyFont="1" applyAlignment="1">
      <alignment horizontal="left" vertical="center"/>
    </xf>
    <xf numFmtId="0" fontId="0" fillId="37" borderId="0" xfId="0" applyFill="1" applyAlignment="1">
      <alignment vertical="center"/>
    </xf>
    <xf numFmtId="0" fontId="4" fillId="40" borderId="0" xfId="0" applyFont="1" applyFill="1" applyAlignment="1">
      <alignment vertical="center"/>
    </xf>
    <xf numFmtId="0" fontId="69" fillId="0" borderId="0" xfId="0" applyFont="1" applyAlignment="1">
      <alignment horizontal="left" vertical="center"/>
    </xf>
    <xf numFmtId="185" fontId="69" fillId="0" borderId="0" xfId="0" applyNumberFormat="1" applyFont="1" applyAlignment="1">
      <alignment horizontal="left" vertical="center"/>
    </xf>
    <xf numFmtId="186" fontId="69" fillId="0" borderId="0" xfId="0" applyNumberFormat="1" applyFont="1" applyAlignment="1">
      <alignment vertical="center"/>
    </xf>
    <xf numFmtId="7" fontId="3" fillId="0" borderId="0" xfId="0" applyNumberFormat="1" applyFont="1" applyAlignment="1">
      <alignment horizontal="left" vertical="top"/>
    </xf>
    <xf numFmtId="5" fontId="0" fillId="0" borderId="0" xfId="0" applyNumberFormat="1" applyAlignment="1">
      <alignment vertical="center"/>
    </xf>
    <xf numFmtId="5" fontId="0" fillId="0" borderId="0" xfId="0" applyNumberFormat="1"/>
    <xf numFmtId="5" fontId="4" fillId="0" borderId="0" xfId="0" applyNumberFormat="1" applyFont="1" applyAlignment="1">
      <alignment vertical="center"/>
    </xf>
    <xf numFmtId="5" fontId="0" fillId="0" borderId="0" xfId="0" applyNumberFormat="1" applyAlignment="1">
      <alignment vertical="center" wrapText="1"/>
    </xf>
    <xf numFmtId="5" fontId="12" fillId="0" borderId="0" xfId="0" applyNumberFormat="1" applyFont="1"/>
    <xf numFmtId="5" fontId="14" fillId="0" borderId="0" xfId="0" applyNumberFormat="1" applyFont="1" applyAlignment="1">
      <alignment horizontal="centerContinuous" vertical="center"/>
    </xf>
    <xf numFmtId="5" fontId="21" fillId="0" borderId="0" xfId="0" applyNumberFormat="1" applyFont="1" applyAlignment="1">
      <alignment horizontal="centerContinuous" vertical="center"/>
    </xf>
    <xf numFmtId="5" fontId="21" fillId="0" borderId="0" xfId="0" applyNumberFormat="1" applyFont="1" applyAlignment="1">
      <alignment horizontal="centerContinuous"/>
    </xf>
    <xf numFmtId="5" fontId="39" fillId="0" borderId="0" xfId="0" applyNumberFormat="1" applyFont="1" applyAlignment="1">
      <alignment horizontal="centerContinuous" vertical="center"/>
    </xf>
    <xf numFmtId="5" fontId="27" fillId="0" borderId="0" xfId="0" applyNumberFormat="1" applyFont="1" applyAlignment="1">
      <alignment horizontal="centerContinuous"/>
    </xf>
    <xf numFmtId="5" fontId="34" fillId="0" borderId="0" xfId="0" applyNumberFormat="1" applyFont="1" applyAlignment="1">
      <alignment horizontal="centerContinuous"/>
    </xf>
    <xf numFmtId="5" fontId="38" fillId="4" borderId="3" xfId="0" applyNumberFormat="1" applyFont="1" applyFill="1" applyBorder="1" applyAlignment="1">
      <alignment horizontal="left" vertical="center" indent="1"/>
    </xf>
    <xf numFmtId="5" fontId="21" fillId="4" borderId="3" xfId="0" applyNumberFormat="1" applyFont="1" applyFill="1" applyBorder="1" applyAlignment="1">
      <alignment horizontal="center" vertical="center"/>
    </xf>
    <xf numFmtId="5" fontId="38" fillId="0" borderId="0" xfId="0" applyNumberFormat="1" applyFont="1" applyAlignment="1">
      <alignment vertical="center"/>
    </xf>
    <xf numFmtId="5" fontId="21" fillId="0" borderId="0" xfId="0" applyNumberFormat="1" applyFont="1" applyAlignment="1">
      <alignment horizontal="center" vertical="center"/>
    </xf>
    <xf numFmtId="5" fontId="4" fillId="0" borderId="0" xfId="0" applyNumberFormat="1" applyFont="1"/>
    <xf numFmtId="5" fontId="7" fillId="0" borderId="0" xfId="0" applyNumberFormat="1" applyFont="1" applyAlignment="1">
      <alignment horizontal="right" indent="1"/>
    </xf>
    <xf numFmtId="5" fontId="31" fillId="0" borderId="2" xfId="0" applyNumberFormat="1" applyFont="1" applyBorder="1"/>
    <xf numFmtId="5" fontId="26" fillId="0" borderId="2" xfId="0" applyNumberFormat="1" applyFont="1" applyBorder="1"/>
    <xf numFmtId="5" fontId="26" fillId="0" borderId="0" xfId="0" applyNumberFormat="1" applyFont="1"/>
    <xf numFmtId="5" fontId="26" fillId="0" borderId="4" xfId="0" applyNumberFormat="1" applyFont="1" applyBorder="1"/>
    <xf numFmtId="5" fontId="31" fillId="0" borderId="5" xfId="0" applyNumberFormat="1" applyFont="1" applyBorder="1" applyAlignment="1">
      <alignment vertical="top"/>
    </xf>
    <xf numFmtId="5" fontId="31" fillId="0" borderId="6" xfId="0" applyNumberFormat="1" applyFont="1" applyBorder="1" applyAlignment="1">
      <alignment vertical="top"/>
    </xf>
    <xf numFmtId="5" fontId="7" fillId="0" borderId="3" xfId="0" applyNumberFormat="1" applyFont="1" applyBorder="1"/>
    <xf numFmtId="5" fontId="26" fillId="0" borderId="3" xfId="0" applyNumberFormat="1" applyFont="1" applyBorder="1"/>
    <xf numFmtId="5" fontId="26" fillId="0" borderId="7" xfId="0" applyNumberFormat="1" applyFont="1" applyBorder="1"/>
    <xf numFmtId="5" fontId="31" fillId="0" borderId="0" xfId="0" applyNumberFormat="1" applyFont="1" applyAlignment="1">
      <alignment vertical="top"/>
    </xf>
    <xf numFmtId="5" fontId="31" fillId="0" borderId="8" xfId="0" applyNumberFormat="1" applyFont="1" applyBorder="1" applyAlignment="1">
      <alignment vertical="top"/>
    </xf>
    <xf numFmtId="5" fontId="7" fillId="0" borderId="3" xfId="0" applyNumberFormat="1" applyFont="1" applyBorder="1" applyAlignment="1">
      <alignment horizontal="left"/>
    </xf>
    <xf numFmtId="5" fontId="4" fillId="0" borderId="3" xfId="0" applyNumberFormat="1" applyFont="1" applyBorder="1"/>
    <xf numFmtId="5" fontId="4" fillId="0" borderId="7" xfId="0" applyNumberFormat="1" applyFont="1" applyBorder="1"/>
    <xf numFmtId="5" fontId="7" fillId="0" borderId="0" xfId="0" applyNumberFormat="1" applyFont="1" applyAlignment="1">
      <alignment vertical="top"/>
    </xf>
    <xf numFmtId="5" fontId="7" fillId="0" borderId="8" xfId="0" applyNumberFormat="1" applyFont="1" applyBorder="1" applyAlignment="1">
      <alignment vertical="top"/>
    </xf>
    <xf numFmtId="5" fontId="7" fillId="0" borderId="0" xfId="0" applyNumberFormat="1" applyFont="1"/>
    <xf numFmtId="5" fontId="7" fillId="0" borderId="0" xfId="0" applyNumberFormat="1" applyFont="1" applyAlignment="1">
      <alignment vertical="center"/>
    </xf>
    <xf numFmtId="5" fontId="7" fillId="0" borderId="8" xfId="0" applyNumberFormat="1" applyFont="1" applyBorder="1"/>
    <xf numFmtId="5" fontId="6" fillId="0" borderId="3" xfId="0" applyNumberFormat="1" applyFont="1" applyBorder="1"/>
    <xf numFmtId="5" fontId="6" fillId="0" borderId="0" xfId="0" applyNumberFormat="1" applyFont="1" applyAlignment="1">
      <alignment vertical="center"/>
    </xf>
    <xf numFmtId="5" fontId="7" fillId="0" borderId="0" xfId="0" applyNumberFormat="1" applyFont="1" applyAlignment="1">
      <alignment horizontal="center"/>
    </xf>
    <xf numFmtId="5" fontId="7" fillId="0" borderId="0" xfId="0" applyNumberFormat="1" applyFont="1" applyAlignment="1">
      <alignment horizontal="center" vertical="center"/>
    </xf>
    <xf numFmtId="5" fontId="7" fillId="0" borderId="2" xfId="0" applyNumberFormat="1" applyFont="1" applyBorder="1"/>
    <xf numFmtId="5" fontId="7" fillId="0" borderId="2" xfId="0" applyNumberFormat="1" applyFont="1" applyBorder="1" applyAlignment="1">
      <alignment horizontal="center"/>
    </xf>
    <xf numFmtId="5" fontId="7" fillId="0" borderId="7" xfId="0" applyNumberFormat="1" applyFont="1" applyBorder="1" applyAlignment="1">
      <alignment horizontal="center"/>
    </xf>
    <xf numFmtId="5" fontId="7" fillId="0" borderId="8" xfId="0" applyNumberFormat="1" applyFont="1" applyBorder="1" applyAlignment="1">
      <alignment horizontal="center" vertical="center"/>
    </xf>
    <xf numFmtId="5" fontId="8" fillId="0" borderId="0" xfId="0" applyNumberFormat="1" applyFont="1" applyAlignment="1">
      <alignment horizontal="center" vertical="center"/>
    </xf>
    <xf numFmtId="5" fontId="4" fillId="0" borderId="2" xfId="0" applyNumberFormat="1" applyFont="1" applyBorder="1" applyAlignment="1">
      <alignment horizontal="center"/>
    </xf>
    <xf numFmtId="5" fontId="7" fillId="0" borderId="2" xfId="0" applyNumberFormat="1" applyFont="1" applyBorder="1" applyAlignment="1">
      <alignment vertical="center"/>
    </xf>
    <xf numFmtId="5" fontId="4" fillId="0" borderId="0" xfId="0" applyNumberFormat="1" applyFont="1" applyAlignment="1">
      <alignment horizontal="center"/>
    </xf>
    <xf numFmtId="5" fontId="7" fillId="0" borderId="8" xfId="0" applyNumberFormat="1" applyFont="1" applyBorder="1" applyAlignment="1">
      <alignment vertical="center"/>
    </xf>
    <xf numFmtId="5" fontId="4" fillId="0" borderId="3" xfId="0" applyNumberFormat="1" applyFont="1" applyBorder="1" applyAlignment="1">
      <alignment vertical="center"/>
    </xf>
    <xf numFmtId="5" fontId="4" fillId="0" borderId="9" xfId="0" applyNumberFormat="1" applyFont="1" applyBorder="1" applyAlignment="1">
      <alignment vertical="center"/>
    </xf>
    <xf numFmtId="5" fontId="30" fillId="0" borderId="10" xfId="0" applyNumberFormat="1" applyFont="1" applyBorder="1" applyAlignment="1">
      <alignment vertical="center"/>
    </xf>
    <xf numFmtId="5" fontId="4" fillId="0" borderId="10" xfId="0" applyNumberFormat="1" applyFont="1" applyBorder="1" applyAlignment="1">
      <alignment vertical="center"/>
    </xf>
    <xf numFmtId="5" fontId="7" fillId="0" borderId="10" xfId="0" applyNumberFormat="1" applyFont="1" applyBorder="1" applyAlignment="1">
      <alignment vertical="center"/>
    </xf>
    <xf numFmtId="5" fontId="7" fillId="0" borderId="11" xfId="0" applyNumberFormat="1" applyFont="1" applyBorder="1" applyAlignment="1">
      <alignment vertical="center"/>
    </xf>
    <xf numFmtId="5" fontId="4" fillId="0" borderId="2" xfId="0" applyNumberFormat="1" applyFont="1" applyBorder="1"/>
    <xf numFmtId="5" fontId="4" fillId="0" borderId="2" xfId="0" applyNumberFormat="1" applyFont="1" applyBorder="1" applyAlignment="1">
      <alignment vertical="center"/>
    </xf>
    <xf numFmtId="5" fontId="20" fillId="0" borderId="0" xfId="0" applyNumberFormat="1" applyFont="1"/>
    <xf numFmtId="5" fontId="8" fillId="0" borderId="0" xfId="0" applyNumberFormat="1" applyFont="1"/>
    <xf numFmtId="5" fontId="34" fillId="0" borderId="0" xfId="0" applyNumberFormat="1" applyFont="1" applyAlignment="1">
      <alignment vertical="center"/>
    </xf>
    <xf numFmtId="5" fontId="37" fillId="0" borderId="0" xfId="0" applyNumberFormat="1" applyFont="1" applyAlignment="1">
      <alignment horizontal="center" vertical="center"/>
    </xf>
    <xf numFmtId="5" fontId="29" fillId="3" borderId="0" xfId="0" applyNumberFormat="1" applyFont="1" applyFill="1" applyAlignment="1">
      <alignment horizontal="left" vertical="center" indent="1"/>
    </xf>
    <xf numFmtId="5" fontId="29" fillId="3" borderId="0" xfId="0" applyNumberFormat="1" applyFont="1" applyFill="1" applyAlignment="1">
      <alignment vertical="center"/>
    </xf>
    <xf numFmtId="5" fontId="0" fillId="0" borderId="0" xfId="0" applyNumberFormat="1" applyAlignment="1">
      <alignment horizontal="right" vertical="center"/>
    </xf>
    <xf numFmtId="5" fontId="0" fillId="0" borderId="0" xfId="0" applyNumberFormat="1" applyAlignment="1">
      <alignment horizontal="left" indent="2"/>
    </xf>
    <xf numFmtId="5" fontId="35" fillId="0" borderId="0" xfId="0" applyNumberFormat="1" applyFont="1"/>
    <xf numFmtId="5" fontId="29" fillId="3" borderId="0" xfId="0" applyNumberFormat="1" applyFont="1" applyFill="1" applyAlignment="1">
      <alignment horizontal="left" indent="1"/>
    </xf>
    <xf numFmtId="5" fontId="29" fillId="3" borderId="0" xfId="0" applyNumberFormat="1" applyFont="1" applyFill="1"/>
    <xf numFmtId="5" fontId="8" fillId="0" borderId="0" xfId="0" applyNumberFormat="1" applyFont="1" applyAlignment="1">
      <alignment vertical="center"/>
    </xf>
    <xf numFmtId="5" fontId="8" fillId="0" borderId="0" xfId="0" applyNumberFormat="1" applyFont="1" applyAlignment="1">
      <alignment horizontal="right" vertical="center"/>
    </xf>
    <xf numFmtId="5" fontId="7" fillId="0" borderId="0" xfId="0" applyNumberFormat="1" applyFont="1" applyAlignment="1">
      <alignment horizontal="right" vertical="center"/>
    </xf>
    <xf numFmtId="5" fontId="19" fillId="0" borderId="0" xfId="0" applyNumberFormat="1" applyFont="1" applyAlignment="1">
      <alignment vertical="center"/>
    </xf>
    <xf numFmtId="5" fontId="19" fillId="0" borderId="0" xfId="0" applyNumberFormat="1" applyFont="1" applyAlignment="1">
      <alignment horizontal="right" vertical="center"/>
    </xf>
    <xf numFmtId="5" fontId="57" fillId="3" borderId="1" xfId="0" applyNumberFormat="1" applyFont="1" applyFill="1" applyBorder="1" applyAlignment="1">
      <alignment horizontal="centerContinuous" vertical="center" wrapText="1"/>
    </xf>
    <xf numFmtId="5" fontId="23" fillId="3" borderId="1" xfId="0" applyNumberFormat="1" applyFont="1" applyFill="1" applyBorder="1" applyAlignment="1">
      <alignment horizontal="centerContinuous" vertical="center" wrapText="1"/>
    </xf>
    <xf numFmtId="5" fontId="16" fillId="0" borderId="0" xfId="0" applyNumberFormat="1" applyFont="1"/>
    <xf numFmtId="5" fontId="32" fillId="0" borderId="0" xfId="0" applyNumberFormat="1" applyFont="1" applyAlignment="1">
      <alignment horizontal="centerContinuous" vertical="center"/>
    </xf>
    <xf numFmtId="5" fontId="22" fillId="0" borderId="0" xfId="0" applyNumberFormat="1" applyFont="1" applyAlignment="1">
      <alignment horizontal="centerContinuous" vertical="center"/>
    </xf>
    <xf numFmtId="5" fontId="22" fillId="0" borderId="0" xfId="0" applyNumberFormat="1" applyFont="1" applyAlignment="1">
      <alignment horizontal="centerContinuous"/>
    </xf>
    <xf numFmtId="5" fontId="33" fillId="0" borderId="0" xfId="0" applyNumberFormat="1" applyFont="1" applyAlignment="1">
      <alignment horizontal="centerContinuous" vertical="top"/>
    </xf>
    <xf numFmtId="5" fontId="26" fillId="0" borderId="0" xfId="0" applyNumberFormat="1" applyFont="1" applyAlignment="1">
      <alignment horizontal="centerContinuous"/>
    </xf>
    <xf numFmtId="5" fontId="7" fillId="0" borderId="0" xfId="0" applyNumberFormat="1" applyFont="1" applyAlignment="1">
      <alignment horizontal="centerContinuous"/>
    </xf>
    <xf numFmtId="5" fontId="32" fillId="0" borderId="0" xfId="0" applyNumberFormat="1" applyFont="1" applyAlignment="1">
      <alignment horizontal="centerContinuous"/>
    </xf>
    <xf numFmtId="5" fontId="36" fillId="0" borderId="0" xfId="0" applyNumberFormat="1" applyFont="1"/>
    <xf numFmtId="5" fontId="15" fillId="0" borderId="0" xfId="0" applyNumberFormat="1" applyFont="1" applyAlignment="1">
      <alignment vertical="center"/>
    </xf>
    <xf numFmtId="5" fontId="35" fillId="0" borderId="0" xfId="1" applyNumberFormat="1" applyFont="1" applyBorder="1" applyAlignment="1">
      <alignment horizontal="right"/>
    </xf>
    <xf numFmtId="5" fontId="15" fillId="0" borderId="0" xfId="0" applyNumberFormat="1" applyFont="1"/>
    <xf numFmtId="5" fontId="60" fillId="36" borderId="21" xfId="0" applyNumberFormat="1" applyFont="1" applyFill="1" applyBorder="1" applyAlignment="1">
      <alignment horizontal="center" vertical="center" wrapText="1"/>
    </xf>
    <xf numFmtId="5" fontId="3" fillId="36" borderId="23" xfId="0" applyNumberFormat="1" applyFont="1" applyFill="1" applyBorder="1" applyAlignment="1">
      <alignment horizontal="center" vertical="center" wrapText="1"/>
    </xf>
    <xf numFmtId="5" fontId="61" fillId="36" borderId="23" xfId="0" applyNumberFormat="1" applyFont="1" applyFill="1" applyBorder="1" applyAlignment="1">
      <alignment horizontal="center" vertical="center" wrapText="1"/>
    </xf>
    <xf numFmtId="5" fontId="61" fillId="36" borderId="22" xfId="0" applyNumberFormat="1" applyFont="1" applyFill="1" applyBorder="1" applyAlignment="1">
      <alignment horizontal="center" vertical="center" wrapText="1"/>
    </xf>
    <xf numFmtId="5" fontId="61" fillId="36" borderId="27" xfId="0" applyNumberFormat="1" applyFont="1" applyFill="1" applyBorder="1" applyAlignment="1">
      <alignment horizontal="center" vertical="center" wrapText="1"/>
    </xf>
    <xf numFmtId="5" fontId="64" fillId="0" borderId="24" xfId="0" applyNumberFormat="1" applyFont="1" applyBorder="1" applyAlignment="1">
      <alignment vertical="center"/>
    </xf>
    <xf numFmtId="5" fontId="5" fillId="0" borderId="26" xfId="0" applyNumberFormat="1" applyFont="1" applyBorder="1" applyAlignment="1">
      <alignment horizontal="center" vertical="center"/>
    </xf>
    <xf numFmtId="5" fontId="64" fillId="0" borderId="26" xfId="0" applyNumberFormat="1" applyFont="1" applyBorder="1" applyAlignment="1">
      <alignment horizontal="center" vertical="center"/>
    </xf>
    <xf numFmtId="7" fontId="35" fillId="0" borderId="0" xfId="1" applyNumberFormat="1" applyFont="1" applyBorder="1" applyAlignment="1">
      <alignment horizontal="right"/>
    </xf>
    <xf numFmtId="7" fontId="29" fillId="3" borderId="0" xfId="0" applyNumberFormat="1" applyFont="1" applyFill="1" applyAlignment="1">
      <alignment vertical="center"/>
    </xf>
    <xf numFmtId="5" fontId="66" fillId="0" borderId="30" xfId="0" applyNumberFormat="1" applyFont="1" applyBorder="1" applyAlignment="1">
      <alignment vertical="center"/>
    </xf>
    <xf numFmtId="38" fontId="66" fillId="0" borderId="31" xfId="0" applyNumberFormat="1" applyFont="1" applyBorder="1" applyAlignment="1">
      <alignment vertical="center"/>
    </xf>
    <xf numFmtId="40" fontId="66" fillId="0" borderId="31" xfId="1" applyNumberFormat="1" applyFont="1" applyFill="1" applyBorder="1" applyAlignment="1">
      <alignment horizontal="center" vertical="center"/>
    </xf>
    <xf numFmtId="9" fontId="67" fillId="0" borderId="31" xfId="78" applyFont="1" applyBorder="1" applyAlignment="1">
      <alignment horizontal="center" vertical="center"/>
    </xf>
    <xf numFmtId="167" fontId="68" fillId="0" borderId="31" xfId="2" applyNumberFormat="1" applyFont="1" applyFill="1" applyBorder="1" applyAlignment="1">
      <alignment horizontal="center" vertical="center"/>
    </xf>
    <xf numFmtId="9" fontId="68" fillId="0" borderId="31" xfId="78" applyFont="1" applyBorder="1" applyAlignment="1">
      <alignment horizontal="center" vertical="center"/>
    </xf>
    <xf numFmtId="167" fontId="68" fillId="0" borderId="32" xfId="2" applyNumberFormat="1" applyFont="1" applyBorder="1" applyAlignment="1">
      <alignment horizontal="center" vertical="center"/>
    </xf>
    <xf numFmtId="168" fontId="68" fillId="0" borderId="33" xfId="0" applyNumberFormat="1" applyFont="1" applyBorder="1" applyAlignment="1">
      <alignment horizontal="right" vertical="center"/>
    </xf>
    <xf numFmtId="10" fontId="35" fillId="0" borderId="0" xfId="78" applyNumberFormat="1" applyFont="1"/>
    <xf numFmtId="7" fontId="35" fillId="0" borderId="0" xfId="0" applyNumberFormat="1" applyFont="1"/>
    <xf numFmtId="5" fontId="35" fillId="0" borderId="0" xfId="0" applyNumberFormat="1" applyFont="1" applyAlignment="1">
      <alignment horizontal="left" indent="2"/>
    </xf>
    <xf numFmtId="49" fontId="35" fillId="0" borderId="0" xfId="0" applyNumberFormat="1" applyFont="1" applyAlignment="1">
      <alignment horizontal="center" wrapText="1"/>
    </xf>
    <xf numFmtId="49" fontId="35" fillId="0" borderId="0" xfId="0" applyNumberFormat="1" applyFont="1"/>
    <xf numFmtId="49" fontId="7" fillId="0" borderId="0" xfId="0" applyNumberFormat="1" applyFont="1"/>
    <xf numFmtId="49" fontId="15" fillId="0" borderId="0" xfId="0" applyNumberFormat="1" applyFont="1" applyAlignment="1">
      <alignment vertical="center"/>
    </xf>
    <xf numFmtId="49" fontId="7" fillId="0" borderId="0" xfId="2" applyNumberFormat="1" applyFont="1" applyAlignment="1"/>
    <xf numFmtId="0" fontId="65" fillId="0" borderId="0" xfId="0" applyFont="1" applyAlignment="1">
      <alignment horizontal="left" vertical="center"/>
    </xf>
    <xf numFmtId="14" fontId="65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59" fillId="0" borderId="0" xfId="77" applyFill="1" applyBorder="1"/>
    <xf numFmtId="0" fontId="59" fillId="0" borderId="0" xfId="77" applyFill="1" applyBorder="1" applyAlignment="1">
      <alignment horizontal="left" vertical="center"/>
    </xf>
    <xf numFmtId="5" fontId="58" fillId="0" borderId="0" xfId="0" applyNumberFormat="1" applyFont="1" applyAlignment="1">
      <alignment horizontal="left" vertical="center"/>
    </xf>
    <xf numFmtId="5" fontId="3" fillId="0" borderId="0" xfId="0" applyNumberFormat="1" applyFont="1" applyAlignment="1">
      <alignment horizontal="left" vertical="top"/>
    </xf>
    <xf numFmtId="0" fontId="0" fillId="41" borderId="0" xfId="0" applyFill="1"/>
    <xf numFmtId="0" fontId="0" fillId="36" borderId="0" xfId="0" applyFill="1"/>
    <xf numFmtId="5" fontId="28" fillId="3" borderId="5" xfId="0" applyNumberFormat="1" applyFont="1" applyFill="1" applyBorder="1" applyAlignment="1">
      <alignment horizontal="center" vertical="center"/>
    </xf>
    <xf numFmtId="0" fontId="28" fillId="3" borderId="5" xfId="0" applyFont="1" applyFill="1" applyBorder="1" applyAlignment="1">
      <alignment horizontal="center" vertical="center"/>
    </xf>
    <xf numFmtId="5" fontId="13" fillId="0" borderId="0" xfId="0" applyNumberFormat="1" applyFont="1" applyBorder="1"/>
    <xf numFmtId="5" fontId="14" fillId="0" borderId="0" xfId="0" applyNumberFormat="1" applyFont="1" applyBorder="1"/>
    <xf numFmtId="5" fontId="11" fillId="0" borderId="0" xfId="0" applyNumberFormat="1" applyFont="1" applyBorder="1"/>
    <xf numFmtId="5" fontId="57" fillId="3" borderId="0" xfId="0" applyNumberFormat="1" applyFont="1" applyFill="1" applyBorder="1" applyAlignment="1">
      <alignment horizontal="centerContinuous" vertical="center"/>
    </xf>
    <xf numFmtId="5" fontId="24" fillId="3" borderId="0" xfId="0" applyNumberFormat="1" applyFont="1" applyFill="1" applyBorder="1" applyAlignment="1">
      <alignment horizontal="centerContinuous" vertical="center"/>
    </xf>
    <xf numFmtId="5" fontId="24" fillId="3" borderId="0" xfId="0" applyNumberFormat="1" applyFont="1" applyFill="1" applyBorder="1" applyAlignment="1">
      <alignment horizontal="centerContinuous"/>
    </xf>
    <xf numFmtId="5" fontId="17" fillId="0" borderId="0" xfId="0" applyNumberFormat="1" applyFont="1" applyBorder="1"/>
    <xf numFmtId="5" fontId="57" fillId="3" borderId="0" xfId="0" applyNumberFormat="1" applyFont="1" applyFill="1" applyBorder="1" applyAlignment="1">
      <alignment horizontal="centerContinuous" vertical="center" wrapText="1"/>
    </xf>
    <xf numFmtId="5" fontId="23" fillId="3" borderId="0" xfId="0" applyNumberFormat="1" applyFont="1" applyFill="1" applyBorder="1" applyAlignment="1">
      <alignment horizontal="centerContinuous" vertical="center" wrapText="1"/>
    </xf>
    <xf numFmtId="5" fontId="16" fillId="0" borderId="0" xfId="0" applyNumberFormat="1" applyFont="1" applyBorder="1"/>
    <xf numFmtId="5" fontId="18" fillId="0" borderId="0" xfId="0" applyNumberFormat="1" applyFont="1" applyBorder="1" applyAlignment="1">
      <alignment horizontal="center" vertical="center" wrapText="1"/>
    </xf>
    <xf numFmtId="49" fontId="29" fillId="3" borderId="0" xfId="0" applyNumberFormat="1" applyFont="1" applyFill="1" applyBorder="1" applyAlignment="1">
      <alignment horizontal="center" vertical="center" wrapText="1"/>
    </xf>
    <xf numFmtId="5" fontId="29" fillId="3" borderId="0" xfId="0" applyNumberFormat="1" applyFont="1" applyFill="1" applyBorder="1" applyAlignment="1">
      <alignment horizontal="center" vertical="center" wrapText="1"/>
    </xf>
    <xf numFmtId="164" fontId="29" fillId="3" borderId="0" xfId="0" applyNumberFormat="1" applyFont="1" applyFill="1" applyBorder="1" applyAlignment="1">
      <alignment horizontal="center" vertical="center" wrapText="1"/>
    </xf>
    <xf numFmtId="5" fontId="36" fillId="0" borderId="0" xfId="0" applyNumberFormat="1" applyFont="1" applyBorder="1"/>
    <xf numFmtId="5" fontId="29" fillId="3" borderId="0" xfId="0" applyNumberFormat="1" applyFont="1" applyFill="1" applyBorder="1" applyAlignment="1">
      <alignment horizontal="left" vertical="center"/>
    </xf>
    <xf numFmtId="7" fontId="29" fillId="3" borderId="0" xfId="0" applyNumberFormat="1" applyFont="1" applyFill="1" applyBorder="1" applyAlignment="1">
      <alignment horizontal="right" vertical="center" wrapText="1"/>
    </xf>
    <xf numFmtId="164" fontId="29" fillId="3" borderId="0" xfId="0" applyNumberFormat="1" applyFont="1" applyFill="1" applyBorder="1" applyAlignment="1">
      <alignment horizontal="right" vertical="center" wrapText="1"/>
    </xf>
    <xf numFmtId="5" fontId="15" fillId="0" borderId="0" xfId="0" applyNumberFormat="1" applyFont="1" applyBorder="1"/>
    <xf numFmtId="5" fontId="29" fillId="3" borderId="34" xfId="0" applyNumberFormat="1" applyFont="1" applyFill="1" applyBorder="1" applyAlignment="1">
      <alignment horizontal="center" vertical="center" wrapText="1"/>
    </xf>
    <xf numFmtId="164" fontId="29" fillId="3" borderId="34" xfId="0" applyNumberFormat="1" applyFont="1" applyFill="1" applyBorder="1" applyAlignment="1">
      <alignment horizontal="center" vertical="center" wrapText="1"/>
    </xf>
  </cellXfs>
  <cellStyles count="96">
    <cellStyle name="20% - Accent1 2" xfId="54" xr:uid="{00000000-0005-0000-0000-000000000000}"/>
    <cellStyle name="20% - Accent1 2 2" xfId="82" xr:uid="{25AB27BD-185E-46E0-85B0-B1DDB6656D4E}"/>
    <cellStyle name="20% - Accent2 2" xfId="58" xr:uid="{00000000-0005-0000-0000-000001000000}"/>
    <cellStyle name="20% - Accent2 2 2" xfId="84" xr:uid="{AB6928ED-E178-43F4-8884-F6AC219F0040}"/>
    <cellStyle name="20% - Accent3 2" xfId="62" xr:uid="{00000000-0005-0000-0000-000002000000}"/>
    <cellStyle name="20% - Accent3 2 2" xfId="86" xr:uid="{9EF4ABD8-4E9C-4E6C-9A91-B7131CB36E9B}"/>
    <cellStyle name="20% - Accent4 2" xfId="66" xr:uid="{00000000-0005-0000-0000-000003000000}"/>
    <cellStyle name="20% - Accent4 2 2" xfId="88" xr:uid="{685CDC8B-32DC-43A8-89F7-1CCE4C7EC942}"/>
    <cellStyle name="20% - Accent5 2" xfId="70" xr:uid="{00000000-0005-0000-0000-000004000000}"/>
    <cellStyle name="20% - Accent5 2 2" xfId="90" xr:uid="{738A4C1C-E3C2-40AF-A000-9B7F5583543B}"/>
    <cellStyle name="20% - Accent6 2" xfId="74" xr:uid="{00000000-0005-0000-0000-000005000000}"/>
    <cellStyle name="20% - Accent6 2 2" xfId="92" xr:uid="{205ACA15-DDAD-46CA-9A76-DA9F16EB0A99}"/>
    <cellStyle name="40% - Accent1 2" xfId="55" xr:uid="{00000000-0005-0000-0000-000006000000}"/>
    <cellStyle name="40% - Accent1 2 2" xfId="83" xr:uid="{61235016-16EF-45D3-AAD3-A5CC526A97B9}"/>
    <cellStyle name="40% - Accent2 2" xfId="59" xr:uid="{00000000-0005-0000-0000-000007000000}"/>
    <cellStyle name="40% - Accent2 2 2" xfId="85" xr:uid="{CAF1E9AD-18C6-4ACE-AC15-E12356CC371B}"/>
    <cellStyle name="40% - Accent3 2" xfId="63" xr:uid="{00000000-0005-0000-0000-000008000000}"/>
    <cellStyle name="40% - Accent3 2 2" xfId="87" xr:uid="{AE0E14ED-C143-4673-8A1D-69EBAAEEE545}"/>
    <cellStyle name="40% - Accent4 2" xfId="67" xr:uid="{00000000-0005-0000-0000-000009000000}"/>
    <cellStyle name="40% - Accent4 2 2" xfId="89" xr:uid="{1D1E2FF0-BB98-48AF-8F4F-180CCECC39C8}"/>
    <cellStyle name="40% - Accent5 2" xfId="71" xr:uid="{00000000-0005-0000-0000-00000A000000}"/>
    <cellStyle name="40% - Accent5 2 2" xfId="91" xr:uid="{B22E022A-3E5A-4119-87E7-AD35E4DAE2DD}"/>
    <cellStyle name="40% - Accent6 2" xfId="75" xr:uid="{00000000-0005-0000-0000-00000B000000}"/>
    <cellStyle name="40% - Accent6 2 2" xfId="93" xr:uid="{F39219B9-7993-47EF-8884-7FF4C8757873}"/>
    <cellStyle name="60% - Accent1 2" xfId="56" xr:uid="{00000000-0005-0000-0000-00000C000000}"/>
    <cellStyle name="60% - Accent2 2" xfId="60" xr:uid="{00000000-0005-0000-0000-00000D000000}"/>
    <cellStyle name="60% - Accent3 2" xfId="64" xr:uid="{00000000-0005-0000-0000-00000E000000}"/>
    <cellStyle name="60% - Accent4 2" xfId="68" xr:uid="{00000000-0005-0000-0000-00000F000000}"/>
    <cellStyle name="60% - Accent5 2" xfId="72" xr:uid="{00000000-0005-0000-0000-000010000000}"/>
    <cellStyle name="60% - Accent6 2" xfId="76" xr:uid="{00000000-0005-0000-0000-000011000000}"/>
    <cellStyle name="Accent1 2" xfId="25" xr:uid="{00000000-0005-0000-0000-000012000000}"/>
    <cellStyle name="Accent1 2 2" xfId="53" xr:uid="{00000000-0005-0000-0000-000013000000}"/>
    <cellStyle name="Accent2 2" xfId="57" xr:uid="{00000000-0005-0000-0000-000014000000}"/>
    <cellStyle name="Accent3 2" xfId="61" xr:uid="{00000000-0005-0000-0000-000015000000}"/>
    <cellStyle name="Accent4 2" xfId="65" xr:uid="{00000000-0005-0000-0000-000016000000}"/>
    <cellStyle name="Accent5 2" xfId="69" xr:uid="{00000000-0005-0000-0000-000017000000}"/>
    <cellStyle name="Accent6 2" xfId="73" xr:uid="{00000000-0005-0000-0000-000018000000}"/>
    <cellStyle name="Bad 2" xfId="42" xr:uid="{00000000-0005-0000-0000-000019000000}"/>
    <cellStyle name="Calculation 2" xfId="46" xr:uid="{00000000-0005-0000-0000-00001A000000}"/>
    <cellStyle name="Check Cell 2" xfId="48" xr:uid="{00000000-0005-0000-0000-00001B000000}"/>
    <cellStyle name="Comma" xfId="2" builtinId="3"/>
    <cellStyle name="Comma 2" xfId="26" xr:uid="{00000000-0005-0000-0000-00001D000000}"/>
    <cellStyle name="Currency" xfId="1" builtinId="4"/>
    <cellStyle name="Explanatory Text 2" xfId="51" xr:uid="{00000000-0005-0000-0000-00001F000000}"/>
    <cellStyle name="Good 2" xfId="41" xr:uid="{00000000-0005-0000-0000-000020000000}"/>
    <cellStyle name="Heading 1 2" xfId="37" xr:uid="{00000000-0005-0000-0000-000021000000}"/>
    <cellStyle name="Heading 2 2" xfId="38" xr:uid="{00000000-0005-0000-0000-000022000000}"/>
    <cellStyle name="Heading 3 2" xfId="39" xr:uid="{00000000-0005-0000-0000-000023000000}"/>
    <cellStyle name="Heading 4 2" xfId="40" xr:uid="{00000000-0005-0000-0000-000024000000}"/>
    <cellStyle name="Hyperlink" xfId="77" builtinId="8"/>
    <cellStyle name="Input 2" xfId="44" xr:uid="{00000000-0005-0000-0000-000026000000}"/>
    <cellStyle name="Linked Cell 2" xfId="47" xr:uid="{00000000-0005-0000-0000-000027000000}"/>
    <cellStyle name="Neutral 2" xfId="43" xr:uid="{00000000-0005-0000-0000-000028000000}"/>
    <cellStyle name="Normal" xfId="0" builtinId="0"/>
    <cellStyle name="Normal 10" xfId="12" xr:uid="{00000000-0005-0000-0000-00002A000000}"/>
    <cellStyle name="Normal 11" xfId="13" xr:uid="{00000000-0005-0000-0000-00002B000000}"/>
    <cellStyle name="Normal 12" xfId="14" xr:uid="{00000000-0005-0000-0000-00002C000000}"/>
    <cellStyle name="Normal 13" xfId="15" xr:uid="{00000000-0005-0000-0000-00002D000000}"/>
    <cellStyle name="Normal 14" xfId="16" xr:uid="{00000000-0005-0000-0000-00002E000000}"/>
    <cellStyle name="Normal 15" xfId="17" xr:uid="{00000000-0005-0000-0000-00002F000000}"/>
    <cellStyle name="Normal 16" xfId="18" xr:uid="{00000000-0005-0000-0000-000030000000}"/>
    <cellStyle name="Normal 17" xfId="19" xr:uid="{00000000-0005-0000-0000-000031000000}"/>
    <cellStyle name="Normal 18" xfId="20" xr:uid="{00000000-0005-0000-0000-000032000000}"/>
    <cellStyle name="Normal 19" xfId="21" xr:uid="{00000000-0005-0000-0000-000033000000}"/>
    <cellStyle name="Normal 2" xfId="4" xr:uid="{00000000-0005-0000-0000-000034000000}"/>
    <cellStyle name="Normal 2 2" xfId="36" xr:uid="{00000000-0005-0000-0000-000035000000}"/>
    <cellStyle name="Normal 2 2 2" xfId="80" xr:uid="{872FE15A-4ABE-4AC9-83DB-0ADA14F2BE4E}"/>
    <cellStyle name="Normal 20" xfId="22" xr:uid="{00000000-0005-0000-0000-000036000000}"/>
    <cellStyle name="Normal 21" xfId="23" xr:uid="{00000000-0005-0000-0000-000037000000}"/>
    <cellStyle name="Normal 22" xfId="24" xr:uid="{00000000-0005-0000-0000-000038000000}"/>
    <cellStyle name="Normal 23" xfId="3" xr:uid="{00000000-0005-0000-0000-000039000000}"/>
    <cellStyle name="Normal 24" xfId="28" xr:uid="{00000000-0005-0000-0000-00003A000000}"/>
    <cellStyle name="Normal 25" xfId="29" xr:uid="{00000000-0005-0000-0000-00003B000000}"/>
    <cellStyle name="Normal 26" xfId="30" xr:uid="{00000000-0005-0000-0000-00003C000000}"/>
    <cellStyle name="Normal 27" xfId="31" xr:uid="{00000000-0005-0000-0000-00003D000000}"/>
    <cellStyle name="Normal 28" xfId="32" xr:uid="{00000000-0005-0000-0000-00003E000000}"/>
    <cellStyle name="Normal 29" xfId="33" xr:uid="{00000000-0005-0000-0000-00003F000000}"/>
    <cellStyle name="Normal 3" xfId="5" xr:uid="{00000000-0005-0000-0000-000040000000}"/>
    <cellStyle name="Normal 30" xfId="34" xr:uid="{00000000-0005-0000-0000-000041000000}"/>
    <cellStyle name="Normal 31" xfId="95" xr:uid="{2F8B5998-2A34-4088-8E45-6F63344CCB65}"/>
    <cellStyle name="Normal 4" xfId="6" xr:uid="{00000000-0005-0000-0000-000042000000}"/>
    <cellStyle name="Normal 5" xfId="7" xr:uid="{00000000-0005-0000-0000-000043000000}"/>
    <cellStyle name="Normal 6" xfId="8" xr:uid="{00000000-0005-0000-0000-000044000000}"/>
    <cellStyle name="Normal 7" xfId="9" xr:uid="{00000000-0005-0000-0000-000045000000}"/>
    <cellStyle name="Normal 8" xfId="10" xr:uid="{00000000-0005-0000-0000-000046000000}"/>
    <cellStyle name="Normal 9" xfId="11" xr:uid="{00000000-0005-0000-0000-000047000000}"/>
    <cellStyle name="Note 2" xfId="50" xr:uid="{00000000-0005-0000-0000-000048000000}"/>
    <cellStyle name="Note 2 2" xfId="81" xr:uid="{12770FD1-0713-4613-AE94-BCF4351FC023}"/>
    <cellStyle name="Output 2" xfId="45" xr:uid="{00000000-0005-0000-0000-000049000000}"/>
    <cellStyle name="Percent" xfId="78" builtinId="5"/>
    <cellStyle name="Percent 2" xfId="27" xr:uid="{00000000-0005-0000-0000-00004B000000}"/>
    <cellStyle name="Percent 3" xfId="79" xr:uid="{00000000-0005-0000-0000-00004C000000}"/>
    <cellStyle name="Percent 3 2" xfId="94" xr:uid="{91E2AB00-53E5-4FCF-8CD7-2F206F735771}"/>
    <cellStyle name="Title" xfId="35" builtinId="15" customBuiltin="1"/>
    <cellStyle name="Total 2" xfId="52" xr:uid="{00000000-0005-0000-0000-00004E000000}"/>
    <cellStyle name="Warning Text 2" xfId="49" xr:uid="{00000000-0005-0000-0000-00004F000000}"/>
  </cellStyles>
  <dxfs count="123">
    <dxf>
      <fill>
        <patternFill>
          <fgColor indexed="64"/>
          <bgColor theme="0" tint="-4.9989318521683403E-2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169" formatCode="#,##0\ &quot; mh&quot;"/>
      <alignment horizontal="right" vertical="center" textRotation="0" wrapText="0" indent="0" justifyLastLine="0" shrinkToFit="0" readingOrder="0"/>
      <border diagonalUp="0" diagonalDown="0" outline="0">
        <left style="thin">
          <color theme="9"/>
        </left>
        <right style="thin">
          <color theme="1"/>
        </right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68" formatCode="#,##0\ &quot;mh&quot;"/>
      <alignment horizontal="right" vertical="center" textRotation="0" wrapText="0" indent="0" justifyLastLine="0" shrinkToFit="0" readingOrder="0"/>
      <border diagonalUp="0" diagonalDown="0" outline="0">
        <left style="thin">
          <color theme="9"/>
        </left>
        <right style="thin">
          <color theme="1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167" formatCode="_(* #,##0_);_(* \(#,##0\);_(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67" formatCode="_(* #,##0_);_(* \(#,##0\);_(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9" formatCode="&quot;$&quot;#,##0_);\(&quot;$&quot;#,##0\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167" formatCode="_(* #,##0_);_(* \(#,##0\);_(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67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family val="2"/>
        <scheme val="minor"/>
      </font>
      <numFmt numFmtId="9" formatCode="&quot;$&quot;#,##0_);\(&quot;$&quot;#,##0\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family val="2"/>
        <scheme val="minor"/>
      </font>
      <numFmt numFmtId="9" formatCode="&quot;$&quot;#,##0_);\(&quot;$&quot;#,##0\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6" formatCode="#,##0_);[Red]\(#,##0\)"/>
      <alignment horizontal="general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6" formatCode="#,##0_);[Red]\(#,##0\)"/>
      <alignment horizontal="general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9" formatCode="&quot;$&quot;#,##0_);\(&quot;$&quot;#,##0\)"/>
      <alignment horizontal="general" vertical="center" textRotation="0" wrapText="0" indent="0" justifyLastLine="0" shrinkToFit="0" readingOrder="0"/>
      <border diagonalUp="0" diagonalDown="0" outline="0">
        <left style="thin">
          <color theme="1" tint="0.24994659260841701"/>
        </left>
        <right/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theme="1" tint="0.24994659260841701"/>
        </left>
        <right style="thin">
          <color theme="0" tint="-0.24994659260841701"/>
        </right>
        <top style="thin">
          <color theme="0" tint="-0.34998626667073579"/>
        </top>
        <bottom style="thin">
          <color theme="0" tint="-0.34998626667073579"/>
        </bottom>
      </border>
    </dxf>
    <dxf>
      <border>
        <top style="double">
          <color theme="1" tint="0.24994659260841701"/>
        </top>
      </border>
    </dxf>
    <dxf>
      <font>
        <strike val="0"/>
        <outline val="0"/>
        <shadow val="0"/>
        <u val="none"/>
        <vertAlign val="baseline"/>
        <name val="Franklin Gothic Book"/>
        <scheme val="minor"/>
      </font>
    </dxf>
    <dxf>
      <border outline="0">
        <left style="thin">
          <color theme="1" tint="0.24994659260841701"/>
        </left>
        <right style="thin">
          <color theme="0" tint="-0.24994659260841701"/>
        </right>
        <top style="thin">
          <color theme="1" tint="0.24994659260841701"/>
        </top>
        <bottom style="thin">
          <color theme="1" tint="0.24994659260841701"/>
        </bottom>
      </border>
    </dxf>
    <dxf>
      <font>
        <strike val="0"/>
        <outline val="0"/>
        <shadow val="0"/>
        <u val="none"/>
        <vertAlign val="baseline"/>
        <name val="Franklin Gothic Book"/>
        <scheme val="minor"/>
      </font>
    </dxf>
    <dxf>
      <font>
        <strike val="0"/>
        <outline val="0"/>
        <shadow val="0"/>
        <u val="none"/>
        <vertAlign val="baseline"/>
        <name val="Franklin Gothic Book"/>
        <scheme val="minor"/>
      </font>
    </dxf>
    <dxf>
      <numFmt numFmtId="0" formatCode="General"/>
      <alignment horizontal="general" vertical="center" textRotation="0" wrapText="1" indent="0" justifyLastLine="0" shrinkToFit="0" readingOrder="0"/>
    </dxf>
    <dxf>
      <numFmt numFmtId="2" formatCode="0.00"/>
      <alignment horizontal="general" vertical="center" textRotation="0" wrapText="1" indent="0" justifyLastLine="0" shrinkToFit="0" readingOrder="0"/>
    </dxf>
    <dxf>
      <numFmt numFmtId="2" formatCode="0.00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Franklin Gothic Book"/>
        <scheme val="minor"/>
      </font>
    </dxf>
    <dxf>
      <font>
        <strike val="0"/>
        <outline val="0"/>
        <shadow val="0"/>
        <u val="none"/>
        <vertAlign val="baseline"/>
        <sz val="10"/>
        <name val="Franklin Gothic Book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Franklin Gothic Book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  <name val="Franklin Gothic Book"/>
        <scheme val="minor"/>
      </font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auto="1"/>
        </top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auto="1"/>
        </top>
      </border>
    </dxf>
    <dxf>
      <font>
        <sz val="9"/>
      </font>
    </dxf>
    <dxf>
      <fill>
        <patternFill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  <border>
        <top/>
      </border>
    </dxf>
    <dxf>
      <fill>
        <patternFill patternType="solid">
          <fgColor theme="4" tint="0.79995117038483843"/>
          <bgColor theme="4" tint="0.79995117038483843"/>
        </patternFill>
      </fill>
      <border>
        <bottom/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4" tint="0.59999389629810485"/>
          <bgColor theme="4" tint="0.59999389629810485"/>
        </patternFill>
      </fill>
    </dxf>
    <dxf>
      <font>
        <b/>
        <color theme="1"/>
      </font>
      <fill>
        <patternFill>
          <bgColor theme="4" tint="0.79998168889431442"/>
        </patternFill>
      </fill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border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  <dxf>
      <fill>
        <patternFill>
          <bgColor theme="2"/>
        </patternFill>
      </fill>
    </dxf>
    <dxf>
      <font>
        <b/>
        <color theme="1"/>
      </font>
      <border>
        <top style="thin">
          <color theme="4" tint="-0.249977111117893"/>
        </top>
        <bottom style="medium">
          <color theme="4" tint="-0.249977111117893"/>
        </bottom>
      </border>
    </dxf>
    <dxf>
      <font>
        <b/>
        <color theme="0"/>
      </font>
      <fill>
        <patternFill patternType="solid">
          <fgColor theme="4"/>
          <bgColor theme="4"/>
        </patternFill>
      </fill>
      <border>
        <top style="medium">
          <color theme="4" tint="-0.249977111117893"/>
        </top>
      </border>
    </dxf>
    <dxf>
      <font>
        <color theme="1" tint="0.24994659260841701"/>
      </font>
    </dxf>
    <dxf>
      <font>
        <b val="0"/>
        <i val="0"/>
        <sz val="12"/>
        <color theme="2" tint="-0.499984740745262"/>
        <name val="Bodoni Bk BT"/>
        <scheme val="major"/>
      </font>
      <border>
        <bottom style="thin">
          <color theme="5"/>
        </bottom>
        <vertical/>
        <horizontal/>
      </border>
    </dxf>
    <dxf>
      <font>
        <b val="0"/>
        <i val="0"/>
        <color theme="2" tint="-0.499984740745262"/>
        <name val="Bodoni Bk BT"/>
        <scheme val="major"/>
      </font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 val="0"/>
        <sz val="10"/>
        <color theme="1" tint="0.34998626667073579"/>
      </font>
      <border>
        <bottom style="thin">
          <color theme="2" tint="-0.499984740745262"/>
        </bottom>
        <vertical/>
        <horizontal/>
      </border>
    </dxf>
    <dxf>
      <font>
        <color theme="1" tint="0.14996795556505021"/>
      </font>
      <fill>
        <patternFill>
          <bgColor theme="0"/>
        </patternFill>
      </fill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auto="1"/>
        </top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theme="3"/>
        </top>
      </border>
    </dxf>
    <dxf>
      <fill>
        <patternFill patternType="none">
          <bgColor auto="1"/>
        </patternFill>
      </fill>
    </dxf>
    <dxf>
      <font>
        <b val="0"/>
        <i val="0"/>
        <sz val="11"/>
        <color theme="3" tint="-0.24994659260841701"/>
        <name val="Bodoni Bk BT"/>
        <scheme val="major"/>
      </font>
      <fill>
        <patternFill>
          <bgColor theme="2"/>
        </patternFill>
      </fill>
      <border>
        <bottom style="thin">
          <color theme="0"/>
        </bottom>
        <vertical/>
        <horizontal/>
      </border>
    </dxf>
    <dxf>
      <font>
        <b val="0"/>
        <i val="0"/>
        <strike val="0"/>
        <sz val="10"/>
        <color theme="0"/>
        <name val="Bodoni Bk BT"/>
        <scheme val="major"/>
      </font>
      <fill>
        <patternFill patternType="solid">
          <fgColor auto="1"/>
          <bgColor theme="2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/>
        <horizontal/>
      </border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  <border>
        <left/>
        <right/>
        <vertical/>
      </border>
    </dxf>
    <dxf>
      <fill>
        <patternFill patternType="solid">
          <fgColor theme="4" tint="0.79995117038483843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  <border>
        <top style="thin">
          <color theme="1" tint="0.499984740745262"/>
        </top>
        <bottom style="thin">
          <color theme="1" tint="0.499984740745262"/>
        </bottom>
      </border>
    </dxf>
    <dxf>
      <font>
        <color theme="4" tint="-0.249977111117893"/>
      </font>
      <border diagonalUp="0" diagonalDown="0">
        <left/>
        <right/>
        <top/>
        <bottom/>
        <vertical/>
        <horizontal/>
      </border>
    </dxf>
    <dxf>
      <font>
        <color theme="4" tint="-0.249977111117893"/>
      </font>
      <border>
        <top style="thin">
          <color theme="4"/>
        </top>
      </border>
    </dxf>
    <dxf>
      <font>
        <color theme="4" tint="-0.249977111117893"/>
      </font>
      <border>
        <bottom style="thin">
          <color theme="4"/>
        </bottom>
      </border>
    </dxf>
    <dxf>
      <font>
        <color theme="4" tint="-0.249977111117893"/>
      </font>
      <border diagonalUp="0" diagonalDown="0">
        <left/>
        <right/>
        <top/>
        <bottom/>
        <vertical/>
        <horizontal/>
      </border>
    </dxf>
    <dxf>
      <font>
        <b val="0"/>
        <i val="0"/>
        <color theme="0"/>
      </font>
      <fill>
        <patternFill>
          <bgColor theme="3"/>
        </patternFill>
      </fill>
    </dxf>
    <dxf>
      <font>
        <b/>
        <i val="0"/>
      </font>
    </dxf>
    <dxf>
      <font>
        <b/>
        <i val="0"/>
      </font>
    </dxf>
    <dxf>
      <fill>
        <patternFill>
          <bgColor theme="3" tint="0.79998168889431442"/>
        </patternFill>
      </fill>
      <border>
        <top style="thin">
          <color theme="1" tint="0.24994659260841701"/>
        </top>
        <bottom style="thin">
          <color theme="1" tint="0.24994659260841701"/>
        </bottom>
        <vertical/>
      </border>
    </dxf>
    <dxf>
      <border>
        <vertical/>
      </border>
    </dxf>
    <dxf>
      <font>
        <b val="0"/>
        <i val="0"/>
        <color rgb="FF000000"/>
      </font>
      <fill>
        <patternFill patternType="none">
          <bgColor auto="1"/>
        </patternFill>
      </fill>
      <border>
        <left/>
      </border>
    </dxf>
    <dxf>
      <font>
        <b/>
        <i val="0"/>
        <color rgb="FF000000"/>
      </font>
      <fill>
        <patternFill>
          <bgColor theme="2"/>
        </patternFill>
      </fill>
      <border>
        <top style="double">
          <color theme="1" tint="0.24994659260841701"/>
        </top>
      </border>
    </dxf>
    <dxf>
      <font>
        <b/>
        <i val="0"/>
        <color theme="0"/>
      </font>
      <fill>
        <patternFill>
          <bgColor theme="4"/>
        </patternFill>
      </fill>
      <border>
        <bottom style="medium">
          <color theme="0" tint="-0.14996795556505021"/>
        </bottom>
      </border>
    </dxf>
    <dxf>
      <fill>
        <patternFill patternType="none">
          <bgColor auto="1"/>
        </patternFill>
      </fill>
    </dxf>
  </dxfs>
  <tableStyles count="13" defaultTableStyle="TableStyleMedium2" defaultPivotStyle="PivotStyleLight16">
    <tableStyle name="CrossTabReport_1" table="0" count="9" xr9:uid="{00000000-0011-0000-FFFF-FFFF00000000}">
      <tableStyleElement type="wholeTable" dxfId="122"/>
      <tableStyleElement type="headerRow" dxfId="121"/>
      <tableStyleElement type="totalRow" dxfId="120"/>
      <tableStyleElement type="lastColumn" dxfId="119"/>
      <tableStyleElement type="firstRowStripe" size="3" dxfId="118"/>
      <tableStyleElement type="secondRowStripe" size="3" dxfId="117"/>
      <tableStyleElement type="firstHeaderCell" dxfId="116"/>
      <tableStyleElement type="firstColumnSubheading" dxfId="115"/>
      <tableStyleElement type="pageFieldLabels" dxfId="114"/>
    </tableStyle>
    <tableStyle name="DPR_CntrlEst" table="0" count="10" xr9:uid="{00000000-0011-0000-FFFF-FFFF01000000}">
      <tableStyleElement type="wholeTable" dxfId="113"/>
      <tableStyleElement type="headerRow" dxfId="112"/>
      <tableStyleElement type="totalRow" dxfId="111"/>
      <tableStyleElement type="firstColumn" dxfId="110"/>
      <tableStyleElement type="firstRowStripe" dxfId="109"/>
      <tableStyleElement type="firstColumnStripe" dxfId="108"/>
      <tableStyleElement type="firstSubtotalColumn" dxfId="107"/>
      <tableStyleElement type="firstSubtotalRow" dxfId="106"/>
      <tableStyleElement type="secondSubtotalRow" dxfId="105"/>
      <tableStyleElement type="pageFieldLabels" dxfId="104"/>
    </tableStyle>
    <tableStyle name="DPR_Estimating" pivot="0" table="0" count="10" xr9:uid="{00000000-0011-0000-FFFF-FFFF02000000}">
      <tableStyleElement type="wholeTable" dxfId="103"/>
      <tableStyleElement type="headerRow" dxfId="102"/>
    </tableStyle>
    <tableStyle name="DPR_Estimating_Style_01" table="0" count="3" xr9:uid="{00000000-0011-0000-FFFF-FFFF03000000}">
      <tableStyleElement type="firstColumn" dxfId="101"/>
      <tableStyleElement type="firstSubtotalColumn" dxfId="100"/>
      <tableStyleElement type="secondSubtotalColumn" dxfId="99"/>
    </tableStyle>
    <tableStyle name="DPR_Slicer" pivot="0" table="0" count="10" xr9:uid="{00000000-0011-0000-FFFF-FFFF04000000}">
      <tableStyleElement type="wholeTable" dxfId="98"/>
      <tableStyleElement type="headerRow" dxfId="97"/>
    </tableStyle>
    <tableStyle name="DPR_Style_01" pivot="0" table="0" count="10" xr9:uid="{00000000-0011-0000-FFFF-FFFF05000000}">
      <tableStyleElement type="wholeTable" dxfId="96"/>
      <tableStyleElement type="headerRow" dxfId="95"/>
    </tableStyle>
    <tableStyle name="DPRLevel1" table="0" count="13" xr9:uid="{00000000-0011-0000-FFFF-FFFF06000000}">
      <tableStyleElement type="wholeTable" dxfId="94"/>
      <tableStyleElement type="headerRow" dxfId="93"/>
      <tableStyleElement type="totalRow" dxfId="92"/>
      <tableStyleElement type="firstColumn" dxfId="91"/>
      <tableStyleElement type="firstRowStripe" size="2" dxfId="90"/>
      <tableStyleElement type="firstColumnStripe" dxfId="89"/>
      <tableStyleElement type="firstSubtotalColumn" dxfId="88"/>
      <tableStyleElement type="firstSubtotalRow" dxfId="87"/>
      <tableStyleElement type="secondSubtotalRow" dxfId="86"/>
      <tableStyleElement type="firstRowSubheading" dxfId="85"/>
      <tableStyleElement type="secondRowSubheading" dxfId="84"/>
      <tableStyleElement type="pageFieldLabels" dxfId="83"/>
      <tableStyleElement type="pageFieldValues" dxfId="82"/>
    </tableStyle>
    <tableStyle name="Flattened Pivot Style" table="0" count="3" xr9:uid="{00000000-0011-0000-FFFF-FFFF07000000}">
      <tableStyleElement type="headerRow" dxfId="81"/>
      <tableStyleElement type="totalRow" dxfId="80"/>
      <tableStyleElement type="secondRowStripe" dxfId="79"/>
    </tableStyle>
    <tableStyle name="Invisible" pivot="0" table="0" count="0" xr9:uid="{3A7E7FA9-B3AA-41AF-A521-F120A3A24FA6}"/>
    <tableStyle name="Slicer Style 1" pivot="0" table="0" count="1" xr9:uid="{00000000-0011-0000-FFFF-FFFF08000000}">
      <tableStyleElement type="wholeTable" dxfId="78"/>
    </tableStyle>
    <tableStyle name="PivotTable Style 1" table="0" count="2" xr9:uid="{00000000-0011-0000-FFFF-FFFF09000000}">
      <tableStyleElement type="firstSubtotalColumn" dxfId="77"/>
      <tableStyleElement type="secondSubtotalColumn" dxfId="76"/>
    </tableStyle>
    <tableStyle name="TableStyleQueryPreview" pivot="0" count="3" xr9:uid="{00000000-0011-0000-FFFF-FFFF0A000000}">
      <tableStyleElement type="wholeTable" dxfId="75"/>
      <tableStyleElement type="headerRow" dxfId="74"/>
      <tableStyleElement type="firstRowStripe" dxfId="73"/>
    </tableStyle>
    <tableStyle name="TableStyleQueryResult" pivot="0" count="3" xr9:uid="{00000000-0011-0000-FFFF-FFFF0B000000}">
      <tableStyleElement type="wholeTable" dxfId="72"/>
      <tableStyleElement type="headerRow" dxfId="71"/>
      <tableStyleElement type="firstRowStripe" dxfId="70"/>
    </tableStyle>
  </tableStyles>
  <colors>
    <mruColors>
      <color rgb="FF17365D"/>
      <color rgb="FF439467"/>
      <color rgb="FF0170C0"/>
      <color rgb="FF40AA63"/>
      <color rgb="FFE5EEF9"/>
      <color rgb="FF000000"/>
      <color rgb="FF006600"/>
      <color rgb="FFEEECE1"/>
      <color rgb="FFFFFFFF"/>
      <color rgb="FF333333"/>
    </mruColors>
  </colors>
  <extLst>
    <ext xmlns:x14="http://schemas.microsoft.com/office/spreadsheetml/2009/9/main" uri="{46F421CA-312F-682f-3DD2-61675219B42D}">
      <x14:dxfs count="24">
        <dxf>
          <font>
            <color theme="9"/>
            <name val="Franklin Gothic Book"/>
            <scheme val="minor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 tint="-0.24994659260841701"/>
            <name val="Franklin Gothic Book"/>
            <scheme val="minor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9"/>
            <name val="Franklin Gothic Book"/>
            <scheme val="minor"/>
          </font>
          <fill>
            <gradientFill degree="90">
              <stop position="0">
                <color theme="5"/>
              </stop>
              <stop position="1">
                <color theme="5" tint="0.80001220740379042"/>
              </stop>
            </gradient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theme="1" tint="-0.24994659260841701"/>
            <name val="Franklin Gothic Book"/>
            <scheme val="minor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 tint="-0.499984740745262"/>
            <name val="Franklin Gothic Book"/>
            <scheme val="minor"/>
          </font>
          <fill>
            <patternFill patternType="solid">
              <fgColor theme="4" tint="0.79995117038483843"/>
              <bgColor theme="0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theme="0"/>
            <name val="Franklin Gothic Book"/>
            <scheme val="minor"/>
          </font>
          <fill>
            <patternFill patternType="solid">
              <fgColor theme="4" tint="0.59999389629810485"/>
              <bgColor theme="4"/>
            </pattern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theme="1" tint="-0.499984740745262"/>
            <name val="Franklin Gothic Book"/>
            <scheme val="minor"/>
          </font>
          <fill>
            <patternFill patternType="solid">
              <fgColor rgb="FFFFFFFF"/>
              <bgColor theme="0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theme="1" tint="-0.499984740745262"/>
            <name val="Franklin Gothic Book"/>
            <scheme val="minor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2" tint="-0.25098422193060094"/>
              </stop>
              <stop position="1">
                <color theme="2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2" tint="-0.25098422193060094"/>
              </stop>
              <stop position="1">
                <color theme="2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0"/>
          </font>
          <fill>
            <gradientFill degree="90">
              <stop position="0">
                <color theme="4" tint="-0.25098422193060094"/>
              </stop>
              <stop position="1">
                <color theme="4" tint="0.59999389629810485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2" tint="-0.25098422193060094"/>
              </stop>
              <stop position="1">
                <color theme="2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2065187536243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6337778862885"/>
            </patternFill>
          </fill>
          <border>
            <left style="thin">
              <color theme="3" tint="-0.24994659260841701"/>
            </left>
            <right style="thin">
              <color theme="3" tint="-0.24994659260841701"/>
            </right>
            <top style="thin">
              <color theme="3" tint="-0.24994659260841701"/>
            </top>
            <bottom style="thin">
              <color theme="3" tint="-0.24994659260841701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5"/>
          </font>
          <fill>
            <patternFill patternType="solid">
              <fgColor theme="0" tint="-0.14996795556505021"/>
              <bgColor theme="5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 val="0"/>
            <i val="0"/>
            <sz val="10"/>
            <color theme="0"/>
            <name val="Franklin Gothic Book"/>
            <scheme val="minor"/>
          </font>
          <fill>
            <patternFill patternType="solid">
              <fgColor theme="0" tint="-0.249977111117893"/>
              <bgColor theme="1"/>
            </patternFill>
          </fill>
          <border>
            <left style="thin">
              <color theme="3"/>
            </left>
            <right style="thin">
              <color theme="3"/>
            </right>
            <top style="thin">
              <color theme="3"/>
            </top>
            <bottom style="thin">
              <color theme="3"/>
            </bottom>
            <vertical/>
            <horizontal/>
          </border>
        </dxf>
        <dxf>
          <font>
            <color theme="8" tint="0.39994506668294322"/>
          </font>
          <fill>
            <patternFill patternType="solid">
              <fgColor theme="0"/>
              <bgColor theme="0" tint="-4.9989318521683403E-2"/>
            </patternFill>
          </fill>
          <border>
            <left style="thin">
              <color theme="8" tint="0.59996337778862885"/>
            </left>
            <right style="thin">
              <color theme="8" tint="0.59996337778862885"/>
            </right>
            <top style="thin">
              <color theme="8" tint="0.59996337778862885"/>
            </top>
            <bottom style="thin">
              <color theme="8" tint="0.59996337778862885"/>
            </bottom>
            <vertical/>
            <horizontal/>
          </border>
        </dxf>
        <dxf>
          <font>
            <color theme="1" tint="0.39994506668294322"/>
          </font>
          <fill>
            <patternFill patternType="solid">
              <fgColor theme="0"/>
              <bgColor theme="0" tint="-0.14996795556505021"/>
            </patternFill>
          </fill>
          <border>
            <left style="thin">
              <color theme="3"/>
            </left>
            <right style="thin">
              <color theme="3"/>
            </right>
            <top style="thin">
              <color theme="3"/>
            </top>
            <bottom style="thin">
              <color theme="3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DPR_Style_01">
        <x14:slicerStyle name="DPR_Estimating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DPR_Slicer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DPR_Style_01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customXml" Target="../customXml/item13.xml"/><Relationship Id="rId117" Type="http://schemas.openxmlformats.org/officeDocument/2006/relationships/customXml" Target="../customXml/item104.xml"/><Relationship Id="rId21" Type="http://schemas.openxmlformats.org/officeDocument/2006/relationships/customXml" Target="../customXml/item8.xml"/><Relationship Id="rId42" Type="http://schemas.openxmlformats.org/officeDocument/2006/relationships/customXml" Target="../customXml/item29.xml"/><Relationship Id="rId47" Type="http://schemas.openxmlformats.org/officeDocument/2006/relationships/customXml" Target="../customXml/item34.xml"/><Relationship Id="rId63" Type="http://schemas.openxmlformats.org/officeDocument/2006/relationships/customXml" Target="../customXml/item50.xml"/><Relationship Id="rId68" Type="http://schemas.openxmlformats.org/officeDocument/2006/relationships/customXml" Target="../customXml/item55.xml"/><Relationship Id="rId84" Type="http://schemas.openxmlformats.org/officeDocument/2006/relationships/customXml" Target="../customXml/item71.xml"/><Relationship Id="rId89" Type="http://schemas.openxmlformats.org/officeDocument/2006/relationships/customXml" Target="../customXml/item76.xml"/><Relationship Id="rId112" Type="http://schemas.openxmlformats.org/officeDocument/2006/relationships/customXml" Target="../customXml/item99.xml"/><Relationship Id="rId133" Type="http://schemas.openxmlformats.org/officeDocument/2006/relationships/customXml" Target="../customXml/item120.xml"/><Relationship Id="rId138" Type="http://schemas.openxmlformats.org/officeDocument/2006/relationships/customXml" Target="../customXml/item125.xml"/><Relationship Id="rId16" Type="http://schemas.openxmlformats.org/officeDocument/2006/relationships/customXml" Target="../customXml/item3.xml"/><Relationship Id="rId107" Type="http://schemas.openxmlformats.org/officeDocument/2006/relationships/customXml" Target="../customXml/item94.xml"/><Relationship Id="rId11" Type="http://schemas.openxmlformats.org/officeDocument/2006/relationships/styles" Target="styles.xml"/><Relationship Id="rId32" Type="http://schemas.openxmlformats.org/officeDocument/2006/relationships/customXml" Target="../customXml/item19.xml"/><Relationship Id="rId37" Type="http://schemas.openxmlformats.org/officeDocument/2006/relationships/customXml" Target="../customXml/item24.xml"/><Relationship Id="rId53" Type="http://schemas.openxmlformats.org/officeDocument/2006/relationships/customXml" Target="../customXml/item40.xml"/><Relationship Id="rId58" Type="http://schemas.openxmlformats.org/officeDocument/2006/relationships/customXml" Target="../customXml/item45.xml"/><Relationship Id="rId74" Type="http://schemas.openxmlformats.org/officeDocument/2006/relationships/customXml" Target="../customXml/item61.xml"/><Relationship Id="rId79" Type="http://schemas.openxmlformats.org/officeDocument/2006/relationships/customXml" Target="../customXml/item66.xml"/><Relationship Id="rId102" Type="http://schemas.openxmlformats.org/officeDocument/2006/relationships/customXml" Target="../customXml/item89.xml"/><Relationship Id="rId123" Type="http://schemas.openxmlformats.org/officeDocument/2006/relationships/customXml" Target="../customXml/item110.xml"/><Relationship Id="rId128" Type="http://schemas.openxmlformats.org/officeDocument/2006/relationships/customXml" Target="../customXml/item115.xml"/><Relationship Id="rId144" Type="http://schemas.openxmlformats.org/officeDocument/2006/relationships/customXml" Target="../customXml/item131.xml"/><Relationship Id="rId5" Type="http://schemas.openxmlformats.org/officeDocument/2006/relationships/worksheet" Target="worksheets/sheet5.xml"/><Relationship Id="rId90" Type="http://schemas.openxmlformats.org/officeDocument/2006/relationships/customXml" Target="../customXml/item77.xml"/><Relationship Id="rId95" Type="http://schemas.openxmlformats.org/officeDocument/2006/relationships/customXml" Target="../customXml/item82.xml"/><Relationship Id="rId22" Type="http://schemas.openxmlformats.org/officeDocument/2006/relationships/customXml" Target="../customXml/item9.xml"/><Relationship Id="rId27" Type="http://schemas.openxmlformats.org/officeDocument/2006/relationships/customXml" Target="../customXml/item14.xml"/><Relationship Id="rId43" Type="http://schemas.openxmlformats.org/officeDocument/2006/relationships/customXml" Target="../customXml/item30.xml"/><Relationship Id="rId48" Type="http://schemas.openxmlformats.org/officeDocument/2006/relationships/customXml" Target="../customXml/item35.xml"/><Relationship Id="rId64" Type="http://schemas.openxmlformats.org/officeDocument/2006/relationships/customXml" Target="../customXml/item51.xml"/><Relationship Id="rId69" Type="http://schemas.openxmlformats.org/officeDocument/2006/relationships/customXml" Target="../customXml/item56.xml"/><Relationship Id="rId113" Type="http://schemas.openxmlformats.org/officeDocument/2006/relationships/customXml" Target="../customXml/item100.xml"/><Relationship Id="rId118" Type="http://schemas.openxmlformats.org/officeDocument/2006/relationships/customXml" Target="../customXml/item105.xml"/><Relationship Id="rId134" Type="http://schemas.openxmlformats.org/officeDocument/2006/relationships/customXml" Target="../customXml/item121.xml"/><Relationship Id="rId139" Type="http://schemas.openxmlformats.org/officeDocument/2006/relationships/customXml" Target="../customXml/item126.xml"/><Relationship Id="rId80" Type="http://schemas.openxmlformats.org/officeDocument/2006/relationships/customXml" Target="../customXml/item67.xml"/><Relationship Id="rId85" Type="http://schemas.openxmlformats.org/officeDocument/2006/relationships/customXml" Target="../customXml/item72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5" Type="http://schemas.openxmlformats.org/officeDocument/2006/relationships/customXml" Target="../customXml/item12.xml"/><Relationship Id="rId33" Type="http://schemas.openxmlformats.org/officeDocument/2006/relationships/customXml" Target="../customXml/item20.xml"/><Relationship Id="rId38" Type="http://schemas.openxmlformats.org/officeDocument/2006/relationships/customXml" Target="../customXml/item25.xml"/><Relationship Id="rId46" Type="http://schemas.openxmlformats.org/officeDocument/2006/relationships/customXml" Target="../customXml/item33.xml"/><Relationship Id="rId59" Type="http://schemas.openxmlformats.org/officeDocument/2006/relationships/customXml" Target="../customXml/item46.xml"/><Relationship Id="rId67" Type="http://schemas.openxmlformats.org/officeDocument/2006/relationships/customXml" Target="../customXml/item54.xml"/><Relationship Id="rId103" Type="http://schemas.openxmlformats.org/officeDocument/2006/relationships/customXml" Target="../customXml/item90.xml"/><Relationship Id="rId108" Type="http://schemas.openxmlformats.org/officeDocument/2006/relationships/customXml" Target="../customXml/item95.xml"/><Relationship Id="rId116" Type="http://schemas.openxmlformats.org/officeDocument/2006/relationships/customXml" Target="../customXml/item103.xml"/><Relationship Id="rId124" Type="http://schemas.openxmlformats.org/officeDocument/2006/relationships/customXml" Target="../customXml/item111.xml"/><Relationship Id="rId129" Type="http://schemas.openxmlformats.org/officeDocument/2006/relationships/customXml" Target="../customXml/item116.xml"/><Relationship Id="rId137" Type="http://schemas.openxmlformats.org/officeDocument/2006/relationships/customXml" Target="../customXml/item124.xml"/><Relationship Id="rId20" Type="http://schemas.openxmlformats.org/officeDocument/2006/relationships/customXml" Target="../customXml/item7.xml"/><Relationship Id="rId41" Type="http://schemas.openxmlformats.org/officeDocument/2006/relationships/customXml" Target="../customXml/item28.xml"/><Relationship Id="rId54" Type="http://schemas.openxmlformats.org/officeDocument/2006/relationships/customXml" Target="../customXml/item41.xml"/><Relationship Id="rId62" Type="http://schemas.openxmlformats.org/officeDocument/2006/relationships/customXml" Target="../customXml/item49.xml"/><Relationship Id="rId70" Type="http://schemas.openxmlformats.org/officeDocument/2006/relationships/customXml" Target="../customXml/item57.xml"/><Relationship Id="rId75" Type="http://schemas.openxmlformats.org/officeDocument/2006/relationships/customXml" Target="../customXml/item62.xml"/><Relationship Id="rId83" Type="http://schemas.openxmlformats.org/officeDocument/2006/relationships/customXml" Target="../customXml/item70.xml"/><Relationship Id="rId88" Type="http://schemas.openxmlformats.org/officeDocument/2006/relationships/customXml" Target="../customXml/item75.xml"/><Relationship Id="rId91" Type="http://schemas.openxmlformats.org/officeDocument/2006/relationships/customXml" Target="../customXml/item78.xml"/><Relationship Id="rId96" Type="http://schemas.openxmlformats.org/officeDocument/2006/relationships/customXml" Target="../customXml/item83.xml"/><Relationship Id="rId111" Type="http://schemas.openxmlformats.org/officeDocument/2006/relationships/customXml" Target="../customXml/item98.xml"/><Relationship Id="rId132" Type="http://schemas.openxmlformats.org/officeDocument/2006/relationships/customXml" Target="../customXml/item119.xml"/><Relationship Id="rId140" Type="http://schemas.openxmlformats.org/officeDocument/2006/relationships/customXml" Target="../customXml/item127.xml"/><Relationship Id="rId145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customXml" Target="../customXml/item2.xml"/><Relationship Id="rId23" Type="http://schemas.openxmlformats.org/officeDocument/2006/relationships/customXml" Target="../customXml/item10.xml"/><Relationship Id="rId28" Type="http://schemas.openxmlformats.org/officeDocument/2006/relationships/customXml" Target="../customXml/item15.xml"/><Relationship Id="rId36" Type="http://schemas.openxmlformats.org/officeDocument/2006/relationships/customXml" Target="../customXml/item23.xml"/><Relationship Id="rId49" Type="http://schemas.openxmlformats.org/officeDocument/2006/relationships/customXml" Target="../customXml/item36.xml"/><Relationship Id="rId57" Type="http://schemas.openxmlformats.org/officeDocument/2006/relationships/customXml" Target="../customXml/item44.xml"/><Relationship Id="rId106" Type="http://schemas.openxmlformats.org/officeDocument/2006/relationships/customXml" Target="../customXml/item93.xml"/><Relationship Id="rId114" Type="http://schemas.openxmlformats.org/officeDocument/2006/relationships/customXml" Target="../customXml/item101.xml"/><Relationship Id="rId119" Type="http://schemas.openxmlformats.org/officeDocument/2006/relationships/customXml" Target="../customXml/item106.xml"/><Relationship Id="rId127" Type="http://schemas.openxmlformats.org/officeDocument/2006/relationships/customXml" Target="../customXml/item114.xml"/><Relationship Id="rId10" Type="http://schemas.openxmlformats.org/officeDocument/2006/relationships/theme" Target="theme/theme1.xml"/><Relationship Id="rId31" Type="http://schemas.openxmlformats.org/officeDocument/2006/relationships/customXml" Target="../customXml/item18.xml"/><Relationship Id="rId44" Type="http://schemas.openxmlformats.org/officeDocument/2006/relationships/customXml" Target="../customXml/item31.xml"/><Relationship Id="rId52" Type="http://schemas.openxmlformats.org/officeDocument/2006/relationships/customXml" Target="../customXml/item39.xml"/><Relationship Id="rId60" Type="http://schemas.openxmlformats.org/officeDocument/2006/relationships/customXml" Target="../customXml/item47.xml"/><Relationship Id="rId65" Type="http://schemas.openxmlformats.org/officeDocument/2006/relationships/customXml" Target="../customXml/item52.xml"/><Relationship Id="rId73" Type="http://schemas.openxmlformats.org/officeDocument/2006/relationships/customXml" Target="../customXml/item60.xml"/><Relationship Id="rId78" Type="http://schemas.openxmlformats.org/officeDocument/2006/relationships/customXml" Target="../customXml/item65.xml"/><Relationship Id="rId81" Type="http://schemas.openxmlformats.org/officeDocument/2006/relationships/customXml" Target="../customXml/item68.xml"/><Relationship Id="rId86" Type="http://schemas.openxmlformats.org/officeDocument/2006/relationships/customXml" Target="../customXml/item73.xml"/><Relationship Id="rId94" Type="http://schemas.openxmlformats.org/officeDocument/2006/relationships/customXml" Target="../customXml/item81.xml"/><Relationship Id="rId99" Type="http://schemas.openxmlformats.org/officeDocument/2006/relationships/customXml" Target="../customXml/item86.xml"/><Relationship Id="rId101" Type="http://schemas.openxmlformats.org/officeDocument/2006/relationships/customXml" Target="../customXml/item88.xml"/><Relationship Id="rId122" Type="http://schemas.openxmlformats.org/officeDocument/2006/relationships/customXml" Target="../customXml/item109.xml"/><Relationship Id="rId130" Type="http://schemas.openxmlformats.org/officeDocument/2006/relationships/customXml" Target="../customXml/item117.xml"/><Relationship Id="rId135" Type="http://schemas.openxmlformats.org/officeDocument/2006/relationships/customXml" Target="../customXml/item122.xml"/><Relationship Id="rId143" Type="http://schemas.openxmlformats.org/officeDocument/2006/relationships/customXml" Target="../customXml/item13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calcChain" Target="calcChain.xml"/><Relationship Id="rId18" Type="http://schemas.openxmlformats.org/officeDocument/2006/relationships/customXml" Target="../customXml/item5.xml"/><Relationship Id="rId39" Type="http://schemas.openxmlformats.org/officeDocument/2006/relationships/customXml" Target="../customXml/item26.xml"/><Relationship Id="rId109" Type="http://schemas.openxmlformats.org/officeDocument/2006/relationships/customXml" Target="../customXml/item96.xml"/><Relationship Id="rId34" Type="http://schemas.openxmlformats.org/officeDocument/2006/relationships/customXml" Target="../customXml/item21.xml"/><Relationship Id="rId50" Type="http://schemas.openxmlformats.org/officeDocument/2006/relationships/customXml" Target="../customXml/item37.xml"/><Relationship Id="rId55" Type="http://schemas.openxmlformats.org/officeDocument/2006/relationships/customXml" Target="../customXml/item42.xml"/><Relationship Id="rId76" Type="http://schemas.openxmlformats.org/officeDocument/2006/relationships/customXml" Target="../customXml/item63.xml"/><Relationship Id="rId97" Type="http://schemas.openxmlformats.org/officeDocument/2006/relationships/customXml" Target="../customXml/item84.xml"/><Relationship Id="rId104" Type="http://schemas.openxmlformats.org/officeDocument/2006/relationships/customXml" Target="../customXml/item91.xml"/><Relationship Id="rId120" Type="http://schemas.openxmlformats.org/officeDocument/2006/relationships/customXml" Target="../customXml/item107.xml"/><Relationship Id="rId125" Type="http://schemas.openxmlformats.org/officeDocument/2006/relationships/customXml" Target="../customXml/item112.xml"/><Relationship Id="rId141" Type="http://schemas.openxmlformats.org/officeDocument/2006/relationships/customXml" Target="../customXml/item128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58.xml"/><Relationship Id="rId92" Type="http://schemas.openxmlformats.org/officeDocument/2006/relationships/customXml" Target="../customXml/item79.xml"/><Relationship Id="rId2" Type="http://schemas.openxmlformats.org/officeDocument/2006/relationships/worksheet" Target="worksheets/sheet2.xml"/><Relationship Id="rId29" Type="http://schemas.openxmlformats.org/officeDocument/2006/relationships/customXml" Target="../customXml/item16.xml"/><Relationship Id="rId24" Type="http://schemas.openxmlformats.org/officeDocument/2006/relationships/customXml" Target="../customXml/item11.xml"/><Relationship Id="rId40" Type="http://schemas.openxmlformats.org/officeDocument/2006/relationships/customXml" Target="../customXml/item27.xml"/><Relationship Id="rId45" Type="http://schemas.openxmlformats.org/officeDocument/2006/relationships/customXml" Target="../customXml/item32.xml"/><Relationship Id="rId66" Type="http://schemas.openxmlformats.org/officeDocument/2006/relationships/customXml" Target="../customXml/item53.xml"/><Relationship Id="rId87" Type="http://schemas.openxmlformats.org/officeDocument/2006/relationships/customXml" Target="../customXml/item74.xml"/><Relationship Id="rId110" Type="http://schemas.openxmlformats.org/officeDocument/2006/relationships/customXml" Target="../customXml/item97.xml"/><Relationship Id="rId115" Type="http://schemas.openxmlformats.org/officeDocument/2006/relationships/customXml" Target="../customXml/item102.xml"/><Relationship Id="rId131" Type="http://schemas.openxmlformats.org/officeDocument/2006/relationships/customXml" Target="../customXml/item118.xml"/><Relationship Id="rId136" Type="http://schemas.openxmlformats.org/officeDocument/2006/relationships/customXml" Target="../customXml/item123.xml"/><Relationship Id="rId61" Type="http://schemas.openxmlformats.org/officeDocument/2006/relationships/customXml" Target="../customXml/item48.xml"/><Relationship Id="rId82" Type="http://schemas.openxmlformats.org/officeDocument/2006/relationships/customXml" Target="../customXml/item69.xml"/><Relationship Id="rId19" Type="http://schemas.openxmlformats.org/officeDocument/2006/relationships/customXml" Target="../customXml/item6.xml"/><Relationship Id="rId14" Type="http://schemas.openxmlformats.org/officeDocument/2006/relationships/customXml" Target="../customXml/item1.xml"/><Relationship Id="rId30" Type="http://schemas.openxmlformats.org/officeDocument/2006/relationships/customXml" Target="../customXml/item17.xml"/><Relationship Id="rId35" Type="http://schemas.openxmlformats.org/officeDocument/2006/relationships/customXml" Target="../customXml/item22.xml"/><Relationship Id="rId56" Type="http://schemas.openxmlformats.org/officeDocument/2006/relationships/customXml" Target="../customXml/item43.xml"/><Relationship Id="rId77" Type="http://schemas.openxmlformats.org/officeDocument/2006/relationships/customXml" Target="../customXml/item64.xml"/><Relationship Id="rId100" Type="http://schemas.openxmlformats.org/officeDocument/2006/relationships/customXml" Target="../customXml/item87.xml"/><Relationship Id="rId105" Type="http://schemas.openxmlformats.org/officeDocument/2006/relationships/customXml" Target="../customXml/item92.xml"/><Relationship Id="rId126" Type="http://schemas.openxmlformats.org/officeDocument/2006/relationships/customXml" Target="../customXml/item113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38.xml"/><Relationship Id="rId72" Type="http://schemas.openxmlformats.org/officeDocument/2006/relationships/customXml" Target="../customXml/item59.xml"/><Relationship Id="rId93" Type="http://schemas.openxmlformats.org/officeDocument/2006/relationships/customXml" Target="../customXml/item80.xml"/><Relationship Id="rId98" Type="http://schemas.openxmlformats.org/officeDocument/2006/relationships/customXml" Target="../customXml/item85.xml"/><Relationship Id="rId121" Type="http://schemas.openxmlformats.org/officeDocument/2006/relationships/customXml" Target="../customXml/item108.xml"/><Relationship Id="rId142" Type="http://schemas.openxmlformats.org/officeDocument/2006/relationships/customXml" Target="../customXml/item1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8"/>
    </mc:Choice>
    <mc:Fallback>
      <c:style val="38"/>
    </mc:Fallback>
  </mc:AlternateContent>
  <c:chart>
    <c:title>
      <c:tx>
        <c:rich>
          <a:bodyPr/>
          <a:lstStyle/>
          <a:p>
            <a:pPr>
              <a:defRPr sz="1200" b="1" spc="160" baseline="0">
                <a:solidFill>
                  <a:schemeClr val="bg1"/>
                </a:solidFill>
              </a:defRPr>
            </a:pPr>
            <a:r>
              <a:rPr lang="en-US" sz="1200" b="1" spc="160" baseline="0">
                <a:solidFill>
                  <a:schemeClr val="bg1"/>
                </a:solidFill>
              </a:rPr>
              <a:t>SYSTEMS SUMMARY</a:t>
            </a:r>
          </a:p>
        </c:rich>
      </c:tx>
      <c:overlay val="0"/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</c:pivotFmt>
    </c:pivotFmts>
    <c:view3D>
      <c:rotX val="15"/>
      <c:rotY val="20"/>
      <c:rAngAx val="1"/>
    </c:view3D>
    <c:floor>
      <c:thickness val="0"/>
    </c:floor>
    <c:sideWall>
      <c:thickness val="0"/>
      <c:spPr>
        <a:solidFill>
          <a:srgbClr val="E5EEF9"/>
        </a:solidFill>
        <a:ln>
          <a:solidFill>
            <a:schemeClr val="bg2"/>
          </a:solidFill>
        </a:ln>
      </c:spPr>
    </c:sideWall>
    <c:backWall>
      <c:thickness val="0"/>
      <c:spPr>
        <a:solidFill>
          <a:srgbClr val="E5EEF9"/>
        </a:solidFill>
        <a:ln>
          <a:solidFill>
            <a:schemeClr val="bg2"/>
          </a:solidFill>
        </a:ln>
      </c:spPr>
    </c:backWall>
    <c:plotArea>
      <c:layout>
        <c:manualLayout>
          <c:layoutTarget val="inner"/>
          <c:xMode val="edge"/>
          <c:yMode val="edge"/>
          <c:x val="0.34792378225449094"/>
          <c:y val="6.4570274560613219E-2"/>
          <c:w val="0.61008601197577572"/>
          <c:h val="0.88335401256661095"/>
        </c:manualLayout>
      </c:layout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>
                <a:lumMod val="40000"/>
                <a:lumOff val="60000"/>
              </a:schemeClr>
            </a:solidFill>
          </c:spPr>
          <c:invertIfNegative val="0"/>
          <c:dLbls>
            <c:numFmt formatCode="[&lt;1000000]\ #,\ &quot;K&quot;;[&gt;=1000000]\ 0.0,,&quot;M&quot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tx2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'Systems Summary'!$C$8:$C$8</c:f>
              <c:numCache>
                <c:formatCode>@</c:formatCode>
                <c:ptCount val="1"/>
              </c:numCache>
            </c:numRef>
          </c:cat>
          <c:val>
            <c:numRef>
              <c:f>'Systems Summary'!$H$8:$H$8</c:f>
              <c:numCache>
                <c:formatCode>"$"#,##0_);\("$"#,##0\)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EBA-4AB8-B214-FDA5296269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"/>
        <c:shape val="box"/>
        <c:axId val="153430768"/>
        <c:axId val="153431160"/>
        <c:axId val="0"/>
      </c:bar3DChart>
      <c:catAx>
        <c:axId val="153430768"/>
        <c:scaling>
          <c:orientation val="maxMin"/>
        </c:scaling>
        <c:delete val="0"/>
        <c:axPos val="l"/>
        <c:numFmt formatCode="@" sourceLinked="1"/>
        <c:majorTickMark val="in"/>
        <c:minorTickMark val="none"/>
        <c:tickLblPos val="nextTo"/>
        <c:txPr>
          <a:bodyPr/>
          <a:lstStyle/>
          <a:p>
            <a:pPr>
              <a:defRPr sz="900" b="0">
                <a:solidFill>
                  <a:schemeClr val="bg1"/>
                </a:solidFill>
                <a:latin typeface="+mn-lt"/>
              </a:defRPr>
            </a:pPr>
            <a:endParaRPr lang="en-US"/>
          </a:p>
        </c:txPr>
        <c:crossAx val="153431160"/>
        <c:crosses val="autoZero"/>
        <c:auto val="1"/>
        <c:lblAlgn val="ctr"/>
        <c:lblOffset val="100"/>
        <c:noMultiLvlLbl val="0"/>
      </c:catAx>
      <c:valAx>
        <c:axId val="153431160"/>
        <c:scaling>
          <c:orientation val="minMax"/>
        </c:scaling>
        <c:delete val="0"/>
        <c:axPos val="t"/>
        <c:majorGridlines>
          <c:spPr>
            <a:ln>
              <a:solidFill>
                <a:schemeClr val="bg2"/>
              </a:solidFill>
            </a:ln>
          </c:spPr>
        </c:majorGridlines>
        <c:numFmt formatCode="[&lt;1000000]\ #,\ &quot;K&quot;;[&gt;=1000000]\ 0.0,,&quot;M&quot;" sourceLinked="0"/>
        <c:majorTickMark val="in"/>
        <c:minorTickMark val="none"/>
        <c:tickLblPos val="high"/>
        <c:txPr>
          <a:bodyPr/>
          <a:lstStyle/>
          <a:p>
            <a:pPr>
              <a:defRPr sz="800" b="1">
                <a:solidFill>
                  <a:schemeClr val="bg1"/>
                </a:solidFill>
              </a:defRPr>
            </a:pPr>
            <a:endParaRPr lang="en-US"/>
          </a:p>
        </c:txPr>
        <c:crossAx val="153430768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solidFill>
      <a:schemeClr val="accent1"/>
    </a:solidFill>
    <a:ln>
      <a:noFill/>
    </a:ln>
  </c:spPr>
  <c:printSettings>
    <c:headerFooter/>
    <c:pageMargins b="0.75" l="0.7" r="0.7" t="0.75" header="0.3" footer="0.3"/>
    <c:pageSetup orientation="portrait"/>
  </c:printSettings>
  <c:extLst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7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7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0</xdr:row>
      <xdr:rowOff>0</xdr:rowOff>
    </xdr:from>
    <xdr:to>
      <xdr:col>20</xdr:col>
      <xdr:colOff>0</xdr:colOff>
      <xdr:row>80</xdr:row>
      <xdr:rowOff>0</xdr:rowOff>
    </xdr:to>
    <xdr:pic macro="[0]!showSplash">
      <xdr:nvPicPr>
        <xdr:cNvPr id="2" name="Picture 1">
          <a:extLst>
            <a:ext uri="{FF2B5EF4-FFF2-40B4-BE49-F238E27FC236}">
              <a16:creationId xmlns:a16="http://schemas.microsoft.com/office/drawing/2014/main" id="{D29FEC7A-3405-4C92-A208-19AD0B77CD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73680" y="0"/>
          <a:ext cx="10972800" cy="13845540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18</xdr:row>
      <xdr:rowOff>23812</xdr:rowOff>
    </xdr:from>
    <xdr:to>
      <xdr:col>19</xdr:col>
      <xdr:colOff>609600</xdr:colOff>
      <xdr:row>20</xdr:row>
      <xdr:rowOff>11861</xdr:rowOff>
    </xdr:to>
    <xdr:sp macro="" textlink="rngEstNum">
      <xdr:nvSpPr>
        <xdr:cNvPr id="3" name="txtSubHeading2">
          <a:extLst>
            <a:ext uri="{FF2B5EF4-FFF2-40B4-BE49-F238E27FC236}">
              <a16:creationId xmlns:a16="http://schemas.microsoft.com/office/drawing/2014/main" id="{9DD8BECA-A532-4E8E-B80D-99F24371158F}"/>
            </a:ext>
          </a:extLst>
        </xdr:cNvPr>
        <xdr:cNvSpPr txBox="1"/>
      </xdr:nvSpPr>
      <xdr:spPr>
        <a:xfrm>
          <a:off x="8260080" y="3003232"/>
          <a:ext cx="5410200" cy="3385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>
          <a:noAutofit/>
        </a:bodyPr>
        <a:lstStyle/>
        <a:p>
          <a:pPr algn="l"/>
          <a:fld id="{A957400F-E745-4A3A-AC2A-2E2D28310B07}" type="TxLink">
            <a:rPr lang="en-US" sz="1400" b="0" i="0" u="none" strike="noStrike">
              <a:solidFill>
                <a:schemeClr val="bg1"/>
              </a:solidFill>
              <a:latin typeface="Franklin Gothic Book"/>
            </a:rPr>
            <a:pPr algn="l"/>
            <a:t> </a:t>
          </a:fld>
          <a:endParaRPr lang="en-US" sz="2400" b="0" i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1</xdr:colOff>
      <xdr:row>29</xdr:row>
      <xdr:rowOff>154781</xdr:rowOff>
    </xdr:from>
    <xdr:to>
      <xdr:col>19</xdr:col>
      <xdr:colOff>600075</xdr:colOff>
      <xdr:row>39</xdr:row>
      <xdr:rowOff>171449</xdr:rowOff>
    </xdr:to>
    <xdr:sp macro="" textlink="rngHeading1">
      <xdr:nvSpPr>
        <xdr:cNvPr id="4" name="txtHeading1">
          <a:extLst>
            <a:ext uri="{FF2B5EF4-FFF2-40B4-BE49-F238E27FC236}">
              <a16:creationId xmlns:a16="http://schemas.microsoft.com/office/drawing/2014/main" id="{98088E63-2454-4D9F-9CC3-C5592AE150D5}"/>
            </a:ext>
          </a:extLst>
        </xdr:cNvPr>
        <xdr:cNvSpPr txBox="1"/>
      </xdr:nvSpPr>
      <xdr:spPr>
        <a:xfrm>
          <a:off x="8260081" y="5062061"/>
          <a:ext cx="5400674" cy="17692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0">
          <a:noAutofit/>
        </a:bodyPr>
        <a:lstStyle/>
        <a:p>
          <a:pPr algn="l"/>
          <a:fld id="{64BCDA0A-EA70-41E5-8E01-8E80F0F00898}" type="TxLink">
            <a:rPr lang="en-US" sz="3600" b="0" i="0" u="none" strike="noStrike">
              <a:solidFill>
                <a:schemeClr val="bg1"/>
              </a:solidFill>
              <a:latin typeface="Franklin Gothic Heavy" panose="020B0903020102020204" pitchFamily="34" charset="0"/>
            </a:rPr>
            <a:pPr algn="l"/>
            <a:t> </a:t>
          </a:fld>
          <a:endParaRPr lang="en-US" sz="3600" b="0" i="0">
            <a:solidFill>
              <a:schemeClr val="bg1"/>
            </a:solidFill>
            <a:latin typeface="Franklin Gothic Heavy" panose="020B0903020102020204" pitchFamily="34" charset="0"/>
          </a:endParaRPr>
        </a:p>
      </xdr:txBody>
    </xdr:sp>
    <xdr:clientData/>
  </xdr:twoCellAnchor>
  <xdr:twoCellAnchor>
    <xdr:from>
      <xdr:col>12</xdr:col>
      <xdr:colOff>0</xdr:colOff>
      <xdr:row>23</xdr:row>
      <xdr:rowOff>149607</xdr:rowOff>
    </xdr:from>
    <xdr:to>
      <xdr:col>19</xdr:col>
      <xdr:colOff>609600</xdr:colOff>
      <xdr:row>25</xdr:row>
      <xdr:rowOff>137658</xdr:rowOff>
    </xdr:to>
    <xdr:sp macro="" textlink="rngProjectClient">
      <xdr:nvSpPr>
        <xdr:cNvPr id="5" name="txtHeading3">
          <a:extLst>
            <a:ext uri="{FF2B5EF4-FFF2-40B4-BE49-F238E27FC236}">
              <a16:creationId xmlns:a16="http://schemas.microsoft.com/office/drawing/2014/main" id="{5A4E8119-4CD7-4F1D-8A1D-1C1F8FF8888B}"/>
            </a:ext>
          </a:extLst>
        </xdr:cNvPr>
        <xdr:cNvSpPr txBox="1"/>
      </xdr:nvSpPr>
      <xdr:spPr>
        <a:xfrm>
          <a:off x="8260080" y="4005327"/>
          <a:ext cx="5410200" cy="338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t" anchorCtr="0">
          <a:noAutofit/>
        </a:bodyPr>
        <a:lstStyle/>
        <a:p>
          <a:pPr algn="l"/>
          <a:fld id="{3A800334-4BD4-4882-82E5-4326F4E25E61}" type="TxLink">
            <a:rPr lang="en-US" sz="2000" b="0" i="0" u="none" strike="noStrike">
              <a:solidFill>
                <a:schemeClr val="bg1"/>
              </a:solidFill>
              <a:latin typeface="Bodoni Bk BT" panose="02070603070706020303" pitchFamily="18" charset="0"/>
            </a:rPr>
            <a:pPr algn="l"/>
            <a:t> </a:t>
          </a:fld>
          <a:endParaRPr lang="en-US" sz="2000" b="0" i="0">
            <a:solidFill>
              <a:schemeClr val="bg1"/>
            </a:solidFill>
            <a:latin typeface="Bodoni Bk BT" panose="02070603070706020303" pitchFamily="18" charset="0"/>
          </a:endParaRPr>
        </a:p>
      </xdr:txBody>
    </xdr:sp>
    <xdr:clientData/>
  </xdr:twoCellAnchor>
  <xdr:twoCellAnchor>
    <xdr:from>
      <xdr:col>12</xdr:col>
      <xdr:colOff>0</xdr:colOff>
      <xdr:row>54</xdr:row>
      <xdr:rowOff>156752</xdr:rowOff>
    </xdr:from>
    <xdr:to>
      <xdr:col>19</xdr:col>
      <xdr:colOff>552450</xdr:colOff>
      <xdr:row>56</xdr:row>
      <xdr:rowOff>135278</xdr:rowOff>
    </xdr:to>
    <xdr:sp macro="" textlink="rngSubHeading4">
      <xdr:nvSpPr>
        <xdr:cNvPr id="6" name="txtHeading3">
          <a:extLst>
            <a:ext uri="{FF2B5EF4-FFF2-40B4-BE49-F238E27FC236}">
              <a16:creationId xmlns:a16="http://schemas.microsoft.com/office/drawing/2014/main" id="{457BBE66-B0B8-4E40-B402-B103B35DCEEB}"/>
            </a:ext>
          </a:extLst>
        </xdr:cNvPr>
        <xdr:cNvSpPr txBox="1"/>
      </xdr:nvSpPr>
      <xdr:spPr>
        <a:xfrm>
          <a:off x="8260080" y="9445532"/>
          <a:ext cx="5353050" cy="3290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 anchorCtr="0">
          <a:noAutofit/>
        </a:bodyPr>
        <a:lstStyle/>
        <a:p>
          <a:pPr algn="l"/>
          <a:fld id="{157C266C-A3CE-443E-8C09-7158A991E622}" type="TxLink">
            <a:rPr lang="en-US" sz="1200" b="0" i="0" u="none" strike="noStrike">
              <a:solidFill>
                <a:schemeClr val="bg1"/>
              </a:solidFill>
              <a:latin typeface="Franklin Gothic Book" panose="020B0503020102020204" pitchFamily="34" charset="0"/>
            </a:rPr>
            <a:pPr algn="l"/>
            <a:t>Date: January 00, 1900</a:t>
          </a:fld>
          <a:endParaRPr lang="en-US" sz="4000" b="0" i="0">
            <a:solidFill>
              <a:schemeClr val="bg1"/>
            </a:solidFill>
            <a:latin typeface="Franklin Gothic Book" panose="020B0503020102020204" pitchFamily="34" charset="0"/>
          </a:endParaRPr>
        </a:p>
      </xdr:txBody>
    </xdr:sp>
    <xdr:clientData/>
  </xdr:twoCellAnchor>
  <xdr:twoCellAnchor editAs="oneCell">
    <xdr:from>
      <xdr:col>3</xdr:col>
      <xdr:colOff>93133</xdr:colOff>
      <xdr:row>0</xdr:row>
      <xdr:rowOff>0</xdr:rowOff>
    </xdr:from>
    <xdr:to>
      <xdr:col>3</xdr:col>
      <xdr:colOff>550333</xdr:colOff>
      <xdr:row>3</xdr:row>
      <xdr:rowOff>97790</xdr:rowOff>
    </xdr:to>
    <xdr:pic macro="[0]!toggle_visible">
      <xdr:nvPicPr>
        <xdr:cNvPr id="7" name="Graphic 6" descr="Eye with solid fill">
          <a:extLst>
            <a:ext uri="{FF2B5EF4-FFF2-40B4-BE49-F238E27FC236}">
              <a16:creationId xmlns:a16="http://schemas.microsoft.com/office/drawing/2014/main" id="{ABF9EC0E-0897-4F85-A492-77E89F0FE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175933" y="0"/>
          <a:ext cx="457200" cy="4533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822955</xdr:colOff>
      <xdr:row>1</xdr:row>
      <xdr:rowOff>83820</xdr:rowOff>
    </xdr:from>
    <xdr:to>
      <xdr:col>35</xdr:col>
      <xdr:colOff>289554</xdr:colOff>
      <xdr:row>7</xdr:row>
      <xdr:rowOff>51908</xdr:rowOff>
    </xdr:to>
    <xdr:grpSp>
      <xdr:nvGrpSpPr>
        <xdr:cNvPr id="22" name="grpHeadingVar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31851060" y="257609"/>
          <a:ext cx="10936705" cy="1231404"/>
          <a:chOff x="670555" y="0"/>
          <a:chExt cx="10061804" cy="1748941"/>
        </a:xfrm>
      </xdr:grpSpPr>
      <xdr:sp macro="" textlink="varRptEst2">
        <xdr:nvSpPr>
          <xdr:cNvPr id="24" name="txtSubHeading5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6086302" y="1104416"/>
            <a:ext cx="4646057" cy="644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pPr algn="r"/>
            <a:fld id="{75FBAFEC-8B69-4326-AE0F-824E46462966}" type="TxLink">
              <a:rPr lang="en-US" sz="10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Estimate 2: </a:t>
            </a:fld>
            <a:endParaRPr lang="en-US" b="0" i="0"/>
          </a:p>
        </xdr:txBody>
      </xdr:sp>
      <xdr:sp macro="" textlink="varRptEst1">
        <xdr:nvSpPr>
          <xdr:cNvPr id="23" name="txtSubHeading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6086302" y="429683"/>
            <a:ext cx="4646057" cy="644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bIns="0" rtlCol="0" anchor="ctr">
            <a:noAutofit/>
          </a:bodyPr>
          <a:lstStyle/>
          <a:p>
            <a:pPr algn="r"/>
            <a:fld id="{941BFEF7-F2E2-48F6-98A0-10710AD68687}" type="TxLink">
              <a:rPr lang="en-US" sz="10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Estimate 1: </a:t>
            </a:fld>
            <a:endParaRPr lang="en-US" sz="4400" b="0" i="0">
              <a:solidFill>
                <a:sysClr val="windowText" lastClr="000000"/>
              </a:solidFill>
            </a:endParaRPr>
          </a:p>
        </xdr:txBody>
      </xdr:sp>
      <xdr:sp macro="" textlink="rngSubHeading2">
        <xdr:nvSpPr>
          <xdr:cNvPr id="25" name="txtSubHeading2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691551" y="1136259"/>
            <a:ext cx="4869970" cy="3461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8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" textlink="rngHeading1">
        <xdr:nvSpPr>
          <xdr:cNvPr id="26" name="txtSubHeading1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670555" y="434491"/>
            <a:ext cx="4869970" cy="6397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pPr algn="l"/>
            <a:fld id="{0279A355-A510-4107-85C6-7FA7783927DD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l"/>
              <a:t> </a:t>
            </a:fld>
            <a:endParaRPr lang="en-US" sz="2800" b="0" i="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>
          <a:xfrm>
            <a:off x="670560" y="0"/>
            <a:ext cx="9928860" cy="389420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  <xdr:twoCellAnchor>
    <xdr:from>
      <xdr:col>10</xdr:col>
      <xdr:colOff>205740</xdr:colOff>
      <xdr:row>1</xdr:row>
      <xdr:rowOff>38100</xdr:rowOff>
    </xdr:from>
    <xdr:to>
      <xdr:col>22</xdr:col>
      <xdr:colOff>472440</xdr:colOff>
      <xdr:row>8</xdr:row>
      <xdr:rowOff>45720</xdr:rowOff>
    </xdr:to>
    <xdr:grpSp>
      <xdr:nvGrpSpPr>
        <xdr:cNvPr id="3" name="grpHeading">
          <a:extLst>
            <a:ext uri="{FF2B5EF4-FFF2-40B4-BE49-F238E27FC236}">
              <a16:creationId xmlns:a16="http://schemas.microsoft.com/office/drawing/2014/main" id="{BF478E0E-F652-4F9D-81F3-3658A4DB75CE}"/>
            </a:ext>
          </a:extLst>
        </xdr:cNvPr>
        <xdr:cNvGrpSpPr/>
      </xdr:nvGrpSpPr>
      <xdr:grpSpPr>
        <a:xfrm>
          <a:off x="19175529" y="211889"/>
          <a:ext cx="11329069" cy="1444726"/>
          <a:chOff x="12353925" y="0"/>
          <a:chExt cx="8458200" cy="1381124"/>
        </a:xfrm>
      </xdr:grpSpPr>
      <xdr:sp macro="[0]!ReportHeadings" textlink="rngSubHeading5">
        <xdr:nvSpPr>
          <xdr:cNvPr id="5" name="txtSubHeading5">
            <a:extLst>
              <a:ext uri="{FF2B5EF4-FFF2-40B4-BE49-F238E27FC236}">
                <a16:creationId xmlns:a16="http://schemas.microsoft.com/office/drawing/2014/main" id="{895B3BB1-9305-7BE4-A4B0-756FC53A9020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Construction Area: 0 GSF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4" name="txtSubHeading4">
            <a:extLst>
              <a:ext uri="{FF2B5EF4-FFF2-40B4-BE49-F238E27FC236}">
                <a16:creationId xmlns:a16="http://schemas.microsoft.com/office/drawing/2014/main" id="{6E877314-50A8-99E8-3AED-A8319F3A4398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Date: January 00, 1900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6" name="txtSubHeading3">
            <a:extLst>
              <a:ext uri="{FF2B5EF4-FFF2-40B4-BE49-F238E27FC236}">
                <a16:creationId xmlns:a16="http://schemas.microsoft.com/office/drawing/2014/main" id="{7884E562-098F-58FA-ADC3-D87508EC8BA3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7" name="txtSubHeading2">
            <a:extLst>
              <a:ext uri="{FF2B5EF4-FFF2-40B4-BE49-F238E27FC236}">
                <a16:creationId xmlns:a16="http://schemas.microsoft.com/office/drawing/2014/main" id="{47A20E05-6C7A-4D85-60CC-78CC6D4FAAAE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8" name="txtSubHeading1">
            <a:extLst>
              <a:ext uri="{FF2B5EF4-FFF2-40B4-BE49-F238E27FC236}">
                <a16:creationId xmlns:a16="http://schemas.microsoft.com/office/drawing/2014/main" id="{AF2B84FD-027D-5AB1-F873-3C1D24035DD4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0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9" name="txtHeading3">
            <a:extLst>
              <a:ext uri="{FF2B5EF4-FFF2-40B4-BE49-F238E27FC236}">
                <a16:creationId xmlns:a16="http://schemas.microsoft.com/office/drawing/2014/main" id="{56B7BE15-470B-FD82-D48A-F5096027F5C6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0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11" name="txtHeading1">
            <a:extLst>
              <a:ext uri="{FF2B5EF4-FFF2-40B4-BE49-F238E27FC236}">
                <a16:creationId xmlns:a16="http://schemas.microsoft.com/office/drawing/2014/main" id="{88DB9ECF-B4F6-494B-A08D-61B0D33E3EE6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 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2" name="Rectangle 11">
            <a:extLst>
              <a:ext uri="{FF2B5EF4-FFF2-40B4-BE49-F238E27FC236}">
                <a16:creationId xmlns:a16="http://schemas.microsoft.com/office/drawing/2014/main" id="{4FA33C97-9C0F-5772-AE9B-B53F9C5DF6F9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  <xdr:twoCellAnchor editAs="oneCell">
    <xdr:from>
      <xdr:col>0</xdr:col>
      <xdr:colOff>2</xdr:colOff>
      <xdr:row>67</xdr:row>
      <xdr:rowOff>4</xdr:rowOff>
    </xdr:from>
    <xdr:to>
      <xdr:col>0</xdr:col>
      <xdr:colOff>1034986</xdr:colOff>
      <xdr:row>69</xdr:row>
      <xdr:rowOff>152428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D50F4CB7-4E0C-8150-B2A6-6CAE15AAB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11978644"/>
          <a:ext cx="1034984" cy="5029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26</xdr:row>
      <xdr:rowOff>7620</xdr:rowOff>
    </xdr:from>
    <xdr:to>
      <xdr:col>11</xdr:col>
      <xdr:colOff>0</xdr:colOff>
      <xdr:row>55</xdr:row>
      <xdr:rowOff>7620</xdr:rowOff>
    </xdr:to>
    <xdr:graphicFrame macro="">
      <xdr:nvGraphicFramePr>
        <xdr:cNvPr id="3" name="chrtExecSummary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219075</xdr:colOff>
      <xdr:row>12</xdr:row>
      <xdr:rowOff>5714</xdr:rowOff>
    </xdr:from>
    <xdr:to>
      <xdr:col>10</xdr:col>
      <xdr:colOff>742950</xdr:colOff>
      <xdr:row>13</xdr:row>
      <xdr:rowOff>150494</xdr:rowOff>
    </xdr:to>
    <xdr:sp macro="[0]!loadImage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5514975" y="3257549"/>
          <a:ext cx="5114925" cy="3905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600">
              <a:solidFill>
                <a:schemeClr val="bg2"/>
              </a:solidFill>
              <a:latin typeface="+mj-lt"/>
            </a:rPr>
            <a:t>CLICK HERE TO</a:t>
          </a:r>
          <a:r>
            <a:rPr lang="en-US" sz="1600" baseline="0">
              <a:solidFill>
                <a:schemeClr val="bg2"/>
              </a:solidFill>
              <a:latin typeface="+mj-lt"/>
            </a:rPr>
            <a:t> </a:t>
          </a:r>
          <a:r>
            <a:rPr lang="en-US" sz="1600">
              <a:solidFill>
                <a:schemeClr val="bg2"/>
              </a:solidFill>
              <a:latin typeface="+mj-lt"/>
            </a:rPr>
            <a:t>INSERT PROJECT IMAGE 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8</xdr:col>
      <xdr:colOff>0</xdr:colOff>
      <xdr:row>5</xdr:row>
      <xdr:rowOff>30480</xdr:rowOff>
    </xdr:to>
    <xdr:grpSp>
      <xdr:nvGrpSpPr>
        <xdr:cNvPr id="2" name="grpHeading">
          <a:extLst>
            <a:ext uri="{FF2B5EF4-FFF2-40B4-BE49-F238E27FC236}">
              <a16:creationId xmlns:a16="http://schemas.microsoft.com/office/drawing/2014/main" id="{3D77DF1B-76CC-4CA7-BBB1-3FE80FE5AE37}"/>
            </a:ext>
          </a:extLst>
        </xdr:cNvPr>
        <xdr:cNvGrpSpPr/>
      </xdr:nvGrpSpPr>
      <xdr:grpSpPr>
        <a:xfrm>
          <a:off x="259080" y="0"/>
          <a:ext cx="10500360" cy="1455420"/>
          <a:chOff x="12353925" y="0"/>
          <a:chExt cx="8458200" cy="1381124"/>
        </a:xfrm>
      </xdr:grpSpPr>
      <xdr:sp macro="[0]!ReportHeadings" textlink="rngSubHeading5">
        <xdr:nvSpPr>
          <xdr:cNvPr id="3" name="txtSubHeading5">
            <a:extLst>
              <a:ext uri="{FF2B5EF4-FFF2-40B4-BE49-F238E27FC236}">
                <a16:creationId xmlns:a16="http://schemas.microsoft.com/office/drawing/2014/main" id="{8B98AC0B-1279-8B58-1FDD-1599D41A2D78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Construction Area: 0 GSF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4" name="txtSubHeading4">
            <a:extLst>
              <a:ext uri="{FF2B5EF4-FFF2-40B4-BE49-F238E27FC236}">
                <a16:creationId xmlns:a16="http://schemas.microsoft.com/office/drawing/2014/main" id="{696740D8-6B45-B921-0606-0A70B63F2AC8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Date: January 00, 1900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5" name="txtSubHeading3">
            <a:extLst>
              <a:ext uri="{FF2B5EF4-FFF2-40B4-BE49-F238E27FC236}">
                <a16:creationId xmlns:a16="http://schemas.microsoft.com/office/drawing/2014/main" id="{00AACF13-D0A7-7DFF-969D-ABACD2B2BA55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6" name="txtSubHeading2">
            <a:extLst>
              <a:ext uri="{FF2B5EF4-FFF2-40B4-BE49-F238E27FC236}">
                <a16:creationId xmlns:a16="http://schemas.microsoft.com/office/drawing/2014/main" id="{1A864BBE-BFA7-FDDD-404C-95C27FA0B8D1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7" name="txtSubHeading1">
            <a:extLst>
              <a:ext uri="{FF2B5EF4-FFF2-40B4-BE49-F238E27FC236}">
                <a16:creationId xmlns:a16="http://schemas.microsoft.com/office/drawing/2014/main" id="{8D927BDB-5F63-9E18-ABB5-B2255A149B9B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0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8" name="txtHeading3">
            <a:extLst>
              <a:ext uri="{FF2B5EF4-FFF2-40B4-BE49-F238E27FC236}">
                <a16:creationId xmlns:a16="http://schemas.microsoft.com/office/drawing/2014/main" id="{A5F76C21-7149-EE15-8B61-351F8A044A59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0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9" name="txtHeading1">
            <a:extLst>
              <a:ext uri="{FF2B5EF4-FFF2-40B4-BE49-F238E27FC236}">
                <a16:creationId xmlns:a16="http://schemas.microsoft.com/office/drawing/2014/main" id="{C7FE09EF-A599-D783-C5C2-A2955CBA84FF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 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0" name="Rectangle 9">
            <a:extLst>
              <a:ext uri="{FF2B5EF4-FFF2-40B4-BE49-F238E27FC236}">
                <a16:creationId xmlns:a16="http://schemas.microsoft.com/office/drawing/2014/main" id="{95079508-427C-3869-F7AA-DF87C195D4AD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5</xdr:row>
      <xdr:rowOff>95250</xdr:rowOff>
    </xdr:from>
    <xdr:to>
      <xdr:col>7</xdr:col>
      <xdr:colOff>400050</xdr:colOff>
      <xdr:row>8</xdr:row>
      <xdr:rowOff>152400</xdr:rowOff>
    </xdr:to>
    <xdr:pic>
      <xdr:nvPicPr>
        <xdr:cNvPr id="2" name="Upcoming Dates" hidden="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924300" y="1514475"/>
          <a:ext cx="2657475" cy="904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0</xdr:rowOff>
    </xdr:from>
    <xdr:to>
      <xdr:col>9</xdr:col>
      <xdr:colOff>0</xdr:colOff>
      <xdr:row>5</xdr:row>
      <xdr:rowOff>83820</xdr:rowOff>
    </xdr:to>
    <xdr:grpSp>
      <xdr:nvGrpSpPr>
        <xdr:cNvPr id="3" name="grpHeading">
          <a:extLst>
            <a:ext uri="{FF2B5EF4-FFF2-40B4-BE49-F238E27FC236}">
              <a16:creationId xmlns:a16="http://schemas.microsoft.com/office/drawing/2014/main" id="{F72228A6-21EC-4F62-8470-E36EAC9385AB}"/>
            </a:ext>
          </a:extLst>
        </xdr:cNvPr>
        <xdr:cNvGrpSpPr/>
      </xdr:nvGrpSpPr>
      <xdr:grpSpPr>
        <a:xfrm>
          <a:off x="182880" y="0"/>
          <a:ext cx="8778240" cy="1455420"/>
          <a:chOff x="12353925" y="0"/>
          <a:chExt cx="8458200" cy="1381124"/>
        </a:xfrm>
      </xdr:grpSpPr>
      <xdr:sp macro="[0]!ReportHeadings" textlink="rngSubHeading5">
        <xdr:nvSpPr>
          <xdr:cNvPr id="4" name="txtSubHeading5">
            <a:extLst>
              <a:ext uri="{FF2B5EF4-FFF2-40B4-BE49-F238E27FC236}">
                <a16:creationId xmlns:a16="http://schemas.microsoft.com/office/drawing/2014/main" id="{887E1125-DB59-806B-6335-A82A4A9B1E49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Construction Area: 0 GSF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5" name="txtSubHeading4">
            <a:extLst>
              <a:ext uri="{FF2B5EF4-FFF2-40B4-BE49-F238E27FC236}">
                <a16:creationId xmlns:a16="http://schemas.microsoft.com/office/drawing/2014/main" id="{289E9499-7274-2E75-5F8C-3D5CC5D0C229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Date: January 00, 1900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6" name="txtSubHeading3">
            <a:extLst>
              <a:ext uri="{FF2B5EF4-FFF2-40B4-BE49-F238E27FC236}">
                <a16:creationId xmlns:a16="http://schemas.microsoft.com/office/drawing/2014/main" id="{A094D17D-7D15-EFDF-B638-CBF79F8D9E29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7" name="txtSubHeading2">
            <a:extLst>
              <a:ext uri="{FF2B5EF4-FFF2-40B4-BE49-F238E27FC236}">
                <a16:creationId xmlns:a16="http://schemas.microsoft.com/office/drawing/2014/main" id="{AA13D3B7-B811-6797-A26E-625BEEEA12E1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8" name="txtSubHeading1">
            <a:extLst>
              <a:ext uri="{FF2B5EF4-FFF2-40B4-BE49-F238E27FC236}">
                <a16:creationId xmlns:a16="http://schemas.microsoft.com/office/drawing/2014/main" id="{5E5C1607-0A26-95B8-5783-9879F875E565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0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9" name="txtHeading3">
            <a:extLst>
              <a:ext uri="{FF2B5EF4-FFF2-40B4-BE49-F238E27FC236}">
                <a16:creationId xmlns:a16="http://schemas.microsoft.com/office/drawing/2014/main" id="{8A983007-6953-3895-0815-702B0A5E43B8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0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10" name="txtHeading1">
            <a:extLst>
              <a:ext uri="{FF2B5EF4-FFF2-40B4-BE49-F238E27FC236}">
                <a16:creationId xmlns:a16="http://schemas.microsoft.com/office/drawing/2014/main" id="{5C32C7A4-57E6-8D2D-3907-C22D38FC9A65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 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34DAAFD-A48B-CB58-1F2E-61C31A1542D6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blCurrency" displayName="tblCurrency" ref="A57:C66" totalsRowShown="0" headerRowDxfId="69">
  <autoFilter ref="A57:C66" xr:uid="{00000000-0009-0000-0100-000006000000}"/>
  <tableColumns count="3">
    <tableColumn id="1" xr3:uid="{00000000-0010-0000-0000-000001000000}" name="Currency" dataDxfId="68"/>
    <tableColumn id="2" xr3:uid="{00000000-0010-0000-0000-000002000000}" name="Decimal 0" dataDxfId="67"/>
    <tableColumn id="3" xr3:uid="{00000000-0010-0000-0000-000003000000}" name="Decimal 2" dataDxfId="6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blRptTrack" displayName="tblRptTrack" ref="G1:AN4" totalsRowShown="0" headerRowDxfId="65" dataDxfId="64">
  <autoFilter ref="G1:AN4" xr:uid="{00000000-0009-0000-0100-000002000000}"/>
  <tableColumns count="34">
    <tableColumn id="1" xr3:uid="{00000000-0010-0000-0200-000001000000}" name="PivotName" dataDxfId="63"/>
    <tableColumn id="2" xr3:uid="{00000000-0010-0000-0200-000002000000}" name="xmlLevel" dataDxfId="62"/>
    <tableColumn id="24" xr3:uid="{00000000-0010-0000-0200-000018000000}" name="bCkbAll" dataDxfId="61"/>
    <tableColumn id="34" xr3:uid="{00000000-0010-0000-0200-000022000000}" name="bCkbSub" dataDxfId="60"/>
    <tableColumn id="29" xr3:uid="{00000000-0010-0000-0200-00001D000000}" name="sXpath0" dataDxfId="59"/>
    <tableColumn id="30" xr3:uid="{00000000-0010-0000-0200-00001E000000}" name="bCkb0" dataDxfId="58"/>
    <tableColumn id="31" xr3:uid="{00000000-0010-0000-0200-00001F000000}" name="sLvl0xNd" dataDxfId="57"/>
    <tableColumn id="32" xr3:uid="{00000000-0010-0000-0200-000020000000}" name="sLvl0Code" dataDxfId="56"/>
    <tableColumn id="33" xr3:uid="{00000000-0010-0000-0200-000021000000}" name="sLvl0Item" dataDxfId="55"/>
    <tableColumn id="3" xr3:uid="{00000000-0010-0000-0200-000003000000}" name="sXpath1" dataDxfId="54"/>
    <tableColumn id="23" xr3:uid="{00000000-0010-0000-0200-000017000000}" name="bCkb1" dataDxfId="53"/>
    <tableColumn id="4" xr3:uid="{00000000-0010-0000-0200-000004000000}" name="sLvl1xNd4" dataDxfId="52"/>
    <tableColumn id="5" xr3:uid="{00000000-0010-0000-0200-000005000000}" name="sLvl1Code5" dataDxfId="51"/>
    <tableColumn id="6" xr3:uid="{00000000-0010-0000-0200-000006000000}" name="sLvl1Item6" dataDxfId="50"/>
    <tableColumn id="7" xr3:uid="{00000000-0010-0000-0200-000007000000}" name="sXpath2" dataDxfId="49"/>
    <tableColumn id="25" xr3:uid="{00000000-0010-0000-0200-000019000000}" name="bCkb2" dataDxfId="48"/>
    <tableColumn id="8" xr3:uid="{00000000-0010-0000-0200-000008000000}" name="sLvl2xNd" dataDxfId="47"/>
    <tableColumn id="9" xr3:uid="{00000000-0010-0000-0200-000009000000}" name="sLvl2Code" dataDxfId="46"/>
    <tableColumn id="10" xr3:uid="{00000000-0010-0000-0200-00000A000000}" name="sLvl2Item" dataDxfId="45"/>
    <tableColumn id="11" xr3:uid="{00000000-0010-0000-0200-00000B000000}" name="sXpath3" dataDxfId="44"/>
    <tableColumn id="26" xr3:uid="{00000000-0010-0000-0200-00001A000000}" name="bCkb3" dataDxfId="43"/>
    <tableColumn id="12" xr3:uid="{00000000-0010-0000-0200-00000C000000}" name="sLvl3xNd" dataDxfId="42"/>
    <tableColumn id="13" xr3:uid="{00000000-0010-0000-0200-00000D000000}" name="sLvl3Code" dataDxfId="41"/>
    <tableColumn id="14" xr3:uid="{00000000-0010-0000-0200-00000E000000}" name="sLvl3Item" dataDxfId="40"/>
    <tableColumn id="15" xr3:uid="{00000000-0010-0000-0200-00000F000000}" name="sXpath4" dataDxfId="39"/>
    <tableColumn id="27" xr3:uid="{00000000-0010-0000-0200-00001B000000}" name="bCkb4" dataDxfId="38"/>
    <tableColumn id="16" xr3:uid="{00000000-0010-0000-0200-000010000000}" name="sLvl4xNd" dataDxfId="37"/>
    <tableColumn id="17" xr3:uid="{00000000-0010-0000-0200-000011000000}" name="sLvl4Code" dataDxfId="36"/>
    <tableColumn id="18" xr3:uid="{00000000-0010-0000-0200-000012000000}" name="sLvl4Item" dataDxfId="35"/>
    <tableColumn id="19" xr3:uid="{00000000-0010-0000-0200-000013000000}" name="sXpath5" dataDxfId="34"/>
    <tableColumn id="28" xr3:uid="{00000000-0010-0000-0200-00001C000000}" name="bCkb5" dataDxfId="33"/>
    <tableColumn id="20" xr3:uid="{00000000-0010-0000-0200-000014000000}" name="sLvl5xNd" dataDxfId="32"/>
    <tableColumn id="21" xr3:uid="{00000000-0010-0000-0200-000015000000}" name="sLvl5Code" dataDxfId="31"/>
    <tableColumn id="22" xr3:uid="{00000000-0010-0000-0200-000016000000}" name="sLvl5Item" dataDxfId="3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blTradeCat" displayName="tblTradeCat" ref="A1:E103" totalsRowShown="0" headerRowDxfId="29" dataDxfId="28">
  <autoFilter ref="A1:E103" xr:uid="{00000000-0009-0000-0100-000004000000}"/>
  <tableColumns count="5">
    <tableColumn id="1" xr3:uid="{00000000-0010-0000-0400-000001000000}" name="Code" dataDxfId="27"/>
    <tableColumn id="6" xr3:uid="{00000000-0010-0000-0400-000006000000}" name="Description" dataDxfId="26"/>
    <tableColumn id="2" xr3:uid="{00000000-0010-0000-0400-000002000000}" name="% Labor2" dataDxfId="25"/>
    <tableColumn id="3" xr3:uid="{00000000-0010-0000-0400-000003000000}" name="% Material3" dataDxfId="24"/>
    <tableColumn id="7" xr3:uid="{00000000-0010-0000-0400-000007000000}" name="LMH Code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blLabor" displayName="tblLabor" ref="B8:I10" totalsRowCount="1" headerRowDxfId="22" dataDxfId="21" totalsRowDxfId="19" tableBorderDxfId="20" totalsRowBorderDxfId="18">
  <autoFilter ref="B8:I9" xr:uid="{00000000-0009-0000-0100-000003000000}"/>
  <tableColumns count="8">
    <tableColumn id="2" xr3:uid="{00000000-0010-0000-0500-000002000000}" name="Item Description" dataDxfId="17" totalsRowDxfId="16"/>
    <tableColumn id="5" xr3:uid="{00000000-0010-0000-0500-000005000000}" name="Value" totalsRowFunction="sum" dataDxfId="15" totalsRowDxfId="14"/>
    <tableColumn id="4" xr3:uid="{00000000-0010-0000-0500-000004000000}" name="Avg $ /hr" dataDxfId="13" totalsRowDxfId="12" dataCellStyle="Currency"/>
    <tableColumn id="6" xr3:uid="{00000000-0010-0000-0500-000006000000}" name="Labor %" dataDxfId="11" totalsRowDxfId="10" dataCellStyle="Percent"/>
    <tableColumn id="7" xr3:uid="{00000000-0010-0000-0500-000007000000}" name="Labor Amount" totalsRowFunction="sum" dataDxfId="9" totalsRowDxfId="8" dataCellStyle="Comma">
      <calculatedColumnFormula>IF(NOT(ISBLANK(E9)),SUM(tblLabor[[#This Row],[Value]]*tblLabor[[#This Row],[Labor %]]),"")</calculatedColumnFormula>
    </tableColumn>
    <tableColumn id="8" xr3:uid="{00000000-0010-0000-0500-000008000000}" name="Mat %" dataDxfId="7" totalsRowDxfId="6" dataCellStyle="Percent">
      <calculatedColumnFormula>IF(NOT(ISBLANK(E9)),SUM(1-E9),"")</calculatedColumnFormula>
    </tableColumn>
    <tableColumn id="9" xr3:uid="{00000000-0010-0000-0500-000009000000}" name="Material Amount" totalsRowFunction="sum" dataDxfId="5" totalsRowDxfId="4" dataCellStyle="Comma">
      <calculatedColumnFormula>IF(AND(NOT(ISBLANK(E9)),NOT(ISBLANK(C9))),SUM(tblLabor[[#This Row],[Value]]*tblLabor[[#This Row],[Mat %]]),"")</calculatedColumnFormula>
    </tableColumn>
    <tableColumn id="10" xr3:uid="{00000000-0010-0000-0500-00000A000000}" name="Labor Hr Projection" totalsRowFunction="sum" dataDxfId="3" totalsRowDxfId="2">
      <calculatedColumnFormula>IFERROR(IF(AND(NOT(ISBLANK(D9)),NOT(ISBLANK(F9))),SUM(tblLabor[[#This Row],[Labor Amount]]/tblLabor[[#This Row],[Avg $ /hr]]),""),0)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DPRdefault">
  <a:themeElements>
    <a:clrScheme name="DPR 2.0">
      <a:dk1>
        <a:srgbClr val="414042"/>
      </a:dk1>
      <a:lt1>
        <a:srgbClr val="FFFFFF"/>
      </a:lt1>
      <a:dk2>
        <a:srgbClr val="09314E"/>
      </a:dk2>
      <a:lt2>
        <a:srgbClr val="E7E6E6"/>
      </a:lt2>
      <a:accent1>
        <a:srgbClr val="005B9C"/>
      </a:accent1>
      <a:accent2>
        <a:srgbClr val="299CBC"/>
      </a:accent2>
      <a:accent3>
        <a:srgbClr val="E5710B"/>
      </a:accent3>
      <a:accent4>
        <a:srgbClr val="799F32"/>
      </a:accent4>
      <a:accent5>
        <a:srgbClr val="4D7193"/>
      </a:accent5>
      <a:accent6>
        <a:srgbClr val="C34031"/>
      </a:accent6>
      <a:hlink>
        <a:srgbClr val="0563C1"/>
      </a:hlink>
      <a:folHlink>
        <a:srgbClr val="954F72"/>
      </a:folHlink>
    </a:clrScheme>
    <a:fontScheme name="Bodoni and Franklin">
      <a:majorFont>
        <a:latin typeface="Bodoni Bk BT"/>
        <a:ea typeface=""/>
        <a:cs typeface=""/>
      </a:majorFont>
      <a:minorFont>
        <a:latin typeface="Franklin Gothic Book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wrap="square" rtlCol="0">
        <a:spAutoFit/>
      </a:bodyPr>
      <a:lstStyle>
        <a:defPPr>
          <a:defRPr sz="2800" dirty="0" smtClean="0"/>
        </a:defPPr>
      </a:lstStyle>
    </a:txDef>
  </a:objectDefaults>
  <a:extraClrSchemeLst>
    <a:extraClrScheme>
      <a:clrScheme name="DPR-WCAG-Web">
        <a:dk1>
          <a:srgbClr val="414042"/>
        </a:dk1>
        <a:lt1>
          <a:srgbClr val="FFFFFF"/>
        </a:lt1>
        <a:dk2>
          <a:srgbClr val="09314E"/>
        </a:dk2>
        <a:lt2>
          <a:srgbClr val="E7E6E6"/>
        </a:lt2>
        <a:accent1>
          <a:srgbClr val="005B9C"/>
        </a:accent1>
        <a:accent2>
          <a:srgbClr val="299CBC"/>
        </a:accent2>
        <a:accent3>
          <a:srgbClr val="E5710B"/>
        </a:accent3>
        <a:accent4>
          <a:srgbClr val="799F32"/>
        </a:accent4>
        <a:accent5>
          <a:srgbClr val="4D7193"/>
        </a:accent5>
        <a:accent6>
          <a:srgbClr val="C34031"/>
        </a:accent6>
        <a:hlink>
          <a:srgbClr val="0563C1"/>
        </a:hlink>
        <a:folHlink>
          <a:srgbClr val="954F72"/>
        </a:folHlink>
      </a:clrScheme>
    </a:extraClrScheme>
    <a:extraClrScheme>
      <a:clrScheme name="DPR-Bright">
        <a:dk1>
          <a:srgbClr val="414042"/>
        </a:dk1>
        <a:lt1>
          <a:srgbClr val="FFFFFF"/>
        </a:lt1>
        <a:dk2>
          <a:srgbClr val="09314E"/>
        </a:dk2>
        <a:lt2>
          <a:srgbClr val="E7E6E6"/>
        </a:lt2>
        <a:accent1>
          <a:srgbClr val="005B9C"/>
        </a:accent1>
        <a:accent2>
          <a:srgbClr val="2DAFD3"/>
        </a:accent2>
        <a:accent3>
          <a:srgbClr val="F58220"/>
        </a:accent3>
        <a:accent4>
          <a:srgbClr val="A0D039"/>
        </a:accent4>
        <a:accent5>
          <a:srgbClr val="4E5E78"/>
        </a:accent5>
        <a:accent6>
          <a:srgbClr val="BF2E1A"/>
        </a:accent6>
        <a:hlink>
          <a:srgbClr val="0563C1"/>
        </a:hlink>
        <a:folHlink>
          <a:srgbClr val="954F72"/>
        </a:folHlink>
      </a:clrScheme>
    </a:extraClrScheme>
    <a:extraClrScheme>
      <a:clrScheme name="DPR-Advanced-Technology">
        <a:dk1>
          <a:srgbClr val="414042"/>
        </a:dk1>
        <a:lt1>
          <a:srgbClr val="FFFFFF"/>
        </a:lt1>
        <a:dk2>
          <a:srgbClr val="09314E"/>
        </a:dk2>
        <a:lt2>
          <a:srgbClr val="E7E6E6"/>
        </a:lt2>
        <a:accent1>
          <a:srgbClr val="005B9C"/>
        </a:accent1>
        <a:accent2>
          <a:srgbClr val="299CBC"/>
        </a:accent2>
        <a:accent3>
          <a:srgbClr val="E5710B"/>
        </a:accent3>
        <a:accent4>
          <a:srgbClr val="799F32"/>
        </a:accent4>
        <a:accent5>
          <a:srgbClr val="4D7193"/>
        </a:accent5>
        <a:accent6>
          <a:srgbClr val="C34031"/>
        </a:accent6>
        <a:hlink>
          <a:srgbClr val="0563C1"/>
        </a:hlink>
        <a:folHlink>
          <a:srgbClr val="954F72"/>
        </a:folHlink>
      </a:clrScheme>
    </a:extraClrScheme>
    <a:extraClrScheme>
      <a:clrScheme name="DPR-Commercial">
        <a:dk1>
          <a:srgbClr val="414042"/>
        </a:dk1>
        <a:lt1>
          <a:srgbClr val="FFFFFF"/>
        </a:lt1>
        <a:dk2>
          <a:srgbClr val="09314E"/>
        </a:dk2>
        <a:lt2>
          <a:srgbClr val="E7E6E6"/>
        </a:lt2>
        <a:accent1>
          <a:srgbClr val="005B9C"/>
        </a:accent1>
        <a:accent2>
          <a:srgbClr val="799F32"/>
        </a:accent2>
        <a:accent3>
          <a:srgbClr val="4D7193"/>
        </a:accent3>
        <a:accent4>
          <a:srgbClr val="C34031"/>
        </a:accent4>
        <a:accent5>
          <a:srgbClr val="299CBC"/>
        </a:accent5>
        <a:accent6>
          <a:srgbClr val="E5710B"/>
        </a:accent6>
        <a:hlink>
          <a:srgbClr val="0563C1"/>
        </a:hlink>
        <a:folHlink>
          <a:srgbClr val="954F72"/>
        </a:folHlink>
      </a:clrScheme>
    </a:extraClrScheme>
    <a:extraClrScheme>
      <a:clrScheme name="DPR-Healthcare">
        <a:dk1>
          <a:srgbClr val="414042"/>
        </a:dk1>
        <a:lt1>
          <a:srgbClr val="FFFFFF"/>
        </a:lt1>
        <a:dk2>
          <a:srgbClr val="09314E"/>
        </a:dk2>
        <a:lt2>
          <a:srgbClr val="E7E6E6"/>
        </a:lt2>
        <a:accent1>
          <a:srgbClr val="005B9C"/>
        </a:accent1>
        <a:accent2>
          <a:srgbClr val="4D7193"/>
        </a:accent2>
        <a:accent3>
          <a:srgbClr val="299CBC"/>
        </a:accent3>
        <a:accent4>
          <a:srgbClr val="E5710B"/>
        </a:accent4>
        <a:accent5>
          <a:srgbClr val="799F32"/>
        </a:accent5>
        <a:accent6>
          <a:srgbClr val="C34031"/>
        </a:accent6>
        <a:hlink>
          <a:srgbClr val="0563C1"/>
        </a:hlink>
        <a:folHlink>
          <a:srgbClr val="954F72"/>
        </a:folHlink>
      </a:clrScheme>
    </a:extraClrScheme>
    <a:extraClrScheme>
      <a:clrScheme name="DPR-Higher-Education">
        <a:dk1>
          <a:srgbClr val="414042"/>
        </a:dk1>
        <a:lt1>
          <a:srgbClr val="FFFFFF"/>
        </a:lt1>
        <a:dk2>
          <a:srgbClr val="09314E"/>
        </a:dk2>
        <a:lt2>
          <a:srgbClr val="E7E6E6"/>
        </a:lt2>
        <a:accent1>
          <a:srgbClr val="005B9C"/>
        </a:accent1>
        <a:accent2>
          <a:srgbClr val="C34031"/>
        </a:accent2>
        <a:accent3>
          <a:srgbClr val="E5710B"/>
        </a:accent3>
        <a:accent4>
          <a:srgbClr val="299CBC"/>
        </a:accent4>
        <a:accent5>
          <a:srgbClr val="799F32"/>
        </a:accent5>
        <a:accent6>
          <a:srgbClr val="4D7193"/>
        </a:accent6>
        <a:hlink>
          <a:srgbClr val="0563C1"/>
        </a:hlink>
        <a:folHlink>
          <a:srgbClr val="954F72"/>
        </a:folHlink>
      </a:clrScheme>
    </a:extraClrScheme>
    <a:extraClrScheme>
      <a:clrScheme name="DPR-Life-Sciences">
        <a:dk1>
          <a:srgbClr val="414042"/>
        </a:dk1>
        <a:lt1>
          <a:srgbClr val="FFFFFF"/>
        </a:lt1>
        <a:dk2>
          <a:srgbClr val="09314E"/>
        </a:dk2>
        <a:lt2>
          <a:srgbClr val="E7E6E6"/>
        </a:lt2>
        <a:accent1>
          <a:srgbClr val="005B9C"/>
        </a:accent1>
        <a:accent2>
          <a:srgbClr val="E5710B"/>
        </a:accent2>
        <a:accent3>
          <a:srgbClr val="299CBC"/>
        </a:accent3>
        <a:accent4>
          <a:srgbClr val="799F32"/>
        </a:accent4>
        <a:accent5>
          <a:srgbClr val="4D7193"/>
        </a:accent5>
        <a:accent6>
          <a:srgbClr val="C34031"/>
        </a:accent6>
        <a:hlink>
          <a:srgbClr val="0563C1"/>
        </a:hlink>
        <a:folHlink>
          <a:srgbClr val="954F72"/>
        </a:folHlink>
      </a:clrScheme>
    </a:extraClrScheme>
  </a:extraClrSchemeLst>
  <a:custClrLst>
    <a:custClr name="Custom Color 1">
      <a:srgbClr val="005B9C"/>
    </a:custClr>
    <a:custClr name="Custom Color 2">
      <a:srgbClr val="85888C"/>
    </a:custClr>
    <a:custClr name="Custom Color 3">
      <a:srgbClr val="BF2E1A"/>
    </a:custClr>
    <a:custClr name="Custom Color 4">
      <a:srgbClr val="4E5E78"/>
    </a:custClr>
    <a:custClr name="Custom Color 5">
      <a:srgbClr val="2DAFD3"/>
    </a:custClr>
    <a:custClr name="Custom Color 6">
      <a:srgbClr val="A0D039"/>
    </a:custClr>
    <a:custClr name="Custom Color 7">
      <a:srgbClr val="F58220"/>
    </a:custClr>
    <a:custClr name="Custom Color 8">
      <a:srgbClr val="672D91"/>
    </a:custClr>
  </a:custClrLst>
  <a:extLst>
    <a:ext uri="{05A4C25C-085E-4340-85A3-A5531E510DB2}">
      <thm15:themeFamily xmlns:thm15="http://schemas.microsoft.com/office/thememl/2012/main" name="DPR_Theme" id="{8E0FE965-58E9-4584-9318-0937A7E73EF0}" vid="{7AA7BDBB-42D3-4471-AA3B-5ADB0B81A859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azr-corp-store\Estimators\DPR%20Reporter\Document%20Themes\DPR_ThemeDark.thmx" TargetMode="Externa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F9580-E86A-4453-8F28-78049C721830}">
  <sheetPr codeName="Sheet5"/>
  <dimension ref="A1:Y88"/>
  <sheetViews>
    <sheetView showGridLines="0" showRowColHeaders="0" tabSelected="1" topLeftCell="A2" zoomScale="70" zoomScaleNormal="70" workbookViewId="0">
      <selection activeCell="Y38" sqref="Y38"/>
    </sheetView>
  </sheetViews>
  <sheetFormatPr defaultColWidth="0" defaultRowHeight="13.8" customHeight="1" zeroHeight="1"/>
  <cols>
    <col min="1" max="4" width="9.09765625" style="179" customWidth="1"/>
    <col min="5" max="20" width="9" customWidth="1"/>
    <col min="21" max="21" width="0.19921875" customWidth="1"/>
    <col min="22" max="25" width="9" style="180" customWidth="1"/>
    <col min="26" max="16384" width="12" hidden="1"/>
  </cols>
  <sheetData>
    <row r="1" spans="2:2" hidden="1">
      <c r="B1" s="179" t="s">
        <v>386</v>
      </c>
    </row>
    <row r="2" spans="2:2"/>
    <row r="3" spans="2:2"/>
    <row r="4" spans="2:2"/>
    <row r="5" spans="2:2"/>
    <row r="6" spans="2:2"/>
    <row r="7" spans="2:2"/>
    <row r="8" spans="2:2"/>
    <row r="9" spans="2:2"/>
    <row r="10" spans="2:2"/>
    <row r="11" spans="2:2"/>
    <row r="12" spans="2:2"/>
    <row r="13" spans="2:2"/>
    <row r="14" spans="2:2"/>
    <row r="15" spans="2:2"/>
    <row r="16" spans="2:2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3" ht="12.75" hidden="1" customHeight="1"/>
    <row r="88" ht="19.5" hidden="1" customHeight="1"/>
  </sheetData>
  <sheetProtection selectLockedCells="1" selectUnlockedCells="1"/>
  <printOptions horizontalCentered="1" verticalCentered="1"/>
  <pageMargins left="0" right="0" top="0" bottom="0" header="0" footer="0"/>
  <pageSetup scale="72" fitToHeight="0" orientation="portrait" r:id="rId1"/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  <pageSetUpPr fitToPage="1"/>
  </sheetPr>
  <dimension ref="A1:I71"/>
  <sheetViews>
    <sheetView showGridLines="0" topLeftCell="A18" zoomScale="114" zoomScaleNormal="100" workbookViewId="0">
      <selection activeCell="B20" sqref="B20"/>
    </sheetView>
  </sheetViews>
  <sheetFormatPr defaultColWidth="9.19921875" defaultRowHeight="13.8"/>
  <cols>
    <col min="1" max="1" width="21.3984375" style="4" customWidth="1"/>
    <col min="2" max="2" width="96.5" style="12" customWidth="1"/>
    <col min="3" max="3" width="12.19921875" style="2" customWidth="1"/>
    <col min="4" max="4" width="10.19921875" customWidth="1"/>
    <col min="5" max="5" width="9.3984375" style="1" customWidth="1"/>
    <col min="6" max="6" width="44.09765625" style="1" customWidth="1"/>
    <col min="7" max="7" width="19.69921875" style="1" customWidth="1"/>
    <col min="8" max="8" width="13.19921875" style="1" customWidth="1"/>
    <col min="9" max="9" width="14.8984375" style="1" customWidth="1"/>
    <col min="10" max="10" width="7.3984375" style="1" customWidth="1"/>
    <col min="11" max="15" width="14.8984375" style="1" customWidth="1"/>
    <col min="16" max="16" width="9.8984375" style="1" customWidth="1"/>
    <col min="17" max="18" width="14.8984375" style="1" customWidth="1"/>
    <col min="19" max="19" width="13.19921875" style="1" customWidth="1"/>
    <col min="20" max="20" width="1.8984375" style="1" customWidth="1"/>
    <col min="21" max="21" width="11.8984375" style="1" customWidth="1"/>
    <col min="22" max="22" width="3.8984375" style="1" customWidth="1"/>
    <col min="23" max="23" width="13.09765625" style="1" customWidth="1"/>
    <col min="24" max="24" width="11.3984375" style="1" customWidth="1"/>
    <col min="25" max="25" width="13.19921875" style="1" customWidth="1"/>
    <col min="26" max="26" width="13.09765625" style="1" customWidth="1"/>
    <col min="27" max="27" width="11.3984375" style="1" customWidth="1"/>
    <col min="28" max="28" width="13.19921875" style="1" customWidth="1"/>
    <col min="29" max="29" width="13.09765625" style="1" customWidth="1"/>
    <col min="30" max="30" width="11.3984375" style="1" customWidth="1"/>
    <col min="31" max="31" width="13.19921875" style="1" customWidth="1"/>
    <col min="32" max="32" width="13.09765625" style="1" customWidth="1"/>
    <col min="33" max="33" width="11.3984375" style="1" customWidth="1"/>
    <col min="34" max="34" width="13.19921875" style="1" customWidth="1"/>
    <col min="35" max="35" width="13.09765625" style="1" customWidth="1"/>
    <col min="36" max="36" width="11.3984375" style="1" customWidth="1"/>
    <col min="37" max="37" width="14.3984375" style="1" customWidth="1"/>
    <col min="38" max="38" width="14.19921875" style="1" customWidth="1"/>
    <col min="39" max="39" width="12.59765625" style="1" customWidth="1"/>
    <col min="40" max="40" width="14.3984375" style="1" customWidth="1"/>
    <col min="41" max="41" width="14.19921875" style="1" customWidth="1"/>
    <col min="42" max="42" width="12.59765625" style="1" customWidth="1"/>
    <col min="43" max="43" width="14.3984375" style="1" customWidth="1"/>
    <col min="44" max="44" width="14.19921875" style="1" customWidth="1"/>
    <col min="45" max="45" width="12.59765625" style="1" customWidth="1"/>
    <col min="46" max="46" width="14.3984375" style="1" customWidth="1"/>
    <col min="47" max="47" width="14.19921875" style="1" customWidth="1"/>
    <col min="48" max="48" width="12.59765625" style="1" customWidth="1"/>
    <col min="49" max="49" width="14.3984375" style="1" customWidth="1"/>
    <col min="50" max="50" width="14.19921875" style="1" customWidth="1"/>
    <col min="51" max="51" width="12.59765625" style="1" customWidth="1"/>
    <col min="52" max="52" width="14.3984375" style="1" customWidth="1"/>
    <col min="53" max="53" width="14.19921875" style="1" customWidth="1"/>
    <col min="54" max="54" width="12.59765625" style="1" customWidth="1"/>
    <col min="55" max="16384" width="9.19921875" style="1"/>
  </cols>
  <sheetData>
    <row r="1" spans="1:9">
      <c r="A1" s="10" t="s">
        <v>42</v>
      </c>
      <c r="B1" s="172"/>
      <c r="C1" s="2" t="b">
        <v>0</v>
      </c>
      <c r="D1" s="1" t="b">
        <v>1</v>
      </c>
      <c r="E1" s="3">
        <v>2</v>
      </c>
      <c r="F1" s="1" t="b">
        <v>0</v>
      </c>
    </row>
    <row r="2" spans="1:9">
      <c r="A2" s="10" t="s">
        <v>43</v>
      </c>
      <c r="B2" s="173"/>
    </row>
    <row r="3" spans="1:9">
      <c r="A3" s="8"/>
    </row>
    <row r="4" spans="1:9" ht="31.5" customHeight="1">
      <c r="A4" s="10" t="s">
        <v>71</v>
      </c>
      <c r="B4" s="174"/>
      <c r="C4" s="14">
        <v>45231</v>
      </c>
      <c r="D4" s="30">
        <v>0.65719907407407407</v>
      </c>
      <c r="I4" s="3"/>
    </row>
    <row r="5" spans="1:9">
      <c r="A5" s="10" t="s">
        <v>19</v>
      </c>
      <c r="B5" s="174"/>
      <c r="I5" s="3"/>
    </row>
    <row r="6" spans="1:9">
      <c r="A6" s="9" t="s">
        <v>6</v>
      </c>
      <c r="B6" s="13"/>
      <c r="C6" s="54" t="str">
        <f xml:space="preserve"> "Estimate 1: " &amp; rngEstimateID</f>
        <v xml:space="preserve">Estimate 1: </v>
      </c>
      <c r="I6" s="3"/>
    </row>
    <row r="7" spans="1:9">
      <c r="A7" s="9" t="s">
        <v>106</v>
      </c>
      <c r="B7" s="175"/>
      <c r="F7"/>
      <c r="I7" s="3"/>
    </row>
    <row r="8" spans="1:9">
      <c r="A8" s="10" t="s">
        <v>366</v>
      </c>
      <c r="F8"/>
      <c r="I8" s="3"/>
    </row>
    <row r="9" spans="1:9">
      <c r="A9" s="10" t="s">
        <v>368</v>
      </c>
      <c r="F9"/>
      <c r="I9" s="3"/>
    </row>
    <row r="10" spans="1:9" ht="14.4" customHeight="1">
      <c r="A10" s="9" t="s">
        <v>365</v>
      </c>
      <c r="C10" s="54" t="str">
        <f xml:space="preserve"> "Estimate 2: " &amp; rngVarEstID</f>
        <v xml:space="preserve">Estimate 2: </v>
      </c>
      <c r="F10"/>
      <c r="I10" s="3"/>
    </row>
    <row r="11" spans="1:9">
      <c r="A11" s="9" t="s">
        <v>364</v>
      </c>
      <c r="F11"/>
      <c r="I11" s="3"/>
    </row>
    <row r="12" spans="1:9">
      <c r="A12" s="9" t="s">
        <v>367</v>
      </c>
      <c r="F12"/>
      <c r="G12" s="53"/>
      <c r="H12" s="53"/>
      <c r="I12" s="3"/>
    </row>
    <row r="13" spans="1:9">
      <c r="A13" s="9" t="s">
        <v>20</v>
      </c>
      <c r="B13" s="13"/>
      <c r="C13" s="1" t="s">
        <v>59</v>
      </c>
      <c r="G13" s="53"/>
      <c r="H13" s="53"/>
      <c r="I13" s="3"/>
    </row>
    <row r="14" spans="1:9">
      <c r="A14" s="9" t="s">
        <v>21</v>
      </c>
      <c r="C14" s="1" t="s">
        <v>60</v>
      </c>
      <c r="G14" s="53"/>
      <c r="H14" s="53"/>
      <c r="I14" s="3"/>
    </row>
    <row r="15" spans="1:9">
      <c r="A15" s="9" t="s">
        <v>22</v>
      </c>
      <c r="B15" s="13"/>
      <c r="C15" s="1" t="s">
        <v>63</v>
      </c>
      <c r="G15" s="53"/>
      <c r="H15" s="53"/>
      <c r="I15" s="3"/>
    </row>
    <row r="16" spans="1:9">
      <c r="A16" s="9" t="s">
        <v>51</v>
      </c>
      <c r="B16" s="13"/>
      <c r="C16" s="1" t="s">
        <v>52</v>
      </c>
      <c r="G16" s="53"/>
      <c r="H16" s="53"/>
      <c r="I16" s="3"/>
    </row>
    <row r="17" spans="1:9">
      <c r="A17" s="9" t="s">
        <v>53</v>
      </c>
      <c r="B17" s="13"/>
      <c r="C17" s="1" t="s">
        <v>54</v>
      </c>
      <c r="G17" s="53"/>
      <c r="H17" s="53"/>
      <c r="I17" s="3"/>
    </row>
    <row r="18" spans="1:9">
      <c r="A18" s="2"/>
      <c r="C18" s="1"/>
      <c r="I18" s="3"/>
    </row>
    <row r="19" spans="1:9">
      <c r="A19" s="10" t="s">
        <v>1</v>
      </c>
      <c r="B19" s="13" t="s">
        <v>375</v>
      </c>
      <c r="C19" s="1" t="s">
        <v>44</v>
      </c>
      <c r="I19" s="3"/>
    </row>
    <row r="20" spans="1:9">
      <c r="A20" s="10" t="s">
        <v>2</v>
      </c>
      <c r="B20" s="13"/>
      <c r="C20" s="1" t="s">
        <v>64</v>
      </c>
      <c r="I20" s="3"/>
    </row>
    <row r="21" spans="1:9">
      <c r="A21" s="10" t="s">
        <v>66</v>
      </c>
      <c r="B21" s="13"/>
      <c r="C21" s="1" t="s">
        <v>65</v>
      </c>
      <c r="H21"/>
      <c r="I21" s="3"/>
    </row>
    <row r="22" spans="1:9">
      <c r="A22" s="10" t="s">
        <v>3</v>
      </c>
      <c r="C22" s="1" t="s">
        <v>70</v>
      </c>
    </row>
    <row r="23" spans="1:9">
      <c r="A23" s="10" t="s">
        <v>4</v>
      </c>
      <c r="C23" s="1" t="s">
        <v>56</v>
      </c>
      <c r="H23"/>
    </row>
    <row r="24" spans="1:9">
      <c r="A24" s="10" t="s">
        <v>5</v>
      </c>
      <c r="C24" s="1"/>
      <c r="H24"/>
    </row>
    <row r="25" spans="1:9">
      <c r="A25" s="10" t="s">
        <v>58</v>
      </c>
      <c r="C25" s="1" t="s">
        <v>57</v>
      </c>
      <c r="H25"/>
    </row>
    <row r="26" spans="1:9">
      <c r="A26" s="10" t="s">
        <v>108</v>
      </c>
      <c r="C26" s="1"/>
      <c r="H26"/>
    </row>
    <row r="27" spans="1:9">
      <c r="A27" s="10" t="s">
        <v>109</v>
      </c>
      <c r="C27" s="1"/>
      <c r="H27"/>
    </row>
    <row r="28" spans="1:9">
      <c r="A28" s="10" t="s">
        <v>111</v>
      </c>
      <c r="C28" s="1"/>
      <c r="H28"/>
    </row>
    <row r="29" spans="1:9">
      <c r="A29" s="10" t="s">
        <v>110</v>
      </c>
      <c r="C29" s="1"/>
      <c r="H29"/>
    </row>
    <row r="30" spans="1:9">
      <c r="C30" s="1"/>
      <c r="H30"/>
    </row>
    <row r="31" spans="1:9">
      <c r="A31" s="31" t="s">
        <v>14</v>
      </c>
      <c r="B31" s="12" t="str">
        <f>rngProjectName</f>
        <v xml:space="preserve"> </v>
      </c>
      <c r="C31" s="1" t="s">
        <v>44</v>
      </c>
      <c r="D31" s="32" t="s">
        <v>369</v>
      </c>
      <c r="H31"/>
    </row>
    <row r="32" spans="1:9">
      <c r="A32" s="31" t="s">
        <v>15</v>
      </c>
      <c r="B32" s="12">
        <f>rngEstName</f>
        <v>0</v>
      </c>
      <c r="C32" s="1" t="s">
        <v>59</v>
      </c>
      <c r="D32" s="32" t="s">
        <v>369</v>
      </c>
      <c r="H32"/>
    </row>
    <row r="33" spans="1:8">
      <c r="A33" s="31" t="s">
        <v>16</v>
      </c>
      <c r="B33" s="12">
        <f>rngProjectCityStateZip</f>
        <v>0</v>
      </c>
      <c r="C33" s="1" t="s">
        <v>69</v>
      </c>
      <c r="D33" s="32" t="s">
        <v>369</v>
      </c>
      <c r="H33"/>
    </row>
    <row r="34" spans="1:8">
      <c r="A34" s="4" t="s">
        <v>7</v>
      </c>
      <c r="C34" s="1"/>
      <c r="H34"/>
    </row>
    <row r="35" spans="1:8">
      <c r="A35" s="10" t="s">
        <v>8</v>
      </c>
      <c r="B35" s="13"/>
      <c r="C35" s="1" t="s">
        <v>55</v>
      </c>
    </row>
    <row r="36" spans="1:8">
      <c r="A36" s="10" t="s">
        <v>9</v>
      </c>
      <c r="B36" s="13"/>
      <c r="C36" s="1" t="s">
        <v>45</v>
      </c>
      <c r="H36"/>
    </row>
    <row r="37" spans="1:8">
      <c r="A37" s="10" t="s">
        <v>10</v>
      </c>
      <c r="B37" s="13" t="s">
        <v>383</v>
      </c>
      <c r="C37" s="1" t="s">
        <v>48</v>
      </c>
      <c r="H37"/>
    </row>
    <row r="38" spans="1:8">
      <c r="A38" s="10" t="s">
        <v>46</v>
      </c>
      <c r="B38" s="13"/>
      <c r="C38" s="1" t="s">
        <v>47</v>
      </c>
      <c r="D38" s="13" t="s">
        <v>378</v>
      </c>
      <c r="H38"/>
    </row>
    <row r="39" spans="1:8">
      <c r="A39" s="10" t="s">
        <v>11</v>
      </c>
      <c r="B39" s="13"/>
      <c r="C39" s="1" t="s">
        <v>49</v>
      </c>
      <c r="D39" s="13" t="s">
        <v>377</v>
      </c>
      <c r="H39"/>
    </row>
    <row r="40" spans="1:8">
      <c r="A40" s="10" t="s">
        <v>12</v>
      </c>
      <c r="B40" s="12" t="s">
        <v>381</v>
      </c>
      <c r="C40" s="1" t="s">
        <v>49</v>
      </c>
      <c r="H40"/>
    </row>
    <row r="41" spans="1:8">
      <c r="A41" s="4" t="s">
        <v>13</v>
      </c>
      <c r="C41" s="1"/>
      <c r="H41"/>
    </row>
    <row r="42" spans="1:8">
      <c r="A42" s="10" t="s">
        <v>17</v>
      </c>
      <c r="C42" s="1" t="s">
        <v>50</v>
      </c>
      <c r="D42" s="13" t="s">
        <v>380</v>
      </c>
      <c r="H42"/>
    </row>
    <row r="43" spans="1:8">
      <c r="A43" s="10" t="s">
        <v>61</v>
      </c>
      <c r="B43" s="12">
        <f>rngEstType</f>
        <v>0</v>
      </c>
      <c r="C43" s="1" t="s">
        <v>68</v>
      </c>
      <c r="D43" s="13"/>
      <c r="H43"/>
    </row>
    <row r="44" spans="1:8">
      <c r="A44" s="10" t="s">
        <v>62</v>
      </c>
      <c r="C44" s="1" t="s">
        <v>67</v>
      </c>
      <c r="D44" s="13" t="s">
        <v>379</v>
      </c>
      <c r="H44"/>
    </row>
    <row r="45" spans="1:8">
      <c r="A45" s="33" t="s">
        <v>24</v>
      </c>
      <c r="B45" s="12">
        <f>rngEstName</f>
        <v>0</v>
      </c>
      <c r="D45" s="34" t="s">
        <v>370</v>
      </c>
      <c r="E45" s="1" t="s">
        <v>384</v>
      </c>
      <c r="H45"/>
    </row>
    <row r="46" spans="1:8">
      <c r="A46" s="33" t="s">
        <v>25</v>
      </c>
      <c r="D46" s="34" t="s">
        <v>370</v>
      </c>
      <c r="E46" s="1" t="s">
        <v>382</v>
      </c>
      <c r="H46"/>
    </row>
    <row r="47" spans="1:8">
      <c r="A47" s="35" t="s">
        <v>26</v>
      </c>
      <c r="D47" s="36" t="s">
        <v>371</v>
      </c>
      <c r="E47" s="1" t="s">
        <v>385</v>
      </c>
      <c r="H47"/>
    </row>
    <row r="48" spans="1:8">
      <c r="A48" s="35" t="s">
        <v>27</v>
      </c>
      <c r="B48" s="12" t="str">
        <f>"Date: " &amp;TEXT(rngEstDate, "mmmm dd, yyyy")</f>
        <v>Date: January 00, 1900</v>
      </c>
      <c r="D48" s="36" t="s">
        <v>371</v>
      </c>
      <c r="H48"/>
    </row>
    <row r="49" spans="1:8">
      <c r="A49" s="35" t="s">
        <v>28</v>
      </c>
      <c r="B49" s="12" t="str">
        <f>"Construction Area: " &amp; TEXT(rngJobSize, "#,###0") &amp; " " &amp; TEXT(rngJobUnitName,"")</f>
        <v>Construction Area: 0 GSF</v>
      </c>
      <c r="D49" s="36" t="s">
        <v>371</v>
      </c>
      <c r="H49"/>
    </row>
    <row r="50" spans="1:8">
      <c r="A50" s="4" t="s">
        <v>112</v>
      </c>
      <c r="B50" s="175" t="s">
        <v>113</v>
      </c>
    </row>
    <row r="51" spans="1:8">
      <c r="B51" s="176"/>
    </row>
    <row r="52" spans="1:8">
      <c r="A52" s="1"/>
      <c r="B52" s="1" t="s">
        <v>350</v>
      </c>
      <c r="C52" s="1" t="s">
        <v>351</v>
      </c>
    </row>
    <row r="53" spans="1:8">
      <c r="A53" s="4" t="s">
        <v>352</v>
      </c>
      <c r="B53" s="177">
        <v>0</v>
      </c>
      <c r="C53" s="58">
        <v>0</v>
      </c>
    </row>
    <row r="54" spans="1:8">
      <c r="A54" s="4" t="s">
        <v>353</v>
      </c>
      <c r="B54" s="178">
        <v>0</v>
      </c>
      <c r="C54" s="58">
        <v>0</v>
      </c>
    </row>
    <row r="55" spans="1:8">
      <c r="A55" s="1"/>
      <c r="B55" s="1"/>
    </row>
    <row r="57" spans="1:8">
      <c r="A57" s="22" t="s">
        <v>354</v>
      </c>
      <c r="B57" s="23" t="s">
        <v>350</v>
      </c>
      <c r="C57" s="24" t="s">
        <v>355</v>
      </c>
    </row>
    <row r="58" spans="1:8">
      <c r="A58" s="4" t="s">
        <v>356</v>
      </c>
      <c r="B58" s="37">
        <v>0</v>
      </c>
      <c r="C58" s="45">
        <v>0</v>
      </c>
    </row>
    <row r="59" spans="1:8">
      <c r="A59" s="4" t="s">
        <v>357</v>
      </c>
      <c r="B59" s="38">
        <v>0</v>
      </c>
      <c r="C59" s="46">
        <v>0</v>
      </c>
    </row>
    <row r="60" spans="1:8">
      <c r="A60" s="4" t="s">
        <v>358</v>
      </c>
      <c r="B60" s="39">
        <v>0</v>
      </c>
      <c r="C60" s="47">
        <v>0</v>
      </c>
    </row>
    <row r="61" spans="1:8">
      <c r="A61" s="4" t="s">
        <v>359</v>
      </c>
      <c r="B61" s="40">
        <v>0</v>
      </c>
      <c r="C61" s="48">
        <v>0</v>
      </c>
    </row>
    <row r="62" spans="1:8">
      <c r="A62" s="4" t="s">
        <v>360</v>
      </c>
      <c r="B62" s="41">
        <v>0</v>
      </c>
      <c r="C62" s="49">
        <v>0</v>
      </c>
    </row>
    <row r="63" spans="1:8">
      <c r="A63" s="4" t="s">
        <v>361</v>
      </c>
      <c r="B63" s="42">
        <v>0</v>
      </c>
      <c r="C63" s="50">
        <v>0</v>
      </c>
    </row>
    <row r="64" spans="1:8">
      <c r="A64" s="4" t="s">
        <v>362</v>
      </c>
      <c r="B64" s="43">
        <v>0</v>
      </c>
      <c r="C64" s="51">
        <v>0</v>
      </c>
    </row>
    <row r="65" spans="1:3" ht="14.4">
      <c r="A65" s="26" t="s">
        <v>363</v>
      </c>
      <c r="B65" s="44">
        <v>0</v>
      </c>
      <c r="C65" s="52">
        <v>0</v>
      </c>
    </row>
    <row r="66" spans="1:3">
      <c r="A66" s="55" t="s">
        <v>372</v>
      </c>
      <c r="B66" s="56" t="s">
        <v>373</v>
      </c>
      <c r="C66" s="57" t="s">
        <v>374</v>
      </c>
    </row>
    <row r="71" spans="1:3">
      <c r="B71" s="25"/>
    </row>
  </sheetData>
  <hyperlinks>
    <hyperlink ref="B50" r:id="rId1" xr:uid="{03F97DB7-D1AD-4B19-AD00-1BF4F850A5F2}"/>
  </hyperlinks>
  <pageMargins left="0.15" right="0.15" top="0.25" bottom="0.75" header="0.25" footer="0.15"/>
  <pageSetup scale="68" fitToHeight="0" orientation="landscape" horizontalDpi="1200" verticalDpi="1200" r:id="rId2"/>
  <headerFooter>
    <oddFooter>&amp;L&amp;G&amp;CPage &amp;P of &amp;N&amp;RKaiser Clairemont Mesa MOB</oddFooter>
  </headerFooter>
  <drawing r:id="rId3"/>
  <legacyDrawingHF r:id="rId4"/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0">
    <pageSetUpPr fitToPage="1"/>
  </sheetPr>
  <dimension ref="A1:AN103"/>
  <sheetViews>
    <sheetView zoomScale="114" zoomScaleNormal="114" workbookViewId="0">
      <selection activeCell="P2" sqref="P2"/>
    </sheetView>
  </sheetViews>
  <sheetFormatPr defaultRowHeight="13.8"/>
  <cols>
    <col min="1" max="1" width="23.09765625" style="60" customWidth="1"/>
    <col min="2" max="2" width="24.5" style="60" bestFit="1" customWidth="1"/>
    <col min="3" max="3" width="11.19921875" style="60" customWidth="1"/>
    <col min="4" max="4" width="10.09765625" style="60" customWidth="1"/>
    <col min="5" max="5" width="31.8984375" style="60" customWidth="1"/>
    <col min="6" max="6" width="7.19921875" style="60" customWidth="1"/>
    <col min="7" max="7" width="24.69921875" style="60" customWidth="1"/>
    <col min="8" max="8" width="9.69921875" style="60" customWidth="1"/>
    <col min="9" max="10" width="6.3984375" style="60" customWidth="1"/>
    <col min="11" max="11" width="10.3984375" style="60" customWidth="1"/>
    <col min="12" max="12" width="11.8984375" style="60" customWidth="1"/>
    <col min="13" max="13" width="13.19921875" style="60" customWidth="1"/>
    <col min="14" max="14" width="14.3984375" style="60" customWidth="1"/>
    <col min="15" max="15" width="9.3984375" style="60" customWidth="1"/>
    <col min="16" max="16" width="31.59765625" style="60" bestFit="1" customWidth="1"/>
    <col min="17" max="17" width="6" style="60" customWidth="1"/>
    <col min="18" max="19" width="10.59765625" style="60" customWidth="1"/>
    <col min="20" max="20" width="6.19921875" style="60" customWidth="1"/>
    <col min="21" max="21" width="7.3984375" style="60" customWidth="1"/>
    <col min="22" max="22" width="12.19921875" style="60" customWidth="1"/>
    <col min="23" max="23" width="7.59765625" style="60" customWidth="1"/>
    <col min="24" max="24" width="9.59765625" style="60" customWidth="1"/>
    <col min="25" max="25" width="9.19921875" style="60" customWidth="1"/>
    <col min="26" max="26" width="8.19921875" style="60" customWidth="1"/>
    <col min="27" max="27" width="7.69921875" style="60" customWidth="1"/>
    <col min="28" max="28" width="11" style="60" customWidth="1"/>
    <col min="29" max="30" width="6.69921875" style="60" customWidth="1"/>
    <col min="31" max="31" width="6.3984375" style="60" customWidth="1"/>
    <col min="32" max="32" width="10.8984375" style="60" customWidth="1"/>
    <col min="33" max="33" width="11.3984375" style="60" customWidth="1"/>
    <col min="34" max="34" width="8.19921875" style="60" customWidth="1"/>
    <col min="35" max="35" width="11" style="60" bestFit="1" customWidth="1"/>
    <col min="36" max="37" width="9.19921875" style="60" customWidth="1"/>
    <col min="38" max="38" width="7.3984375" style="60" customWidth="1"/>
    <col min="39" max="39" width="11.59765625" style="60" customWidth="1"/>
    <col min="40" max="40" width="10.69921875" style="60" customWidth="1"/>
    <col min="41" max="16384" width="8.796875" style="60"/>
  </cols>
  <sheetData>
    <row r="1" spans="1:40" ht="27.6">
      <c r="A1" s="62" t="s">
        <v>91</v>
      </c>
      <c r="B1" s="62" t="s">
        <v>0</v>
      </c>
      <c r="C1" s="62" t="s">
        <v>123</v>
      </c>
      <c r="D1" s="62" t="s">
        <v>124</v>
      </c>
      <c r="E1" s="62" t="s">
        <v>349</v>
      </c>
      <c r="F1" s="59"/>
      <c r="G1" s="59" t="s">
        <v>72</v>
      </c>
      <c r="H1" s="59" t="s">
        <v>82</v>
      </c>
      <c r="I1" s="59" t="s">
        <v>93</v>
      </c>
      <c r="J1" s="59" t="s">
        <v>107</v>
      </c>
      <c r="K1" s="59" t="s">
        <v>101</v>
      </c>
      <c r="L1" s="59" t="s">
        <v>102</v>
      </c>
      <c r="M1" s="59" t="s">
        <v>103</v>
      </c>
      <c r="N1" s="59" t="s">
        <v>104</v>
      </c>
      <c r="O1" s="59" t="s">
        <v>105</v>
      </c>
      <c r="P1" s="59" t="s">
        <v>73</v>
      </c>
      <c r="Q1" s="59" t="s">
        <v>92</v>
      </c>
      <c r="R1" s="59" t="s">
        <v>98</v>
      </c>
      <c r="S1" s="59" t="s">
        <v>99</v>
      </c>
      <c r="T1" s="59" t="s">
        <v>100</v>
      </c>
      <c r="U1" s="59" t="s">
        <v>74</v>
      </c>
      <c r="V1" s="59" t="s">
        <v>94</v>
      </c>
      <c r="W1" s="59" t="s">
        <v>75</v>
      </c>
      <c r="X1" s="59" t="s">
        <v>76</v>
      </c>
      <c r="Y1" s="59" t="s">
        <v>77</v>
      </c>
      <c r="Z1" s="59" t="s">
        <v>78</v>
      </c>
      <c r="AA1" s="59" t="s">
        <v>95</v>
      </c>
      <c r="AB1" s="59" t="s">
        <v>79</v>
      </c>
      <c r="AC1" s="59" t="s">
        <v>80</v>
      </c>
      <c r="AD1" s="59" t="s">
        <v>81</v>
      </c>
      <c r="AE1" s="59" t="s">
        <v>83</v>
      </c>
      <c r="AF1" s="59" t="s">
        <v>96</v>
      </c>
      <c r="AG1" s="59" t="s">
        <v>84</v>
      </c>
      <c r="AH1" s="59" t="s">
        <v>85</v>
      </c>
      <c r="AI1" s="59" t="s">
        <v>86</v>
      </c>
      <c r="AJ1" s="59" t="s">
        <v>87</v>
      </c>
      <c r="AK1" s="59" t="s">
        <v>97</v>
      </c>
      <c r="AL1" s="59" t="s">
        <v>88</v>
      </c>
      <c r="AM1" s="59" t="s">
        <v>89</v>
      </c>
      <c r="AN1" s="59" t="s">
        <v>90</v>
      </c>
    </row>
    <row r="2" spans="1:40">
      <c r="A2" s="18" t="s">
        <v>125</v>
      </c>
      <c r="B2" s="62" t="s">
        <v>126</v>
      </c>
      <c r="C2" s="21">
        <v>0.90833333333333333</v>
      </c>
      <c r="D2" s="21">
        <v>9.1666666666666674E-2</v>
      </c>
      <c r="E2" s="62" t="s">
        <v>331</v>
      </c>
      <c r="F2" s="59"/>
      <c r="G2" s="59"/>
      <c r="H2" s="1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</row>
    <row r="3" spans="1:40">
      <c r="A3" s="18" t="s">
        <v>127</v>
      </c>
      <c r="B3" s="62" t="s">
        <v>128</v>
      </c>
      <c r="C3" s="21">
        <v>0.91500000000000004</v>
      </c>
      <c r="D3" s="21">
        <v>8.4999999999999964E-2</v>
      </c>
      <c r="E3" s="62" t="s">
        <v>333</v>
      </c>
      <c r="F3" s="59"/>
      <c r="G3" s="59"/>
      <c r="H3" s="1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59"/>
      <c r="AL3" s="59"/>
      <c r="AM3" s="59"/>
      <c r="AN3" s="59"/>
    </row>
    <row r="4" spans="1:40">
      <c r="A4" s="18" t="s">
        <v>129</v>
      </c>
      <c r="B4" s="62" t="s">
        <v>130</v>
      </c>
      <c r="C4" s="21">
        <v>0.76666666666666661</v>
      </c>
      <c r="D4" s="21">
        <v>0.23333333333333339</v>
      </c>
      <c r="E4" s="62" t="s">
        <v>330</v>
      </c>
      <c r="F4" s="59"/>
      <c r="G4" s="59"/>
      <c r="H4" s="1"/>
      <c r="I4" s="59"/>
      <c r="J4" s="59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  <c r="Y4" s="59"/>
      <c r="Z4" s="59"/>
      <c r="AA4" s="59"/>
      <c r="AB4" s="59"/>
      <c r="AC4" s="59"/>
      <c r="AD4" s="59"/>
      <c r="AE4" s="59"/>
      <c r="AF4" s="59"/>
      <c r="AG4" s="59"/>
      <c r="AH4" s="59"/>
      <c r="AI4" s="59"/>
      <c r="AJ4" s="59"/>
      <c r="AK4" s="59"/>
      <c r="AL4" s="59"/>
      <c r="AM4" s="59"/>
      <c r="AN4" s="59"/>
    </row>
    <row r="5" spans="1:40">
      <c r="A5" s="18" t="s">
        <v>131</v>
      </c>
      <c r="B5" s="62" t="s">
        <v>132</v>
      </c>
      <c r="C5" s="21">
        <v>0.78333333333333321</v>
      </c>
      <c r="D5" s="21">
        <v>0.21666666666666679</v>
      </c>
      <c r="E5" s="62" t="s">
        <v>331</v>
      </c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</row>
    <row r="6" spans="1:40">
      <c r="A6" s="18" t="s">
        <v>133</v>
      </c>
      <c r="B6" s="62" t="s">
        <v>134</v>
      </c>
      <c r="C6" s="21">
        <v>0.58666666666666678</v>
      </c>
      <c r="D6" s="21">
        <v>0.41333333333333322</v>
      </c>
      <c r="E6" s="62" t="s">
        <v>337</v>
      </c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</row>
    <row r="7" spans="1:40">
      <c r="A7" s="18" t="s">
        <v>135</v>
      </c>
      <c r="B7" s="62" t="s">
        <v>136</v>
      </c>
      <c r="C7" s="21">
        <v>0.6</v>
      </c>
      <c r="D7" s="21">
        <v>0.4</v>
      </c>
      <c r="E7" s="62" t="s">
        <v>339</v>
      </c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</row>
    <row r="8" spans="1:40">
      <c r="A8" s="18" t="s">
        <v>137</v>
      </c>
      <c r="B8" s="62" t="s">
        <v>138</v>
      </c>
      <c r="C8" s="21">
        <v>0.59166666666666667</v>
      </c>
      <c r="D8" s="21">
        <v>0.40833333333333333</v>
      </c>
      <c r="E8" s="62" t="s">
        <v>339</v>
      </c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</row>
    <row r="9" spans="1:40">
      <c r="A9" s="18" t="s">
        <v>139</v>
      </c>
      <c r="B9" s="62" t="s">
        <v>140</v>
      </c>
      <c r="C9" s="21">
        <v>0.26333333333333336</v>
      </c>
      <c r="D9" s="21">
        <v>0.73666666666666658</v>
      </c>
      <c r="E9" s="62" t="s">
        <v>331</v>
      </c>
      <c r="F9" s="59"/>
      <c r="G9" s="59"/>
      <c r="H9" s="59"/>
      <c r="I9" s="59"/>
      <c r="J9" s="59"/>
      <c r="K9" s="59"/>
      <c r="L9" s="59"/>
      <c r="M9" s="59"/>
      <c r="N9" s="59"/>
      <c r="O9" s="59"/>
      <c r="P9" s="59"/>
      <c r="Q9" s="59"/>
      <c r="R9" s="59"/>
      <c r="S9" s="59"/>
      <c r="T9" s="59"/>
      <c r="U9" s="59"/>
      <c r="V9" s="59"/>
      <c r="W9" s="59"/>
      <c r="X9" s="59"/>
    </row>
    <row r="10" spans="1:40">
      <c r="A10" s="18" t="s">
        <v>141</v>
      </c>
      <c r="B10" s="62" t="s">
        <v>142</v>
      </c>
      <c r="C10" s="21">
        <v>0.26333333333333336</v>
      </c>
      <c r="D10" s="21">
        <v>0.73666666666666658</v>
      </c>
      <c r="E10" s="62" t="s">
        <v>331</v>
      </c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59"/>
      <c r="S10" s="59"/>
      <c r="T10" s="59"/>
      <c r="U10" s="59"/>
      <c r="V10" s="59"/>
      <c r="W10" s="59"/>
      <c r="X10" s="59"/>
    </row>
    <row r="11" spans="1:40">
      <c r="A11" s="18" t="s">
        <v>143</v>
      </c>
      <c r="B11" s="62" t="s">
        <v>144</v>
      </c>
      <c r="C11" s="21">
        <v>0.57500000000000007</v>
      </c>
      <c r="D11" s="21">
        <v>0.42499999999999993</v>
      </c>
      <c r="E11" s="62" t="s">
        <v>339</v>
      </c>
      <c r="F11" s="59"/>
      <c r="G11" s="16"/>
      <c r="H11" s="59"/>
      <c r="I11" s="59"/>
      <c r="J11" s="59"/>
      <c r="K11" s="59"/>
      <c r="L11" s="59"/>
      <c r="M11" s="59"/>
      <c r="N11" s="59"/>
      <c r="O11" s="59"/>
      <c r="P11" s="59"/>
      <c r="Q11" s="59"/>
      <c r="R11" s="59"/>
      <c r="S11" s="59"/>
      <c r="T11" s="59"/>
      <c r="U11" s="59"/>
      <c r="V11" s="59"/>
      <c r="W11" s="59"/>
      <c r="X11" s="59"/>
    </row>
    <row r="12" spans="1:40">
      <c r="A12" s="18" t="s">
        <v>145</v>
      </c>
      <c r="B12" s="62" t="s">
        <v>146</v>
      </c>
      <c r="C12" s="21">
        <v>0.5</v>
      </c>
      <c r="D12" s="21">
        <v>0.5</v>
      </c>
      <c r="E12" s="62" t="s">
        <v>331</v>
      </c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59"/>
      <c r="Q12" s="59"/>
      <c r="R12" s="59"/>
      <c r="S12" s="59"/>
      <c r="T12" s="59"/>
      <c r="U12" s="59"/>
      <c r="V12" s="59"/>
      <c r="W12" s="59"/>
      <c r="X12" s="59"/>
    </row>
    <row r="13" spans="1:40">
      <c r="A13" s="18" t="s">
        <v>147</v>
      </c>
      <c r="B13" s="62" t="s">
        <v>148</v>
      </c>
      <c r="C13" s="21">
        <v>0.6166666666666667</v>
      </c>
      <c r="D13" s="21">
        <v>0.3833333333333333</v>
      </c>
      <c r="E13" s="62" t="s">
        <v>339</v>
      </c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</row>
    <row r="14" spans="1:40">
      <c r="A14" s="18" t="s">
        <v>149</v>
      </c>
      <c r="B14" s="62" t="s">
        <v>150</v>
      </c>
      <c r="C14" s="21">
        <v>0.5</v>
      </c>
      <c r="D14" s="21">
        <v>0.5</v>
      </c>
      <c r="E14" s="62" t="s">
        <v>329</v>
      </c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</row>
    <row r="15" spans="1:40">
      <c r="A15" s="18" t="s">
        <v>151</v>
      </c>
      <c r="B15" s="62" t="s">
        <v>152</v>
      </c>
      <c r="C15" s="21">
        <v>0.54166666666666663</v>
      </c>
      <c r="D15" s="21">
        <v>0.45833333333333337</v>
      </c>
      <c r="E15" s="62" t="s">
        <v>340</v>
      </c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</row>
    <row r="16" spans="1:40">
      <c r="A16" s="18" t="s">
        <v>153</v>
      </c>
      <c r="B16" s="62" t="s">
        <v>154</v>
      </c>
      <c r="C16" s="21">
        <v>0.45</v>
      </c>
      <c r="D16" s="21">
        <v>0.55000000000000004</v>
      </c>
      <c r="E16" s="62" t="s">
        <v>337</v>
      </c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</row>
    <row r="17" spans="1:34">
      <c r="A17" s="18" t="s">
        <v>155</v>
      </c>
      <c r="B17" s="62" t="s">
        <v>156</v>
      </c>
      <c r="C17" s="21">
        <v>0.44166666666666665</v>
      </c>
      <c r="D17" s="21">
        <v>0.55833333333333335</v>
      </c>
      <c r="E17" s="62" t="s">
        <v>337</v>
      </c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  <c r="U17" s="59"/>
      <c r="V17" s="59"/>
      <c r="W17" s="11"/>
      <c r="X17" s="11"/>
      <c r="Z17" s="15"/>
      <c r="AA17" s="15"/>
      <c r="AB17" s="15"/>
      <c r="AG17" s="15"/>
      <c r="AH17" s="15"/>
    </row>
    <row r="18" spans="1:34">
      <c r="A18" s="18" t="s">
        <v>157</v>
      </c>
      <c r="B18" s="62" t="s">
        <v>158</v>
      </c>
      <c r="C18" s="21">
        <v>0.5</v>
      </c>
      <c r="D18" s="21">
        <v>0.5</v>
      </c>
      <c r="E18" s="62" t="s">
        <v>331</v>
      </c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  <c r="S18" s="59"/>
      <c r="T18" s="59"/>
      <c r="U18" s="59"/>
      <c r="V18" s="59"/>
      <c r="W18" s="11"/>
      <c r="X18" s="11"/>
      <c r="Z18" s="15"/>
      <c r="AA18" s="15"/>
      <c r="AB18" s="15"/>
      <c r="AG18" s="15"/>
      <c r="AH18" s="15"/>
    </row>
    <row r="19" spans="1:34">
      <c r="A19" s="18" t="s">
        <v>159</v>
      </c>
      <c r="B19" s="62" t="s">
        <v>160</v>
      </c>
      <c r="C19" s="21">
        <v>0.31666666666666671</v>
      </c>
      <c r="D19" s="21">
        <v>0.68333333333333335</v>
      </c>
      <c r="E19" s="62" t="s">
        <v>337</v>
      </c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59"/>
      <c r="V19" s="59"/>
      <c r="W19" s="11"/>
      <c r="X19" s="11"/>
      <c r="Z19" s="15"/>
      <c r="AA19" s="15"/>
      <c r="AB19" s="15"/>
      <c r="AG19" s="15"/>
      <c r="AH19" s="15"/>
    </row>
    <row r="20" spans="1:34">
      <c r="A20" s="18" t="s">
        <v>161</v>
      </c>
      <c r="B20" s="62" t="s">
        <v>162</v>
      </c>
      <c r="C20" s="21">
        <v>0.56666666666666676</v>
      </c>
      <c r="D20" s="21">
        <v>0.43333333333333324</v>
      </c>
      <c r="E20" s="62" t="s">
        <v>337</v>
      </c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59"/>
      <c r="T20" s="59"/>
      <c r="U20" s="59"/>
      <c r="V20" s="59"/>
      <c r="W20" s="11"/>
      <c r="X20" s="11"/>
      <c r="Z20" s="15"/>
      <c r="AA20" s="15"/>
      <c r="AB20" s="15"/>
      <c r="AG20" s="15"/>
      <c r="AH20" s="15"/>
    </row>
    <row r="21" spans="1:34">
      <c r="A21" s="18" t="s">
        <v>163</v>
      </c>
      <c r="B21" s="62" t="s">
        <v>164</v>
      </c>
      <c r="C21" s="21">
        <v>0.375</v>
      </c>
      <c r="D21" s="21">
        <v>0.625</v>
      </c>
      <c r="E21" s="62" t="s">
        <v>337</v>
      </c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  <c r="R21" s="59"/>
      <c r="S21" s="59"/>
      <c r="T21" s="59"/>
      <c r="U21" s="59"/>
      <c r="V21" s="59"/>
      <c r="W21" s="11"/>
      <c r="X21" s="11"/>
      <c r="Z21" s="15"/>
      <c r="AA21" s="15"/>
      <c r="AB21" s="15"/>
      <c r="AG21" s="15"/>
      <c r="AH21" s="15"/>
    </row>
    <row r="22" spans="1:34">
      <c r="A22" s="18" t="s">
        <v>165</v>
      </c>
      <c r="B22" s="62" t="s">
        <v>166</v>
      </c>
      <c r="C22" s="21">
        <v>0.67499999999999993</v>
      </c>
      <c r="D22" s="21">
        <v>0.32500000000000007</v>
      </c>
      <c r="E22" s="62" t="s">
        <v>339</v>
      </c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  <c r="R22" s="59"/>
      <c r="S22" s="59"/>
      <c r="T22" s="59"/>
      <c r="U22" s="59"/>
      <c r="V22" s="59"/>
      <c r="W22" s="11"/>
      <c r="X22" s="11"/>
      <c r="Z22" s="15"/>
      <c r="AA22" s="15"/>
      <c r="AB22" s="15"/>
      <c r="AG22" s="15"/>
      <c r="AH22" s="15"/>
    </row>
    <row r="23" spans="1:34">
      <c r="A23" s="18" t="s">
        <v>167</v>
      </c>
      <c r="B23" s="62" t="s">
        <v>168</v>
      </c>
      <c r="C23" s="21">
        <v>0.36666666666666664</v>
      </c>
      <c r="D23" s="21">
        <v>0.6333333333333333</v>
      </c>
      <c r="E23" s="62" t="s">
        <v>331</v>
      </c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  <c r="R23" s="59"/>
      <c r="S23" s="59"/>
      <c r="T23" s="59"/>
      <c r="U23" s="59"/>
      <c r="V23" s="59"/>
      <c r="W23" s="11"/>
      <c r="X23" s="11"/>
      <c r="Z23" s="15"/>
      <c r="AA23" s="15"/>
      <c r="AB23" s="15"/>
      <c r="AG23" s="15"/>
      <c r="AH23" s="15"/>
    </row>
    <row r="24" spans="1:34">
      <c r="A24" s="18" t="s">
        <v>169</v>
      </c>
      <c r="B24" s="62" t="s">
        <v>170</v>
      </c>
      <c r="C24" s="21">
        <v>0.4916666666666667</v>
      </c>
      <c r="D24" s="21">
        <v>0.5083333333333333</v>
      </c>
      <c r="E24" s="62" t="s">
        <v>346</v>
      </c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  <c r="S24" s="59"/>
      <c r="T24" s="59"/>
      <c r="U24" s="59"/>
      <c r="V24" s="59"/>
      <c r="W24" s="11"/>
      <c r="X24" s="11"/>
      <c r="Z24" s="15"/>
      <c r="AA24" s="15"/>
      <c r="AB24" s="15"/>
      <c r="AG24" s="15"/>
      <c r="AH24" s="15"/>
    </row>
    <row r="25" spans="1:34">
      <c r="A25" s="18" t="s">
        <v>171</v>
      </c>
      <c r="B25" s="62" t="s">
        <v>172</v>
      </c>
      <c r="C25" s="21">
        <v>0.66666666666666663</v>
      </c>
      <c r="D25" s="21">
        <v>0.33333333333333337</v>
      </c>
      <c r="E25" s="62" t="s">
        <v>331</v>
      </c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9"/>
      <c r="S25" s="59"/>
      <c r="T25" s="59"/>
      <c r="U25" s="59"/>
      <c r="V25" s="59"/>
      <c r="W25" s="11"/>
      <c r="X25" s="11"/>
      <c r="Z25" s="15"/>
      <c r="AA25" s="15"/>
      <c r="AB25" s="15"/>
      <c r="AG25" s="15"/>
      <c r="AH25" s="15"/>
    </row>
    <row r="26" spans="1:34">
      <c r="A26" s="18" t="s">
        <v>173</v>
      </c>
      <c r="B26" s="62" t="s">
        <v>174</v>
      </c>
      <c r="C26" s="21">
        <v>0.6</v>
      </c>
      <c r="D26" s="21">
        <v>0.4</v>
      </c>
      <c r="E26" s="62" t="s">
        <v>331</v>
      </c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  <c r="S26" s="59"/>
      <c r="T26" s="59"/>
      <c r="U26" s="59"/>
      <c r="V26" s="59"/>
      <c r="W26" s="11"/>
      <c r="X26" s="11"/>
      <c r="Z26" s="15"/>
      <c r="AA26" s="15"/>
      <c r="AB26" s="15"/>
      <c r="AG26" s="15"/>
      <c r="AH26" s="15"/>
    </row>
    <row r="27" spans="1:34">
      <c r="A27" s="18" t="s">
        <v>175</v>
      </c>
      <c r="B27" s="62" t="s">
        <v>176</v>
      </c>
      <c r="C27" s="21">
        <v>0.375</v>
      </c>
      <c r="D27" s="21">
        <v>0.625</v>
      </c>
      <c r="E27" s="62" t="s">
        <v>336</v>
      </c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11"/>
      <c r="X27" s="11"/>
      <c r="Z27" s="15"/>
      <c r="AA27" s="15"/>
      <c r="AB27" s="15"/>
      <c r="AG27" s="15"/>
      <c r="AH27" s="15"/>
    </row>
    <row r="28" spans="1:34">
      <c r="A28" s="18" t="s">
        <v>177</v>
      </c>
      <c r="B28" s="62" t="s">
        <v>178</v>
      </c>
      <c r="C28" s="21">
        <v>0.55500000000000005</v>
      </c>
      <c r="D28" s="21">
        <v>0.44499999999999995</v>
      </c>
      <c r="E28" s="62" t="s">
        <v>346</v>
      </c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11"/>
      <c r="X28" s="11"/>
      <c r="Z28" s="15"/>
      <c r="AA28" s="15"/>
      <c r="AB28" s="15"/>
      <c r="AG28" s="15"/>
      <c r="AH28" s="15"/>
    </row>
    <row r="29" spans="1:34">
      <c r="A29" s="18" t="s">
        <v>179</v>
      </c>
      <c r="B29" s="62" t="s">
        <v>180</v>
      </c>
      <c r="C29" s="21">
        <v>0.60833333333333339</v>
      </c>
      <c r="D29" s="21">
        <v>0.39166666666666661</v>
      </c>
      <c r="E29" s="62" t="s">
        <v>336</v>
      </c>
      <c r="F29" s="59"/>
    </row>
    <row r="30" spans="1:34">
      <c r="A30" s="18" t="s">
        <v>181</v>
      </c>
      <c r="B30" s="62" t="s">
        <v>182</v>
      </c>
      <c r="C30" s="21">
        <v>0.65</v>
      </c>
      <c r="D30" s="21">
        <v>0.35</v>
      </c>
      <c r="E30" s="62" t="s">
        <v>344</v>
      </c>
    </row>
    <row r="31" spans="1:34">
      <c r="A31" s="18" t="s">
        <v>183</v>
      </c>
      <c r="B31" s="62" t="s">
        <v>184</v>
      </c>
      <c r="C31" s="21">
        <v>0.70833333333333337</v>
      </c>
      <c r="D31" s="21">
        <v>0.29166666666666663</v>
      </c>
      <c r="E31" s="62" t="s">
        <v>331</v>
      </c>
    </row>
    <row r="32" spans="1:34">
      <c r="A32" s="18" t="s">
        <v>185</v>
      </c>
      <c r="B32" s="62" t="s">
        <v>186</v>
      </c>
      <c r="C32" s="21">
        <v>0.70833333333333337</v>
      </c>
      <c r="D32" s="21">
        <v>0.29166666666666663</v>
      </c>
      <c r="E32" s="62" t="s">
        <v>331</v>
      </c>
    </row>
    <row r="33" spans="1:35">
      <c r="A33" s="18" t="s">
        <v>187</v>
      </c>
      <c r="B33" s="62" t="s">
        <v>188</v>
      </c>
      <c r="C33" s="21">
        <v>0.44166666666666665</v>
      </c>
      <c r="D33" s="21">
        <v>0.55833333333333335</v>
      </c>
      <c r="E33" s="62" t="s">
        <v>331</v>
      </c>
      <c r="F33" s="15"/>
    </row>
    <row r="34" spans="1:35">
      <c r="A34" s="18" t="s">
        <v>189</v>
      </c>
      <c r="B34" s="62" t="s">
        <v>190</v>
      </c>
      <c r="C34" s="21">
        <v>0.40333333333333332</v>
      </c>
      <c r="D34" s="21">
        <v>0.59666666666666668</v>
      </c>
      <c r="E34" s="62" t="s">
        <v>339</v>
      </c>
      <c r="F34" s="15"/>
    </row>
    <row r="35" spans="1:35">
      <c r="A35" s="18" t="s">
        <v>191</v>
      </c>
      <c r="B35" s="62" t="s">
        <v>192</v>
      </c>
      <c r="C35" s="21">
        <v>0.43333333333333335</v>
      </c>
      <c r="D35" s="21">
        <v>0.56666666666666665</v>
      </c>
      <c r="E35" s="62" t="s">
        <v>331</v>
      </c>
      <c r="F35" s="15"/>
      <c r="G35" s="15"/>
      <c r="I35" s="15"/>
      <c r="J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F35" s="15"/>
      <c r="AG35" s="15"/>
      <c r="AH35" s="15"/>
      <c r="AI35" s="15"/>
    </row>
    <row r="36" spans="1:35">
      <c r="A36" s="18" t="s">
        <v>193</v>
      </c>
      <c r="B36" s="62" t="s">
        <v>194</v>
      </c>
      <c r="C36" s="21">
        <v>0.36666666666666664</v>
      </c>
      <c r="D36" s="21">
        <v>0.6333333333333333</v>
      </c>
      <c r="E36" s="62" t="s">
        <v>331</v>
      </c>
      <c r="F36" s="15"/>
      <c r="G36" s="15"/>
      <c r="I36" s="15"/>
      <c r="J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F36" s="15"/>
      <c r="AG36" s="15"/>
      <c r="AH36" s="15"/>
      <c r="AI36" s="15"/>
    </row>
    <row r="37" spans="1:35">
      <c r="A37" s="18" t="s">
        <v>195</v>
      </c>
      <c r="B37" s="62" t="s">
        <v>196</v>
      </c>
      <c r="C37" s="21">
        <v>0.36666666666666664</v>
      </c>
      <c r="D37" s="21">
        <v>0.6333333333333333</v>
      </c>
      <c r="E37" s="62" t="s">
        <v>331</v>
      </c>
      <c r="F37" s="15"/>
      <c r="G37" s="15"/>
      <c r="I37" s="15"/>
      <c r="J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F37" s="15"/>
      <c r="AG37" s="15"/>
      <c r="AH37" s="15"/>
      <c r="AI37" s="15"/>
    </row>
    <row r="38" spans="1:35">
      <c r="A38" s="18" t="s">
        <v>197</v>
      </c>
      <c r="B38" s="62" t="s">
        <v>198</v>
      </c>
      <c r="C38" s="21">
        <v>0.36666666666666664</v>
      </c>
      <c r="D38" s="21">
        <v>0.6333333333333333</v>
      </c>
      <c r="E38" s="62" t="s">
        <v>341</v>
      </c>
      <c r="F38" s="15"/>
      <c r="G38" s="15"/>
      <c r="I38" s="15"/>
      <c r="J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F38" s="15"/>
      <c r="AG38" s="15"/>
      <c r="AH38" s="15"/>
      <c r="AI38" s="15"/>
    </row>
    <row r="39" spans="1:35">
      <c r="A39" s="18" t="s">
        <v>199</v>
      </c>
      <c r="B39" s="62" t="s">
        <v>200</v>
      </c>
      <c r="C39" s="21">
        <v>0.36666666666666664</v>
      </c>
      <c r="D39" s="21">
        <v>0.6333333333333333</v>
      </c>
      <c r="E39" s="62" t="s">
        <v>341</v>
      </c>
      <c r="F39" s="15"/>
      <c r="G39" s="15"/>
      <c r="I39" s="15"/>
      <c r="J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F39" s="15"/>
      <c r="AG39" s="15"/>
      <c r="AH39" s="15"/>
      <c r="AI39" s="15"/>
    </row>
    <row r="40" spans="1:35">
      <c r="A40" s="18" t="s">
        <v>201</v>
      </c>
      <c r="B40" s="62" t="s">
        <v>202</v>
      </c>
      <c r="C40" s="21">
        <v>0.6</v>
      </c>
      <c r="D40" s="21">
        <v>0.4</v>
      </c>
      <c r="E40" s="62" t="s">
        <v>339</v>
      </c>
      <c r="F40" s="15"/>
      <c r="G40" s="15"/>
      <c r="I40" s="15"/>
      <c r="J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F40" s="15"/>
      <c r="AG40" s="15"/>
      <c r="AH40" s="15"/>
      <c r="AI40" s="15"/>
    </row>
    <row r="41" spans="1:35">
      <c r="A41" s="18" t="s">
        <v>203</v>
      </c>
      <c r="B41" s="62" t="s">
        <v>204</v>
      </c>
      <c r="C41" s="21">
        <v>0.59166666666666667</v>
      </c>
      <c r="D41" s="21">
        <v>0.40833333333333333</v>
      </c>
      <c r="E41" s="62" t="s">
        <v>331</v>
      </c>
      <c r="F41" s="15"/>
      <c r="G41" s="15"/>
      <c r="I41" s="15"/>
      <c r="J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F41" s="15"/>
      <c r="AG41" s="15"/>
      <c r="AH41" s="15"/>
      <c r="AI41" s="15"/>
    </row>
    <row r="42" spans="1:35">
      <c r="A42" s="18" t="s">
        <v>205</v>
      </c>
      <c r="B42" s="62" t="s">
        <v>206</v>
      </c>
      <c r="C42" s="21">
        <v>0.53333333333333333</v>
      </c>
      <c r="D42" s="21">
        <v>0.46666666666666667</v>
      </c>
      <c r="E42" s="62" t="s">
        <v>340</v>
      </c>
      <c r="F42" s="15"/>
      <c r="G42" s="15"/>
      <c r="I42" s="15"/>
      <c r="J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F42" s="15"/>
      <c r="AG42" s="15"/>
      <c r="AH42" s="15"/>
      <c r="AI42" s="15"/>
    </row>
    <row r="43" spans="1:35">
      <c r="A43" s="18" t="s">
        <v>207</v>
      </c>
      <c r="B43" s="62" t="s">
        <v>208</v>
      </c>
      <c r="C43" s="21">
        <v>0.55000000000000004</v>
      </c>
      <c r="D43" s="21">
        <v>0.44999999999999996</v>
      </c>
      <c r="E43" s="62" t="s">
        <v>331</v>
      </c>
      <c r="G43" s="15"/>
      <c r="I43" s="15"/>
      <c r="J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F43" s="15"/>
      <c r="AG43" s="15"/>
      <c r="AH43" s="15"/>
      <c r="AI43" s="15"/>
    </row>
    <row r="44" spans="1:35">
      <c r="A44" s="18" t="s">
        <v>209</v>
      </c>
      <c r="B44" s="62" t="s">
        <v>210</v>
      </c>
      <c r="C44" s="21">
        <v>0.55000000000000004</v>
      </c>
      <c r="D44" s="21">
        <v>0.44999999999999996</v>
      </c>
      <c r="E44" s="62" t="s">
        <v>340</v>
      </c>
      <c r="G44" s="15"/>
      <c r="I44" s="15"/>
      <c r="J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F44" s="15"/>
      <c r="AG44" s="15"/>
      <c r="AH44" s="15"/>
      <c r="AI44" s="15"/>
    </row>
    <row r="45" spans="1:35">
      <c r="A45" s="18" t="s">
        <v>211</v>
      </c>
      <c r="B45" s="62" t="s">
        <v>212</v>
      </c>
      <c r="C45" s="21">
        <v>0.46666666666666662</v>
      </c>
      <c r="D45" s="21">
        <v>0.53333333333333344</v>
      </c>
      <c r="E45" s="62" t="s">
        <v>340</v>
      </c>
    </row>
    <row r="46" spans="1:35">
      <c r="A46" s="18" t="s">
        <v>213</v>
      </c>
      <c r="B46" s="62" t="s">
        <v>214</v>
      </c>
      <c r="C46" s="21">
        <v>0.4916666666666667</v>
      </c>
      <c r="D46" s="21">
        <v>0.5083333333333333</v>
      </c>
      <c r="E46" s="62" t="s">
        <v>331</v>
      </c>
    </row>
    <row r="47" spans="1:35">
      <c r="A47" s="18" t="s">
        <v>215</v>
      </c>
      <c r="B47" s="62" t="s">
        <v>216</v>
      </c>
      <c r="C47" s="21">
        <v>0.70000000000000007</v>
      </c>
      <c r="D47" s="21">
        <v>0.29999999999999993</v>
      </c>
      <c r="E47" s="62" t="s">
        <v>342</v>
      </c>
    </row>
    <row r="48" spans="1:35">
      <c r="A48" s="18" t="s">
        <v>217</v>
      </c>
      <c r="B48" s="62" t="s">
        <v>218</v>
      </c>
      <c r="C48" s="21">
        <v>0.70000000000000007</v>
      </c>
      <c r="D48" s="21">
        <v>0.29999999999999993</v>
      </c>
      <c r="E48" s="62" t="s">
        <v>342</v>
      </c>
    </row>
    <row r="49" spans="1:5">
      <c r="A49" s="18" t="s">
        <v>219</v>
      </c>
      <c r="B49" s="62" t="s">
        <v>220</v>
      </c>
      <c r="C49" s="21">
        <v>0.56666666666666676</v>
      </c>
      <c r="D49" s="21">
        <v>0.43333333333333324</v>
      </c>
      <c r="E49" s="62" t="s">
        <v>331</v>
      </c>
    </row>
    <row r="50" spans="1:5">
      <c r="A50" s="18" t="s">
        <v>221</v>
      </c>
      <c r="B50" s="62" t="s">
        <v>222</v>
      </c>
      <c r="C50" s="21">
        <v>0.51666666666666672</v>
      </c>
      <c r="D50" s="21">
        <v>0.48333333333333328</v>
      </c>
      <c r="E50" s="62" t="s">
        <v>331</v>
      </c>
    </row>
    <row r="51" spans="1:5">
      <c r="A51" s="18" t="s">
        <v>223</v>
      </c>
      <c r="B51" s="62" t="s">
        <v>224</v>
      </c>
      <c r="C51" s="21">
        <v>0.43333333333333335</v>
      </c>
      <c r="D51" s="21">
        <v>0.56666666666666665</v>
      </c>
      <c r="E51" s="62" t="s">
        <v>331</v>
      </c>
    </row>
    <row r="52" spans="1:5">
      <c r="A52" s="18" t="s">
        <v>225</v>
      </c>
      <c r="B52" s="62" t="s">
        <v>226</v>
      </c>
      <c r="C52" s="21">
        <v>0.3833333333333333</v>
      </c>
      <c r="D52" s="21">
        <v>0.6166666666666667</v>
      </c>
      <c r="E52" s="62" t="s">
        <v>331</v>
      </c>
    </row>
    <row r="53" spans="1:5">
      <c r="A53" s="18" t="s">
        <v>227</v>
      </c>
      <c r="B53" s="62" t="s">
        <v>228</v>
      </c>
      <c r="C53" s="21">
        <v>0.39999999999999997</v>
      </c>
      <c r="D53" s="21">
        <v>0.60000000000000009</v>
      </c>
      <c r="E53" s="62" t="s">
        <v>331</v>
      </c>
    </row>
    <row r="54" spans="1:5">
      <c r="A54" s="18" t="s">
        <v>229</v>
      </c>
      <c r="B54" s="62" t="s">
        <v>230</v>
      </c>
      <c r="C54" s="21">
        <v>0.39999999999999997</v>
      </c>
      <c r="D54" s="21">
        <v>0.60000000000000009</v>
      </c>
      <c r="E54" s="62" t="s">
        <v>337</v>
      </c>
    </row>
    <row r="55" spans="1:5">
      <c r="A55" s="18" t="s">
        <v>231</v>
      </c>
      <c r="B55" s="62" t="s">
        <v>232</v>
      </c>
      <c r="C55" s="21">
        <v>0.38333333333333336</v>
      </c>
      <c r="D55" s="21">
        <v>0.6166666666666667</v>
      </c>
      <c r="E55" s="62" t="s">
        <v>337</v>
      </c>
    </row>
    <row r="56" spans="1:5">
      <c r="A56" s="18" t="s">
        <v>233</v>
      </c>
      <c r="B56" s="62" t="s">
        <v>234</v>
      </c>
      <c r="C56" s="21">
        <v>0.19999999999999998</v>
      </c>
      <c r="D56" s="21">
        <v>0.8</v>
      </c>
      <c r="E56" s="62" t="s">
        <v>331</v>
      </c>
    </row>
    <row r="57" spans="1:5">
      <c r="A57" s="18" t="s">
        <v>235</v>
      </c>
      <c r="B57" s="62" t="s">
        <v>236</v>
      </c>
      <c r="C57" s="21">
        <v>0.3666666666666667</v>
      </c>
      <c r="D57" s="21">
        <v>0.6333333333333333</v>
      </c>
      <c r="E57" s="62" t="s">
        <v>332</v>
      </c>
    </row>
    <row r="58" spans="1:5">
      <c r="A58" s="18" t="s">
        <v>237</v>
      </c>
      <c r="B58" s="62" t="s">
        <v>238</v>
      </c>
      <c r="C58" s="21">
        <v>0.3666666666666667</v>
      </c>
      <c r="D58" s="21">
        <v>0.6333333333333333</v>
      </c>
      <c r="E58" s="62" t="s">
        <v>331</v>
      </c>
    </row>
    <row r="59" spans="1:5">
      <c r="A59" s="18" t="s">
        <v>239</v>
      </c>
      <c r="B59" s="62" t="s">
        <v>240</v>
      </c>
      <c r="C59" s="21">
        <v>0.35000000000000003</v>
      </c>
      <c r="D59" s="21">
        <v>0.64999999999999991</v>
      </c>
      <c r="E59" s="62" t="s">
        <v>331</v>
      </c>
    </row>
    <row r="60" spans="1:5">
      <c r="A60" s="18" t="s">
        <v>241</v>
      </c>
      <c r="B60" s="62" t="s">
        <v>242</v>
      </c>
      <c r="C60" s="21">
        <v>0.38333333333333336</v>
      </c>
      <c r="D60" s="21">
        <v>0.6166666666666667</v>
      </c>
      <c r="E60" s="62" t="s">
        <v>341</v>
      </c>
    </row>
    <row r="61" spans="1:5">
      <c r="A61" s="18" t="s">
        <v>243</v>
      </c>
      <c r="B61" s="62" t="s">
        <v>244</v>
      </c>
      <c r="C61" s="21">
        <v>0.35833333333333334</v>
      </c>
      <c r="D61" s="21">
        <v>0.64166666666666661</v>
      </c>
      <c r="E61" s="62" t="s">
        <v>331</v>
      </c>
    </row>
    <row r="62" spans="1:5">
      <c r="A62" s="18" t="s">
        <v>245</v>
      </c>
      <c r="B62" s="62" t="s">
        <v>246</v>
      </c>
      <c r="C62" s="21">
        <v>0.35833333333333334</v>
      </c>
      <c r="D62" s="21">
        <v>0.64166666666666661</v>
      </c>
      <c r="E62" s="62" t="s">
        <v>331</v>
      </c>
    </row>
    <row r="63" spans="1:5">
      <c r="A63" s="18" t="s">
        <v>247</v>
      </c>
      <c r="B63" s="62" t="s">
        <v>248</v>
      </c>
      <c r="C63" s="21">
        <v>0.3666666666666667</v>
      </c>
      <c r="D63" s="21">
        <v>0.6333333333333333</v>
      </c>
      <c r="E63" s="62" t="s">
        <v>331</v>
      </c>
    </row>
    <row r="64" spans="1:5">
      <c r="A64" s="18" t="s">
        <v>249</v>
      </c>
      <c r="B64" s="62" t="s">
        <v>250</v>
      </c>
      <c r="C64" s="21">
        <v>0.35000000000000003</v>
      </c>
      <c r="D64" s="21">
        <v>0.64999999999999991</v>
      </c>
      <c r="E64" s="62" t="s">
        <v>331</v>
      </c>
    </row>
    <row r="65" spans="1:5">
      <c r="A65" s="18" t="s">
        <v>251</v>
      </c>
      <c r="B65" s="62" t="s">
        <v>252</v>
      </c>
      <c r="C65" s="21">
        <v>0.19999999999999998</v>
      </c>
      <c r="D65" s="21">
        <v>0.8</v>
      </c>
      <c r="E65" s="62" t="s">
        <v>339</v>
      </c>
    </row>
    <row r="66" spans="1:5">
      <c r="A66" s="18" t="s">
        <v>253</v>
      </c>
      <c r="B66" s="62" t="s">
        <v>254</v>
      </c>
      <c r="C66" s="21">
        <v>0.4916666666666667</v>
      </c>
      <c r="D66" s="21">
        <v>0.5083333333333333</v>
      </c>
      <c r="E66" s="62" t="s">
        <v>331</v>
      </c>
    </row>
    <row r="67" spans="1:5">
      <c r="A67" s="18" t="s">
        <v>255</v>
      </c>
      <c r="B67" s="62" t="s">
        <v>256</v>
      </c>
      <c r="C67" s="21">
        <v>0.57500000000000007</v>
      </c>
      <c r="D67" s="21">
        <v>0.42499999999999993</v>
      </c>
      <c r="E67" s="62" t="s">
        <v>330</v>
      </c>
    </row>
    <row r="68" spans="1:5" ht="27.6">
      <c r="A68" s="18" t="s">
        <v>257</v>
      </c>
      <c r="B68" s="62" t="s">
        <v>258</v>
      </c>
      <c r="C68" s="21">
        <v>0.26666666666666666</v>
      </c>
      <c r="D68" s="21">
        <v>0.73333333333333339</v>
      </c>
      <c r="E68" s="62" t="s">
        <v>331</v>
      </c>
    </row>
    <row r="69" spans="1:5">
      <c r="A69" s="18" t="s">
        <v>259</v>
      </c>
      <c r="B69" s="62" t="s">
        <v>260</v>
      </c>
      <c r="C69" s="21">
        <v>0.3</v>
      </c>
      <c r="D69" s="21">
        <v>0.7</v>
      </c>
      <c r="E69" s="62" t="s">
        <v>331</v>
      </c>
    </row>
    <row r="70" spans="1:5">
      <c r="A70" s="18" t="s">
        <v>261</v>
      </c>
      <c r="B70" s="62" t="s">
        <v>262</v>
      </c>
      <c r="C70" s="21">
        <v>0.39166666666666661</v>
      </c>
      <c r="D70" s="21">
        <v>0.60833333333333339</v>
      </c>
      <c r="E70" s="62" t="s">
        <v>337</v>
      </c>
    </row>
    <row r="71" spans="1:5" ht="27.6">
      <c r="A71" s="18" t="s">
        <v>263</v>
      </c>
      <c r="B71" s="62" t="s">
        <v>264</v>
      </c>
      <c r="C71" s="21">
        <v>0.46666666666666662</v>
      </c>
      <c r="D71" s="21">
        <v>0.53333333333333344</v>
      </c>
      <c r="E71" s="62" t="s">
        <v>331</v>
      </c>
    </row>
    <row r="72" spans="1:5">
      <c r="A72" s="18" t="s">
        <v>265</v>
      </c>
      <c r="B72" s="62" t="s">
        <v>266</v>
      </c>
      <c r="C72" s="21">
        <v>0.40833333333333338</v>
      </c>
      <c r="D72" s="21">
        <v>0.59166666666666656</v>
      </c>
      <c r="E72" s="62" t="s">
        <v>334</v>
      </c>
    </row>
    <row r="73" spans="1:5">
      <c r="A73" s="18" t="s">
        <v>267</v>
      </c>
      <c r="B73" s="62" t="s">
        <v>268</v>
      </c>
      <c r="C73" s="21">
        <v>0.19999999999999998</v>
      </c>
      <c r="D73" s="21">
        <v>0.8</v>
      </c>
      <c r="E73" s="62" t="s">
        <v>331</v>
      </c>
    </row>
    <row r="74" spans="1:5">
      <c r="A74" s="18" t="s">
        <v>269</v>
      </c>
      <c r="B74" s="62" t="s">
        <v>270</v>
      </c>
      <c r="C74" s="21">
        <v>0.19999999999999998</v>
      </c>
      <c r="D74" s="21">
        <v>0.8</v>
      </c>
      <c r="E74" s="62" t="s">
        <v>331</v>
      </c>
    </row>
    <row r="75" spans="1:5">
      <c r="A75" s="18" t="s">
        <v>271</v>
      </c>
      <c r="B75" s="62" t="s">
        <v>272</v>
      </c>
      <c r="C75" s="21">
        <v>0.47500000000000003</v>
      </c>
      <c r="D75" s="21">
        <v>0.52499999999999991</v>
      </c>
      <c r="E75" s="62" t="s">
        <v>343</v>
      </c>
    </row>
    <row r="76" spans="1:5">
      <c r="A76" s="18" t="s">
        <v>273</v>
      </c>
      <c r="B76" s="62" t="s">
        <v>274</v>
      </c>
      <c r="C76" s="21">
        <v>0.57500000000000007</v>
      </c>
      <c r="D76" s="21">
        <v>0.42499999999999993</v>
      </c>
      <c r="E76" s="62" t="s">
        <v>338</v>
      </c>
    </row>
    <row r="77" spans="1:5">
      <c r="A77" s="18" t="s">
        <v>275</v>
      </c>
      <c r="B77" s="62" t="s">
        <v>276</v>
      </c>
      <c r="C77" s="21">
        <v>0.56166666666666665</v>
      </c>
      <c r="D77" s="21">
        <v>0.43833333333333335</v>
      </c>
      <c r="E77" s="62" t="s">
        <v>345</v>
      </c>
    </row>
    <row r="78" spans="1:5">
      <c r="A78" s="18" t="s">
        <v>277</v>
      </c>
      <c r="B78" s="62" t="s">
        <v>278</v>
      </c>
      <c r="C78" s="21">
        <v>0.57333333333333336</v>
      </c>
      <c r="D78" s="21">
        <v>0.42666666666666664</v>
      </c>
      <c r="E78" s="62" t="s">
        <v>343</v>
      </c>
    </row>
    <row r="79" spans="1:5">
      <c r="A79" s="18" t="s">
        <v>279</v>
      </c>
      <c r="B79" s="62" t="s">
        <v>280</v>
      </c>
      <c r="C79" s="21">
        <v>0.49</v>
      </c>
      <c r="D79" s="21">
        <v>0.51</v>
      </c>
      <c r="E79" s="62" t="s">
        <v>332</v>
      </c>
    </row>
    <row r="80" spans="1:5">
      <c r="A80" s="18" t="s">
        <v>281</v>
      </c>
      <c r="B80" s="62" t="s">
        <v>282</v>
      </c>
      <c r="C80" s="21">
        <v>0.4916666666666667</v>
      </c>
      <c r="D80" s="21">
        <v>0.5083333333333333</v>
      </c>
      <c r="E80" s="62" t="s">
        <v>347</v>
      </c>
    </row>
    <row r="81" spans="1:5">
      <c r="A81" s="18" t="s">
        <v>283</v>
      </c>
      <c r="B81" s="62" t="s">
        <v>284</v>
      </c>
      <c r="C81" s="21">
        <v>0.46666666666666662</v>
      </c>
      <c r="D81" s="21">
        <v>0.53333333333333344</v>
      </c>
      <c r="E81" s="62" t="s">
        <v>347</v>
      </c>
    </row>
    <row r="82" spans="1:5">
      <c r="A82" s="18" t="s">
        <v>285</v>
      </c>
      <c r="B82" s="62" t="s">
        <v>286</v>
      </c>
      <c r="C82" s="21">
        <v>0.48333333333333334</v>
      </c>
      <c r="D82" s="21">
        <v>0.51666666666666661</v>
      </c>
      <c r="E82" s="62" t="s">
        <v>347</v>
      </c>
    </row>
    <row r="83" spans="1:5">
      <c r="A83" s="18" t="s">
        <v>287</v>
      </c>
      <c r="B83" s="62" t="s">
        <v>288</v>
      </c>
      <c r="C83" s="21">
        <v>0.48333333333333334</v>
      </c>
      <c r="D83" s="21">
        <v>0.51666666666666661</v>
      </c>
      <c r="E83" s="62" t="s">
        <v>347</v>
      </c>
    </row>
    <row r="84" spans="1:5">
      <c r="A84" s="18" t="s">
        <v>289</v>
      </c>
      <c r="B84" s="62" t="s">
        <v>290</v>
      </c>
      <c r="C84" s="21">
        <v>0.48333333333333334</v>
      </c>
      <c r="D84" s="21">
        <v>0.51666666666666661</v>
      </c>
      <c r="E84" s="62" t="s">
        <v>332</v>
      </c>
    </row>
    <row r="85" spans="1:5">
      <c r="A85" s="18" t="s">
        <v>291</v>
      </c>
      <c r="B85" s="62" t="s">
        <v>292</v>
      </c>
      <c r="C85" s="21">
        <v>0.56666666666666676</v>
      </c>
      <c r="D85" s="21">
        <v>0.43333333333333324</v>
      </c>
      <c r="E85" s="62" t="s">
        <v>332</v>
      </c>
    </row>
    <row r="86" spans="1:5">
      <c r="A86" s="18" t="s">
        <v>293</v>
      </c>
      <c r="B86" s="62" t="s">
        <v>294</v>
      </c>
      <c r="C86" s="21">
        <v>0.73499999999999988</v>
      </c>
      <c r="D86" s="21">
        <v>0.26500000000000012</v>
      </c>
      <c r="E86" s="62" t="s">
        <v>335</v>
      </c>
    </row>
    <row r="87" spans="1:5">
      <c r="A87" s="18" t="s">
        <v>295</v>
      </c>
      <c r="B87" s="62" t="s">
        <v>296</v>
      </c>
      <c r="C87" s="21">
        <v>0.67499999999999993</v>
      </c>
      <c r="D87" s="21">
        <v>0.32500000000000007</v>
      </c>
      <c r="E87" s="62" t="s">
        <v>330</v>
      </c>
    </row>
    <row r="88" spans="1:5">
      <c r="A88" s="18" t="s">
        <v>297</v>
      </c>
      <c r="B88" s="62" t="s">
        <v>298</v>
      </c>
      <c r="C88" s="21">
        <v>0.69166666666666676</v>
      </c>
      <c r="D88" s="21">
        <v>0.30833333333333324</v>
      </c>
      <c r="E88" s="62" t="s">
        <v>331</v>
      </c>
    </row>
    <row r="89" spans="1:5">
      <c r="A89" s="18" t="s">
        <v>299</v>
      </c>
      <c r="B89" s="62" t="s">
        <v>300</v>
      </c>
      <c r="C89" s="21">
        <v>0.66666666666666663</v>
      </c>
      <c r="D89" s="21">
        <v>0.33333333333333337</v>
      </c>
      <c r="E89" s="62" t="s">
        <v>339</v>
      </c>
    </row>
    <row r="90" spans="1:5">
      <c r="A90" s="18" t="s">
        <v>301</v>
      </c>
      <c r="B90" s="62" t="s">
        <v>302</v>
      </c>
      <c r="C90" s="21">
        <v>0.60000000000000009</v>
      </c>
      <c r="D90" s="21">
        <v>0.39999999999999991</v>
      </c>
      <c r="E90" s="62" t="s">
        <v>335</v>
      </c>
    </row>
    <row r="91" spans="1:5">
      <c r="A91" s="18" t="s">
        <v>303</v>
      </c>
      <c r="B91" s="62" t="s">
        <v>304</v>
      </c>
      <c r="C91" s="21">
        <v>0.57500000000000007</v>
      </c>
      <c r="D91" s="21">
        <v>0.42499999999999993</v>
      </c>
      <c r="E91" s="62" t="s">
        <v>339</v>
      </c>
    </row>
    <row r="92" spans="1:5">
      <c r="A92" s="18" t="s">
        <v>305</v>
      </c>
      <c r="B92" s="62" t="s">
        <v>306</v>
      </c>
      <c r="C92" s="21">
        <v>0.52500000000000002</v>
      </c>
      <c r="D92" s="21">
        <v>0.47499999999999998</v>
      </c>
      <c r="E92" s="62" t="s">
        <v>329</v>
      </c>
    </row>
    <row r="93" spans="1:5">
      <c r="A93" s="18" t="s">
        <v>307</v>
      </c>
      <c r="B93" s="62" t="s">
        <v>308</v>
      </c>
      <c r="C93" s="21">
        <v>0.57500000000000007</v>
      </c>
      <c r="D93" s="21">
        <v>0.42499999999999993</v>
      </c>
      <c r="E93" s="62" t="s">
        <v>348</v>
      </c>
    </row>
    <row r="94" spans="1:5">
      <c r="A94" s="18" t="s">
        <v>309</v>
      </c>
      <c r="B94" s="62" t="s">
        <v>310</v>
      </c>
      <c r="C94" s="21">
        <v>0.58333333333333337</v>
      </c>
      <c r="D94" s="21">
        <v>0.41666666666666663</v>
      </c>
      <c r="E94" s="62" t="s">
        <v>331</v>
      </c>
    </row>
    <row r="95" spans="1:5">
      <c r="A95" s="18" t="s">
        <v>311</v>
      </c>
      <c r="B95" s="62" t="s">
        <v>312</v>
      </c>
      <c r="C95" s="21">
        <v>0.69166666666666676</v>
      </c>
      <c r="D95" s="21">
        <v>0.30833333333333324</v>
      </c>
      <c r="E95" s="62" t="s">
        <v>330</v>
      </c>
    </row>
    <row r="96" spans="1:5">
      <c r="A96" s="18" t="s">
        <v>313</v>
      </c>
      <c r="B96" s="62" t="s">
        <v>314</v>
      </c>
      <c r="C96" s="21">
        <v>0.47833333333333333</v>
      </c>
      <c r="D96" s="21">
        <v>0.52166666666666672</v>
      </c>
      <c r="E96" s="62" t="s">
        <v>330</v>
      </c>
    </row>
    <row r="97" spans="1:5">
      <c r="A97" s="18" t="s">
        <v>315</v>
      </c>
      <c r="B97" s="62" t="s">
        <v>316</v>
      </c>
      <c r="C97" s="21">
        <v>0.59166666666666667</v>
      </c>
      <c r="D97" s="21">
        <v>0.40833333333333333</v>
      </c>
      <c r="E97" s="62" t="s">
        <v>330</v>
      </c>
    </row>
    <row r="98" spans="1:5">
      <c r="A98" s="18" t="s">
        <v>317</v>
      </c>
      <c r="B98" s="62" t="s">
        <v>318</v>
      </c>
      <c r="C98" s="21">
        <v>0.49</v>
      </c>
      <c r="D98" s="21">
        <v>0.51</v>
      </c>
      <c r="E98" s="62" t="s">
        <v>331</v>
      </c>
    </row>
    <row r="99" spans="1:5">
      <c r="A99" s="18" t="s">
        <v>319</v>
      </c>
      <c r="B99" s="62" t="s">
        <v>320</v>
      </c>
      <c r="C99" s="21">
        <v>0.46166666666666667</v>
      </c>
      <c r="D99" s="21">
        <v>0.53833333333333333</v>
      </c>
      <c r="E99" s="62" t="s">
        <v>345</v>
      </c>
    </row>
    <row r="100" spans="1:5">
      <c r="A100" s="18" t="s">
        <v>321</v>
      </c>
      <c r="B100" s="62" t="s">
        <v>322</v>
      </c>
      <c r="C100" s="21">
        <v>0.34166666666666662</v>
      </c>
      <c r="D100" s="21">
        <v>0.65833333333333344</v>
      </c>
      <c r="E100" s="62" t="s">
        <v>345</v>
      </c>
    </row>
    <row r="101" spans="1:5">
      <c r="A101" s="18" t="s">
        <v>323</v>
      </c>
      <c r="B101" s="62" t="s">
        <v>324</v>
      </c>
      <c r="C101" s="21">
        <v>0.63333333333333341</v>
      </c>
      <c r="D101" s="21">
        <v>0.36666666666666659</v>
      </c>
      <c r="E101" s="62" t="s">
        <v>332</v>
      </c>
    </row>
    <row r="102" spans="1:5">
      <c r="A102" s="18" t="s">
        <v>325</v>
      </c>
      <c r="B102" s="62" t="s">
        <v>326</v>
      </c>
      <c r="C102" s="21">
        <v>0.35000000000000003</v>
      </c>
      <c r="D102" s="21">
        <v>0.64999999999999991</v>
      </c>
      <c r="E102" s="62" t="s">
        <v>331</v>
      </c>
    </row>
    <row r="103" spans="1:5">
      <c r="A103" s="18" t="s">
        <v>327</v>
      </c>
      <c r="B103" s="62" t="s">
        <v>328</v>
      </c>
      <c r="C103" s="21">
        <v>0.3</v>
      </c>
      <c r="D103" s="21">
        <v>0.7</v>
      </c>
      <c r="E103" s="62" t="s">
        <v>339</v>
      </c>
    </row>
  </sheetData>
  <pageMargins left="0.15" right="0.15" top="0.25" bottom="0.75" header="0.25" footer="0.15"/>
  <pageSetup scale="19" fitToHeight="0" orientation="landscape" r:id="rId1"/>
  <headerFooter>
    <oddFooter>&amp;L&amp;G&amp;CPage &amp;P of &amp;N&amp;RConcept Estimate</oddFooter>
  </headerFooter>
  <legacyDrawingHF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6AE4-76BD-4D03-ABA0-776C1F7C6A1F}">
  <sheetPr codeName="Sheet9"/>
  <dimension ref="A1"/>
  <sheetViews>
    <sheetView topLeftCell="Q1" workbookViewId="0">
      <selection activeCell="F23" sqref="F23"/>
    </sheetView>
  </sheetViews>
  <sheetFormatPr defaultRowHeight="13.8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CD88D-2DE4-413C-9059-4A4DB8701E50}">
  <sheetPr codeName="Sheet7"/>
  <dimension ref="A1"/>
  <sheetViews>
    <sheetView workbookViewId="0">
      <selection activeCell="M9" sqref="M9"/>
    </sheetView>
  </sheetViews>
  <sheetFormatPr defaultRowHeight="13.8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A7D48-A578-478A-B481-36E5A0C62336}">
  <sheetPr codeName="Sheet8"/>
  <dimension ref="A1"/>
  <sheetViews>
    <sheetView workbookViewId="0">
      <selection activeCell="F14" sqref="F14"/>
    </sheetView>
  </sheetViews>
  <sheetFormatPr defaultRowHeight="13.8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O56"/>
  <sheetViews>
    <sheetView showGridLines="0" showRuler="0" showWhiteSpace="0" topLeftCell="A15" zoomScaleNormal="100" workbookViewId="0">
      <selection activeCell="E3" sqref="E3"/>
    </sheetView>
  </sheetViews>
  <sheetFormatPr defaultColWidth="9.3984375" defaultRowHeight="14.25" customHeight="1"/>
  <cols>
    <col min="1" max="1" width="2.3984375" style="59" customWidth="1"/>
    <col min="2" max="2" width="18.19921875" style="59" customWidth="1"/>
    <col min="3" max="3" width="22.59765625" style="59" customWidth="1"/>
    <col min="4" max="4" width="8.69921875" style="59" customWidth="1"/>
    <col min="5" max="5" width="17.59765625" style="122" customWidth="1"/>
    <col min="6" max="6" width="5.5" style="122" customWidth="1"/>
    <col min="7" max="7" width="17.59765625" style="122" customWidth="1"/>
    <col min="8" max="8" width="12.69921875" style="122" customWidth="1"/>
    <col min="9" max="11" width="12.3984375" style="59" customWidth="1"/>
    <col min="12" max="16384" width="9.3984375" style="59"/>
  </cols>
  <sheetData>
    <row r="1" spans="1:15" s="185" customFormat="1" ht="34.799999999999997">
      <c r="A1" s="183"/>
      <c r="B1" s="186" t="str">
        <f>UPPER("Executive Summary")</f>
        <v>EXECUTIVE SUMMARY</v>
      </c>
      <c r="C1" s="187"/>
      <c r="D1" s="187"/>
      <c r="E1" s="188"/>
      <c r="F1" s="188"/>
      <c r="G1" s="188"/>
      <c r="H1" s="188"/>
      <c r="I1" s="188"/>
      <c r="J1" s="188"/>
      <c r="K1" s="188"/>
      <c r="L1" s="184"/>
    </row>
    <row r="2" spans="1:15" s="63" customFormat="1" ht="7.8">
      <c r="B2" s="64"/>
      <c r="C2" s="65"/>
      <c r="D2" s="65"/>
      <c r="E2" s="66"/>
      <c r="F2" s="66"/>
      <c r="G2" s="66"/>
      <c r="H2" s="66"/>
      <c r="I2" s="66"/>
      <c r="J2" s="66"/>
      <c r="K2" s="66"/>
    </row>
    <row r="3" spans="1:15" s="63" customFormat="1" ht="35.25" customHeight="1">
      <c r="B3" s="67" t="str">
        <f>IF(rngHeading1="","",rngHeading1)</f>
        <v xml:space="preserve"> </v>
      </c>
      <c r="C3" s="65"/>
      <c r="D3" s="65"/>
      <c r="E3" s="66"/>
      <c r="F3" s="66"/>
      <c r="G3" s="66"/>
      <c r="H3" s="66"/>
      <c r="I3" s="66"/>
      <c r="J3" s="66"/>
      <c r="K3" s="66"/>
    </row>
    <row r="4" spans="1:15" s="63" customFormat="1" ht="17.399999999999999">
      <c r="B4" s="68">
        <f>IF(rngHeading2="","",rngHeading2)</f>
        <v>0</v>
      </c>
      <c r="C4" s="65"/>
      <c r="D4" s="65"/>
      <c r="E4" s="66"/>
      <c r="F4" s="66"/>
      <c r="G4" s="66"/>
      <c r="H4" s="66"/>
      <c r="I4" s="66"/>
      <c r="J4" s="66"/>
      <c r="K4" s="66"/>
    </row>
    <row r="5" spans="1:15" s="63" customFormat="1" ht="15">
      <c r="B5" s="69">
        <f>IF(rngHeading3="","",rngHeading3)</f>
        <v>0</v>
      </c>
      <c r="C5" s="65"/>
      <c r="D5" s="65"/>
      <c r="E5" s="66"/>
      <c r="F5" s="66"/>
      <c r="G5" s="66"/>
      <c r="H5" s="66"/>
      <c r="I5" s="66"/>
      <c r="J5" s="66"/>
      <c r="K5" s="66"/>
    </row>
    <row r="6" spans="1:15" s="63" customFormat="1" ht="24" customHeight="1">
      <c r="B6" s="70" t="s">
        <v>29</v>
      </c>
      <c r="C6" s="71"/>
      <c r="D6" s="71"/>
      <c r="E6" s="71"/>
      <c r="F6" s="71"/>
      <c r="G6" s="71"/>
      <c r="H6" s="71"/>
      <c r="I6" s="71"/>
      <c r="J6" s="71"/>
      <c r="K6" s="71"/>
    </row>
    <row r="7" spans="1:15" s="63" customFormat="1" ht="12.75" customHeight="1">
      <c r="B7" s="72"/>
      <c r="C7" s="73"/>
      <c r="D7" s="73"/>
      <c r="E7" s="73"/>
      <c r="F7" s="73"/>
      <c r="G7" s="73"/>
      <c r="H7" s="73"/>
      <c r="I7" s="73"/>
      <c r="J7" s="73"/>
      <c r="K7" s="73"/>
      <c r="O7" s="74"/>
    </row>
    <row r="8" spans="1:15" s="60" customFormat="1" ht="29.25" customHeight="1">
      <c r="B8" s="75" t="s">
        <v>37</v>
      </c>
      <c r="C8" s="76" t="str">
        <f>IF(rngProjectClient= "","",rngProjectClient)</f>
        <v/>
      </c>
      <c r="D8" s="77"/>
      <c r="E8" s="77"/>
      <c r="F8" s="78"/>
      <c r="G8" s="79"/>
      <c r="H8" s="80"/>
      <c r="I8" s="80"/>
      <c r="J8" s="80"/>
      <c r="K8" s="81"/>
    </row>
    <row r="9" spans="1:15" s="74" customFormat="1" ht="20.25" customHeight="1">
      <c r="A9" s="60"/>
      <c r="B9" s="75" t="s">
        <v>38</v>
      </c>
      <c r="C9" s="82" t="str">
        <f>IF(rngProjectName="","",rngProjectName)</f>
        <v xml:space="preserve"> </v>
      </c>
      <c r="D9" s="83"/>
      <c r="E9" s="83"/>
      <c r="F9" s="78"/>
      <c r="G9" s="84"/>
      <c r="H9" s="85"/>
      <c r="I9" s="85"/>
      <c r="J9" s="85"/>
      <c r="K9" s="86"/>
    </row>
    <row r="10" spans="1:15" s="74" customFormat="1" ht="16.2">
      <c r="A10" s="60"/>
      <c r="B10" s="75"/>
      <c r="C10" s="87" t="str">
        <f>IF(rngProjectCityStateZip="","",rngProjectCityStateZip)</f>
        <v/>
      </c>
      <c r="D10" s="88"/>
      <c r="E10" s="88"/>
      <c r="G10" s="89"/>
      <c r="H10" s="90"/>
      <c r="I10" s="90"/>
      <c r="J10" s="90"/>
      <c r="K10" s="91"/>
    </row>
    <row r="11" spans="1:15" s="61" customFormat="1" ht="20.25" customHeight="1">
      <c r="A11" s="59"/>
      <c r="B11" s="75"/>
      <c r="C11" s="87">
        <f>IF(rngHeading2 = "","",rngHeading2)</f>
        <v>0</v>
      </c>
      <c r="D11" s="88"/>
      <c r="E11" s="88"/>
      <c r="F11" s="74"/>
      <c r="G11" s="89"/>
      <c r="H11" s="92"/>
      <c r="I11" s="93"/>
      <c r="J11" s="92"/>
      <c r="K11" s="94"/>
    </row>
    <row r="12" spans="1:15" s="61" customFormat="1" ht="20.25" customHeight="1">
      <c r="A12" s="59"/>
      <c r="B12" s="75"/>
      <c r="C12" s="87">
        <f>IF(rngHeading3 = "","",rngHeading3)</f>
        <v>0</v>
      </c>
      <c r="D12" s="95"/>
      <c r="E12" s="88"/>
      <c r="F12" s="74"/>
      <c r="G12" s="89"/>
      <c r="H12" s="92"/>
      <c r="I12" s="93"/>
      <c r="J12" s="92"/>
      <c r="K12" s="94"/>
    </row>
    <row r="13" spans="1:15" s="96" customFormat="1" ht="18.600000000000001">
      <c r="B13" s="75"/>
      <c r="C13" s="97"/>
      <c r="D13" s="97"/>
      <c r="E13" s="97"/>
      <c r="F13" s="97"/>
      <c r="G13" s="84"/>
      <c r="H13" s="92"/>
      <c r="I13" s="93"/>
      <c r="J13" s="92"/>
      <c r="K13" s="94"/>
    </row>
    <row r="14" spans="1:15" s="98" customFormat="1" ht="14.25" customHeight="1">
      <c r="B14" s="75" t="s">
        <v>30</v>
      </c>
      <c r="C14" s="99" t="str">
        <f>IF(rngProjectArchitect = "","",rngProjectArchitect)</f>
        <v/>
      </c>
      <c r="D14" s="100"/>
      <c r="E14" s="100"/>
      <c r="F14" s="97"/>
      <c r="G14" s="101"/>
      <c r="K14" s="102"/>
    </row>
    <row r="15" spans="1:15" s="98" customFormat="1" ht="16.2">
      <c r="A15" s="103"/>
      <c r="B15" s="92"/>
      <c r="C15" s="92" t="s">
        <v>31</v>
      </c>
      <c r="D15" s="92"/>
      <c r="E15" s="74"/>
      <c r="F15" s="74"/>
      <c r="G15" s="89"/>
      <c r="K15" s="102"/>
    </row>
    <row r="16" spans="1:15" s="93" customFormat="1" ht="16.2">
      <c r="A16" s="59"/>
      <c r="B16" s="75" t="s">
        <v>32</v>
      </c>
      <c r="C16" s="99" t="str">
        <f>IF(rngEstimator = "","",rngEstimator)</f>
        <v/>
      </c>
      <c r="D16" s="104"/>
      <c r="E16" s="105"/>
      <c r="F16" s="106"/>
      <c r="G16" s="89"/>
      <c r="H16" s="61"/>
      <c r="K16" s="107"/>
    </row>
    <row r="17" spans="1:11" s="61" customFormat="1" ht="16.2">
      <c r="A17" s="59"/>
      <c r="B17" s="75" t="s">
        <v>33</v>
      </c>
      <c r="C17" s="87" t="str">
        <f>IF(rngEstNum = "","",rngEstNum)</f>
        <v/>
      </c>
      <c r="D17" s="88"/>
      <c r="E17" s="108"/>
      <c r="F17" s="74"/>
      <c r="G17" s="89"/>
      <c r="J17" s="5"/>
      <c r="K17" s="6"/>
    </row>
    <row r="18" spans="1:11" s="61" customFormat="1" ht="20.25" customHeight="1">
      <c r="A18" s="59"/>
      <c r="B18" s="75" t="s">
        <v>34</v>
      </c>
      <c r="C18" s="82" t="str">
        <f>rngProjectDuration &amp; " " &amp; rngDurationUnit</f>
        <v xml:space="preserve"> days</v>
      </c>
      <c r="D18" s="88"/>
      <c r="E18" s="108"/>
      <c r="F18" s="74"/>
      <c r="G18" s="89"/>
      <c r="J18" s="93"/>
      <c r="K18" s="107"/>
    </row>
    <row r="19" spans="1:11" s="61" customFormat="1" ht="20.25" customHeight="1">
      <c r="A19" s="59"/>
      <c r="B19" s="75" t="s">
        <v>35</v>
      </c>
      <c r="C19" s="82" t="str">
        <f>IF(rngEstDate = "","", TEXT(rngEstDate, "mmmm dd, yyyy"))</f>
        <v/>
      </c>
      <c r="D19" s="88"/>
      <c r="E19" s="108"/>
      <c r="F19" s="74"/>
      <c r="G19" s="89"/>
      <c r="J19" s="93"/>
      <c r="K19" s="107"/>
    </row>
    <row r="20" spans="1:11" s="61" customFormat="1" ht="20.25" customHeight="1">
      <c r="A20" s="59"/>
      <c r="B20" s="75"/>
      <c r="C20" s="74"/>
      <c r="D20" s="74"/>
      <c r="F20" s="74"/>
      <c r="G20" s="89"/>
      <c r="J20" s="93"/>
      <c r="K20" s="107"/>
    </row>
    <row r="21" spans="1:11" s="61" customFormat="1" ht="16.2">
      <c r="A21" s="59"/>
      <c r="B21" s="75"/>
      <c r="C21" s="74"/>
      <c r="D21" s="74"/>
      <c r="F21" s="74"/>
      <c r="G21" s="89"/>
      <c r="J21" s="93"/>
      <c r="K21" s="107"/>
    </row>
    <row r="22" spans="1:11" s="61" customFormat="1" ht="16.5" customHeight="1">
      <c r="A22" s="59"/>
      <c r="G22" s="109"/>
      <c r="H22" s="110"/>
      <c r="I22" s="111"/>
      <c r="J22" s="112"/>
      <c r="K22" s="113"/>
    </row>
    <row r="23" spans="1:11" s="61" customFormat="1" ht="26.25" customHeight="1">
      <c r="A23" s="59"/>
      <c r="B23" s="75" t="s">
        <v>36</v>
      </c>
      <c r="C23" s="99">
        <f>IF(rngProjectType = "","",rngProjectType)</f>
        <v>0</v>
      </c>
      <c r="D23" s="114"/>
      <c r="E23" s="115"/>
      <c r="F23" s="74"/>
      <c r="G23" s="181" t="str">
        <f>"Construction Area   " &amp; TEXT(rngJobSize,"#,###") &amp; " " &amp; rngJobUnitName</f>
        <v>Construction Area    GSF</v>
      </c>
      <c r="H23" s="182"/>
      <c r="I23" s="182"/>
      <c r="J23" s="182"/>
      <c r="K23" s="182"/>
    </row>
    <row r="24" spans="1:11" s="61" customFormat="1" ht="22.5" customHeight="1">
      <c r="B24" s="116"/>
      <c r="E24" s="74"/>
      <c r="F24" s="74"/>
      <c r="G24" s="74"/>
    </row>
    <row r="25" spans="1:11" s="60" customFormat="1" ht="24" customHeight="1">
      <c r="B25" s="70" t="s">
        <v>41</v>
      </c>
      <c r="C25" s="71"/>
      <c r="D25" s="71"/>
      <c r="E25" s="71"/>
      <c r="F25" s="71"/>
      <c r="G25" s="71"/>
      <c r="H25" s="71"/>
      <c r="I25" s="71"/>
      <c r="J25" s="71"/>
      <c r="K25" s="71"/>
    </row>
    <row r="26" spans="1:11" s="117" customFormat="1" ht="16.2">
      <c r="B26" s="118"/>
      <c r="C26" s="119"/>
      <c r="D26" s="119"/>
      <c r="E26" s="119"/>
      <c r="F26" s="119"/>
      <c r="G26" s="119"/>
      <c r="H26" s="119"/>
      <c r="I26" s="119"/>
      <c r="J26" s="119"/>
      <c r="K26" s="119"/>
    </row>
    <row r="27" spans="1:11" ht="16.2">
      <c r="B27" s="120" t="s">
        <v>39</v>
      </c>
      <c r="C27" s="121"/>
      <c r="D27" s="121"/>
      <c r="E27" s="155">
        <f>IFERROR(G27/rngJobSize,0)</f>
        <v>0</v>
      </c>
      <c r="F27" s="7" t="str">
        <f>"/" &amp; rngJobUnitName</f>
        <v>/GSF</v>
      </c>
      <c r="G27" s="121">
        <v>14361304.728802055</v>
      </c>
    </row>
    <row r="28" spans="1:11" ht="16.2">
      <c r="B28" s="123"/>
      <c r="C28" s="60"/>
      <c r="D28" s="60"/>
      <c r="E28" s="60"/>
      <c r="F28" s="60"/>
      <c r="G28" s="124"/>
    </row>
    <row r="29" spans="1:11" ht="16.2">
      <c r="B29" s="166"/>
      <c r="C29" s="60"/>
      <c r="D29" s="164"/>
      <c r="E29" s="165"/>
      <c r="F29" s="60"/>
      <c r="G29" s="124"/>
    </row>
    <row r="30" spans="1:11" ht="16.2">
      <c r="B30" s="166"/>
      <c r="C30" s="60"/>
      <c r="D30" s="164"/>
      <c r="E30" s="165"/>
      <c r="F30" s="60"/>
      <c r="G30" s="124"/>
    </row>
    <row r="31" spans="1:11" ht="16.2">
      <c r="B31" s="125" t="s">
        <v>40</v>
      </c>
      <c r="C31" s="126"/>
      <c r="D31" s="126"/>
      <c r="E31" s="155">
        <f>IFERROR(G31/rngJobSize,0)</f>
        <v>0</v>
      </c>
      <c r="F31" s="7" t="str">
        <f>"/" &amp; rngJobUnitName</f>
        <v>/GSF</v>
      </c>
      <c r="G31" s="121">
        <f>SUM(G27:G30)</f>
        <v>14361304.728802055</v>
      </c>
    </row>
    <row r="32" spans="1:11" ht="16.2">
      <c r="B32" s="127"/>
      <c r="C32" s="127"/>
      <c r="D32" s="127"/>
      <c r="E32" s="128"/>
      <c r="F32" s="128"/>
      <c r="G32" s="128"/>
    </row>
    <row r="33" spans="2:7" ht="16.2">
      <c r="B33" s="127"/>
      <c r="C33" s="127"/>
      <c r="D33" s="127"/>
      <c r="E33" s="128"/>
      <c r="F33" s="128"/>
      <c r="G33" s="128"/>
    </row>
    <row r="34" spans="2:7" ht="16.2">
      <c r="B34" s="127"/>
      <c r="C34" s="127"/>
      <c r="D34" s="127"/>
      <c r="E34" s="128"/>
      <c r="F34" s="128"/>
      <c r="G34" s="128"/>
    </row>
    <row r="35" spans="2:7" ht="16.2">
      <c r="B35" s="127"/>
      <c r="C35" s="127"/>
      <c r="D35" s="127"/>
      <c r="E35" s="128"/>
      <c r="F35" s="128"/>
      <c r="G35" s="128"/>
    </row>
    <row r="36" spans="2:7" ht="16.2">
      <c r="B36" s="127"/>
      <c r="C36" s="127"/>
      <c r="D36" s="127"/>
      <c r="E36" s="128"/>
      <c r="F36" s="128"/>
      <c r="G36" s="128"/>
    </row>
    <row r="37" spans="2:7" ht="16.2">
      <c r="B37" s="127"/>
      <c r="C37" s="127"/>
      <c r="D37" s="127"/>
      <c r="E37" s="128"/>
      <c r="F37" s="128"/>
      <c r="G37" s="128"/>
    </row>
    <row r="38" spans="2:7" ht="16.2">
      <c r="B38" s="127"/>
      <c r="C38" s="127"/>
      <c r="D38" s="127"/>
      <c r="E38" s="128"/>
      <c r="F38" s="128"/>
      <c r="G38" s="128"/>
    </row>
    <row r="39" spans="2:7" ht="16.2">
      <c r="B39" s="127"/>
      <c r="C39" s="127"/>
      <c r="D39" s="127"/>
      <c r="E39" s="127"/>
      <c r="F39" s="127"/>
      <c r="G39" s="127"/>
    </row>
    <row r="40" spans="2:7" ht="16.2">
      <c r="B40" s="93"/>
      <c r="C40" s="93"/>
      <c r="D40" s="93"/>
      <c r="E40" s="129"/>
      <c r="F40" s="129"/>
      <c r="G40" s="129"/>
    </row>
    <row r="41" spans="2:7" ht="16.2">
      <c r="B41" s="93"/>
      <c r="C41" s="93"/>
      <c r="D41" s="93"/>
      <c r="E41" s="129"/>
      <c r="F41" s="129"/>
      <c r="G41" s="129"/>
    </row>
    <row r="42" spans="2:7" ht="16.2">
      <c r="B42" s="93"/>
      <c r="C42" s="93"/>
      <c r="D42" s="93"/>
      <c r="E42" s="93"/>
      <c r="F42" s="93"/>
      <c r="G42" s="93"/>
    </row>
    <row r="43" spans="2:7" ht="16.2">
      <c r="B43" s="93"/>
      <c r="C43" s="93"/>
      <c r="D43" s="93"/>
      <c r="E43" s="93"/>
      <c r="F43" s="93"/>
      <c r="G43" s="93"/>
    </row>
    <row r="44" spans="2:7" ht="16.2">
      <c r="B44" s="130"/>
      <c r="C44" s="130"/>
      <c r="D44" s="130"/>
      <c r="E44" s="131"/>
      <c r="F44" s="131"/>
      <c r="G44" s="131"/>
    </row>
    <row r="45" spans="2:7" ht="16.2">
      <c r="B45" s="130"/>
      <c r="C45" s="130"/>
      <c r="D45" s="130"/>
      <c r="E45" s="131"/>
      <c r="F45" s="131"/>
      <c r="G45" s="131"/>
    </row>
    <row r="46" spans="2:7" ht="16.2">
      <c r="B46" s="130"/>
      <c r="C46" s="130"/>
      <c r="D46" s="130"/>
      <c r="E46" s="131"/>
      <c r="F46" s="131"/>
      <c r="G46" s="131"/>
    </row>
    <row r="47" spans="2:7" ht="16.2">
      <c r="B47" s="130"/>
      <c r="C47" s="130"/>
      <c r="D47" s="130"/>
      <c r="E47" s="131"/>
      <c r="F47" s="131"/>
      <c r="G47" s="131"/>
    </row>
    <row r="48" spans="2:7" ht="16.2">
      <c r="B48" s="130"/>
      <c r="C48" s="130"/>
      <c r="D48" s="130"/>
      <c r="E48" s="131"/>
      <c r="F48" s="131"/>
      <c r="G48" s="131"/>
    </row>
    <row r="49" ht="13.8"/>
    <row r="50" ht="13.8"/>
    <row r="51" ht="13.8"/>
    <row r="52" ht="13.8"/>
    <row r="53" ht="13.8"/>
    <row r="54" ht="13.8"/>
    <row r="55" ht="13.8"/>
    <row r="56" ht="13.8"/>
  </sheetData>
  <sheetProtection pivotTables="0"/>
  <mergeCells count="1">
    <mergeCell ref="G23:K23"/>
  </mergeCells>
  <printOptions horizontalCentered="1"/>
  <pageMargins left="0.15" right="0.15" top="0.25" bottom="0.75" header="0.25" footer="0.15"/>
  <pageSetup scale="72" fitToHeight="0" orientation="portrait" r:id="rId1"/>
  <headerFooter>
    <oddFooter>&amp;L&amp;G&amp;CPage &amp;P of &amp;N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outlinePr summaryBelow="0"/>
    <pageSetUpPr fitToPage="1"/>
  </sheetPr>
  <dimension ref="A1:H17"/>
  <sheetViews>
    <sheetView showGridLines="0" zoomScaleNormal="100" workbookViewId="0">
      <selection activeCell="D16" sqref="D16"/>
    </sheetView>
  </sheetViews>
  <sheetFormatPr defaultColWidth="8.69921875" defaultRowHeight="13.8"/>
  <cols>
    <col min="1" max="1" width="3.3984375" style="145" customWidth="1"/>
    <col min="2" max="2" width="14.59765625" style="145" customWidth="1"/>
    <col min="3" max="3" width="40.59765625" style="143" customWidth="1"/>
    <col min="4" max="4" width="22.19921875" style="143" customWidth="1"/>
    <col min="5" max="6" width="11.59765625" style="143" customWidth="1"/>
    <col min="7" max="7" width="16.59765625" style="60" customWidth="1"/>
    <col min="8" max="8" width="20.59765625" style="60" customWidth="1"/>
    <col min="9" max="9" width="8.69921875" style="145"/>
    <col min="10" max="10" width="14.59765625" style="145" customWidth="1"/>
    <col min="11" max="11" width="9.69921875" style="145" customWidth="1"/>
    <col min="12" max="12" width="9.8984375" style="145" customWidth="1"/>
    <col min="13" max="13" width="12" style="145" customWidth="1"/>
    <col min="14" max="14" width="10" style="145" customWidth="1"/>
    <col min="15" max="15" width="13.8984375" style="145" customWidth="1"/>
    <col min="16" max="16" width="9.8984375" style="145" customWidth="1"/>
    <col min="17" max="17" width="14.19921875" style="145" customWidth="1"/>
    <col min="18" max="18" width="10.59765625" style="145" customWidth="1"/>
    <col min="19" max="19" width="11.8984375" style="145" customWidth="1"/>
    <col min="20" max="20" width="9.3984375" style="145" customWidth="1"/>
    <col min="21" max="21" width="15" style="145" customWidth="1"/>
    <col min="22" max="22" width="12.59765625" style="145" customWidth="1"/>
    <col min="23" max="23" width="14" style="145" customWidth="1"/>
    <col min="24" max="24" width="12.8984375" style="145" customWidth="1"/>
    <col min="25" max="25" width="8.69921875" style="145" customWidth="1"/>
    <col min="26" max="26" width="13.19921875" style="145" customWidth="1"/>
    <col min="27" max="16384" width="8.69921875" style="145"/>
  </cols>
  <sheetData>
    <row r="1" spans="1:8" s="192" customFormat="1" ht="35.25" customHeight="1">
      <c r="A1" s="189"/>
      <c r="B1" s="190" t="s">
        <v>23</v>
      </c>
      <c r="C1" s="191"/>
      <c r="D1" s="191"/>
      <c r="E1" s="191"/>
      <c r="F1" s="191"/>
      <c r="G1" s="191"/>
      <c r="H1" s="191"/>
    </row>
    <row r="2" spans="1:8" s="134" customFormat="1" ht="7.8">
      <c r="B2" s="135"/>
      <c r="C2" s="136"/>
      <c r="D2" s="136"/>
      <c r="E2" s="136"/>
      <c r="F2" s="136"/>
      <c r="G2" s="137"/>
      <c r="H2" s="137"/>
    </row>
    <row r="3" spans="1:8" s="134" customFormat="1" ht="35.25" customHeight="1">
      <c r="B3" s="138"/>
      <c r="C3" s="136"/>
      <c r="D3" s="136"/>
      <c r="E3" s="136"/>
      <c r="F3" s="136"/>
      <c r="G3" s="137"/>
      <c r="H3" s="137"/>
    </row>
    <row r="4" spans="1:8" s="134" customFormat="1" ht="18.600000000000001">
      <c r="B4" s="139"/>
      <c r="C4" s="136"/>
      <c r="D4" s="136"/>
      <c r="E4" s="136"/>
      <c r="F4" s="136"/>
      <c r="G4" s="137"/>
      <c r="H4" s="137"/>
    </row>
    <row r="5" spans="1:8" s="134" customFormat="1" ht="16.2">
      <c r="B5" s="140"/>
      <c r="C5" s="136"/>
      <c r="D5" s="136"/>
      <c r="E5" s="136"/>
      <c r="F5" s="136"/>
      <c r="G5" s="137"/>
      <c r="H5" s="137"/>
    </row>
    <row r="6" spans="1:8" s="134" customFormat="1" ht="7.8">
      <c r="B6" s="141"/>
      <c r="C6" s="136"/>
      <c r="D6" s="136"/>
      <c r="E6" s="136"/>
      <c r="F6" s="136"/>
      <c r="G6" s="137"/>
      <c r="H6" s="137"/>
    </row>
    <row r="7" spans="1:8" s="193" customFormat="1" ht="40.5" customHeight="1">
      <c r="B7" s="194" t="s">
        <v>91</v>
      </c>
      <c r="C7" s="194" t="s">
        <v>0</v>
      </c>
      <c r="D7" s="194"/>
      <c r="E7" s="194"/>
      <c r="F7" s="194"/>
      <c r="G7" s="195" t="str">
        <f xml:space="preserve"> "Cost / " &amp; rngJobUnitName</f>
        <v>Cost / GSF</v>
      </c>
      <c r="H7" s="196" t="s">
        <v>18</v>
      </c>
    </row>
    <row r="8" spans="1:8" ht="16.2">
      <c r="A8" s="142"/>
      <c r="B8" s="167"/>
      <c r="C8" s="168"/>
      <c r="D8" s="169"/>
      <c r="E8" s="170"/>
      <c r="F8" s="171"/>
      <c r="G8" s="154"/>
      <c r="H8" s="144"/>
    </row>
    <row r="9" spans="1:8" ht="16.2">
      <c r="A9" s="142"/>
      <c r="B9" s="167"/>
      <c r="C9" s="168"/>
      <c r="D9" s="169"/>
      <c r="E9" s="170"/>
      <c r="F9" s="171"/>
      <c r="G9" s="154"/>
      <c r="H9" s="144"/>
    </row>
    <row r="10" spans="1:8" s="201" customFormat="1" ht="16.2">
      <c r="A10" s="197"/>
      <c r="B10" s="198" t="s">
        <v>40</v>
      </c>
      <c r="C10" s="195"/>
      <c r="D10" s="195"/>
      <c r="E10" s="195"/>
      <c r="F10" s="195"/>
      <c r="G10" s="199">
        <f>IFERROR(H10/rngJobSize,0)</f>
        <v>0</v>
      </c>
      <c r="H10" s="200">
        <f>SUM(H7:H9)</f>
        <v>0</v>
      </c>
    </row>
    <row r="11" spans="1:8" ht="16.2">
      <c r="A11" s="142"/>
    </row>
    <row r="12" spans="1:8" ht="16.2">
      <c r="A12" s="142"/>
    </row>
    <row r="13" spans="1:8" ht="16.2">
      <c r="A13" s="142"/>
    </row>
    <row r="14" spans="1:8" ht="16.2">
      <c r="A14" s="142"/>
    </row>
    <row r="15" spans="1:8" ht="16.2">
      <c r="A15" s="142"/>
    </row>
    <row r="16" spans="1:8" ht="16.2">
      <c r="A16" s="142"/>
    </row>
    <row r="17" spans="1:1" ht="16.2">
      <c r="A17" s="142"/>
    </row>
  </sheetData>
  <sheetProtection autoFilter="0" pivotTables="0"/>
  <printOptions horizontalCentered="1"/>
  <pageMargins left="0.15" right="0.15" top="0.25" bottom="0.75" header="0.25" footer="0.15"/>
  <pageSetup scale="72" fitToHeight="0" orientation="portrait" r:id="rId1"/>
  <headerFooter>
    <oddFooter>&amp;L&amp;G&amp;RPage &amp;P of &amp;N</oddFooter>
    <firstFooter>&amp;L&amp;G&amp;RPage &amp;P of &amp;N</first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pageSetUpPr fitToPage="1"/>
  </sheetPr>
  <dimension ref="A1:I10"/>
  <sheetViews>
    <sheetView showGridLines="0" topLeftCell="A2" workbookViewId="0">
      <selection activeCell="F25" sqref="F25"/>
    </sheetView>
  </sheetViews>
  <sheetFormatPr defaultColWidth="9" defaultRowHeight="13.8"/>
  <cols>
    <col min="1" max="1" width="2.3984375" style="60" customWidth="1"/>
    <col min="2" max="2" width="35.69921875" style="60" customWidth="1"/>
    <col min="3" max="3" width="13.3984375" style="60" customWidth="1"/>
    <col min="4" max="4" width="11.19921875" style="60" customWidth="1"/>
    <col min="5" max="5" width="8.09765625" style="60" customWidth="1"/>
    <col min="6" max="6" width="13.3984375" style="60" customWidth="1"/>
    <col min="7" max="7" width="8.09765625" style="60" customWidth="1"/>
    <col min="8" max="8" width="13.3984375" style="60" customWidth="1"/>
    <col min="9" max="9" width="11.8984375" style="60" bestFit="1" customWidth="1"/>
    <col min="10" max="10" width="14" style="60" customWidth="1"/>
    <col min="11" max="16384" width="9" style="60"/>
  </cols>
  <sheetData>
    <row r="1" spans="1:9" ht="35.25" customHeight="1" thickBot="1">
      <c r="A1" s="60" t="s">
        <v>375</v>
      </c>
      <c r="B1" s="132" t="s">
        <v>114</v>
      </c>
      <c r="C1" s="133"/>
      <c r="D1" s="133"/>
      <c r="E1" s="133"/>
      <c r="F1" s="133"/>
      <c r="G1" s="133"/>
      <c r="H1" s="133"/>
      <c r="I1" s="133"/>
    </row>
    <row r="2" spans="1:9">
      <c r="B2" s="135"/>
      <c r="C2" s="136"/>
      <c r="D2" s="137"/>
      <c r="E2" s="136"/>
      <c r="F2" s="136"/>
      <c r="G2" s="136"/>
      <c r="H2" s="137"/>
      <c r="I2" s="137"/>
    </row>
    <row r="3" spans="1:9" ht="24.6">
      <c r="B3" s="138"/>
      <c r="C3" s="136"/>
      <c r="D3" s="137"/>
      <c r="E3" s="136"/>
      <c r="F3" s="136"/>
      <c r="G3" s="136"/>
      <c r="H3" s="137"/>
      <c r="I3" s="137"/>
    </row>
    <row r="4" spans="1:9" ht="18.600000000000001">
      <c r="B4" s="139"/>
      <c r="C4" s="136"/>
      <c r="D4" s="137"/>
      <c r="E4" s="136"/>
      <c r="F4" s="136"/>
      <c r="G4" s="136"/>
      <c r="H4" s="137"/>
      <c r="I4" s="137"/>
    </row>
    <row r="5" spans="1:9" ht="16.2">
      <c r="B5" s="140"/>
      <c r="C5" s="136"/>
      <c r="D5" s="137"/>
      <c r="E5" s="136"/>
      <c r="F5" s="136"/>
      <c r="G5" s="136"/>
      <c r="H5" s="137"/>
      <c r="I5" s="137"/>
    </row>
    <row r="6" spans="1:9">
      <c r="B6" s="141"/>
      <c r="C6" s="136"/>
      <c r="D6" s="137"/>
      <c r="E6" s="136"/>
      <c r="F6" s="136"/>
      <c r="G6" s="136"/>
      <c r="H6" s="137"/>
      <c r="I6" s="137"/>
    </row>
    <row r="7" spans="1:9" ht="16.8" thickBot="1">
      <c r="B7" s="202"/>
      <c r="C7" s="202"/>
      <c r="D7" s="203"/>
      <c r="E7" s="202"/>
      <c r="F7" s="202"/>
      <c r="G7" s="202"/>
      <c r="H7" s="202"/>
      <c r="I7" s="196"/>
    </row>
    <row r="8" spans="1:9" ht="36" customHeight="1">
      <c r="B8" s="146" t="s">
        <v>122</v>
      </c>
      <c r="C8" s="17" t="s">
        <v>115</v>
      </c>
      <c r="D8" s="147" t="s">
        <v>120</v>
      </c>
      <c r="E8" s="20" t="s">
        <v>116</v>
      </c>
      <c r="F8" s="19" t="s">
        <v>117</v>
      </c>
      <c r="G8" s="148" t="s">
        <v>118</v>
      </c>
      <c r="H8" s="149" t="s">
        <v>119</v>
      </c>
      <c r="I8" s="150" t="s">
        <v>121</v>
      </c>
    </row>
    <row r="9" spans="1:9" ht="14.4" thickBot="1">
      <c r="B9" s="156" t="s">
        <v>376</v>
      </c>
      <c r="C9" s="157">
        <v>20000</v>
      </c>
      <c r="D9" s="158">
        <v>0</v>
      </c>
      <c r="E9" s="159">
        <v>0.5</v>
      </c>
      <c r="F9" s="160">
        <f>IF(NOT(ISBLANK(E9)),SUM(tblLabor[[#This Row],[Value]]*tblLabor[[#This Row],[Labor %]]),"")</f>
        <v>10000</v>
      </c>
      <c r="G9" s="161">
        <f t="shared" ref="G9" si="0">IF(NOT(ISBLANK(E9)),SUM(1-E9),"")</f>
        <v>0.5</v>
      </c>
      <c r="H9" s="162">
        <f>IF(AND(NOT(ISBLANK(E9)),NOT(ISBLANK(C9))),SUM(tblLabor[[#This Row],[Value]]*tblLabor[[#This Row],[Mat %]]),"")</f>
        <v>10000</v>
      </c>
      <c r="I9" s="163">
        <f>IFERROR(IF(AND(NOT(ISBLANK(D9)),NOT(ISBLANK(F9))),SUM(tblLabor[[#This Row],[Labor Amount]]/tblLabor[[#This Row],[Avg $ /hr]]),""),0)</f>
        <v>0</v>
      </c>
    </row>
    <row r="10" spans="1:9" ht="14.4" thickTop="1">
      <c r="B10" s="151"/>
      <c r="C10" s="27">
        <f>SUBTOTAL(109,tblLabor[Value])</f>
        <v>20000</v>
      </c>
      <c r="D10" s="152"/>
      <c r="E10" s="152"/>
      <c r="F10" s="28">
        <f>SUBTOTAL(109,tblLabor[Labor Amount])</f>
        <v>10000</v>
      </c>
      <c r="G10" s="153"/>
      <c r="H10" s="28">
        <f>SUBTOTAL(109,tblLabor[Material Amount])</f>
        <v>10000</v>
      </c>
      <c r="I10" s="29">
        <f>SUBTOTAL(109,tblLabor[Labor Hr Projection])</f>
        <v>0</v>
      </c>
    </row>
  </sheetData>
  <conditionalFormatting sqref="B8:I8">
    <cfRule type="expression" dxfId="1" priority="19">
      <formula>COLUMN(B8) = #REF!</formula>
    </cfRule>
  </conditionalFormatting>
  <conditionalFormatting sqref="B9:I9">
    <cfRule type="expression" dxfId="0" priority="1">
      <formula>MOD(ROW(),2)</formula>
    </cfRule>
  </conditionalFormatting>
  <dataValidations count="4">
    <dataValidation type="textLength" operator="equal" allowBlank="1" showInputMessage="1" showErrorMessage="1" errorTitle="Calculated Cell" error="This formula should not be removed." promptTitle="Calculated Cell" prompt="Calculation for Labor Hour Projection_x000a_Formula = Labor Amount / Avg $ per hr" sqref="I9" xr:uid="{00000000-0002-0000-0500-000000000000}">
      <formula1>0</formula1>
    </dataValidation>
    <dataValidation type="textLength" operator="equal" allowBlank="1" showInputMessage="1" showErrorMessage="1" errorTitle="Calculated Cell" error="This formula should not be removed." promptTitle="Calculated Cell" prompt="Calculation for Material Amount_x000a_Formula = Bid Package Value x Material %" sqref="H9" xr:uid="{00000000-0002-0000-0500-000001000000}">
      <formula1>0</formula1>
    </dataValidation>
    <dataValidation type="textLength" operator="equal" allowBlank="1" showInputMessage="1" showErrorMessage="1" errorTitle="Calculated Cell" error="This formula should not be removed." promptTitle="Calculated Cell" prompt="Calculate Material %_x000a_Formula = 100% - Labor %" sqref="G9" xr:uid="{00000000-0002-0000-0500-000002000000}">
      <formula1>0</formula1>
    </dataValidation>
    <dataValidation type="textLength" operator="equal" allowBlank="1" showInputMessage="1" showErrorMessage="1" errorTitle="Calculated Cell" error="This formula should not be removed" promptTitle="Calculated Cell" prompt="Calculation for Labor Amount_x000a_Formula = Bid Package Value x Labor %" sqref="F9" xr:uid="{00000000-0002-0000-0500-000003000000}">
      <formula1>0</formula1>
    </dataValidation>
  </dataValidations>
  <pageMargins left="0.15" right="0.15" top="0.25" bottom="0.75" header="0.25" footer="0.15"/>
  <pageSetup fitToHeight="0" orientation="landscape" r:id="rId1"/>
  <headerFooter>
    <oddFooter>&amp;L&amp;G&amp;CPage &amp;P of &amp;N&amp;RSD</oddFooter>
  </headerFooter>
  <drawing r:id="rId2"/>
  <legacyDrawingHF r:id="rId3"/>
  <tableParts count="1">
    <tablePart r:id="rId4"/>
  </tableParts>
</worksheet>
</file>

<file path=customUI/customUI14.xml><?xml version="1.0" encoding="utf-8"?>
<customUI xmlns="http://schemas.microsoft.com/office/2009/07/customui" onLoad="RibbonOnLoad">
  <ribbon startFromScratch="false"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tabs>
      <tab id="CustomTab" insertBeforeMso="TabHome" label="DPR Reporter">
        <group id="Group1" getLabel="getLabel0">
          <labelControl id="Label1" getLabel="getLabel1"/>
          <labelControl id="Label2" getLabel="getLabel2"/>
          <labelControl id="Label3" getLabel="getLabel3" tag="Lbl3"/>
        </group>
        <group id="Grp2A" label="Build Reports">
          <button id="g2a1a" label="Build Reports" imageMso="OpenInfopathForm" size="large" onAction="g2b1a"/>
          <separator id="g2As1"/>
          <button id="g2a1c" label="Manage Markups" imageMso="OutlineSettings" size="large" onAction="g2b1c"/>
          <separator id="g2s1"/>
          <button id="g2b1" label="Report Options" imageMso="Grouping" size="large" onAction="g2b2"/>
        </group>
        <group id="Grp2" label="Workbook Controls">
          <menu id="g4m1" label="DPR Custom Themes" imageMso="ThemesGallery" size="large" itemSize="large">
            <button id="g4m1b1" label="Standard Light Theme" imageMso="AppointmentColorDialog" onAction="g4m1b1"/>
            <button id="g4m1b2" label="Standard Dark Theme" imageMso="AppointmentColorDialog" onAction="g4m1b2"/>
            <menuSeparator id="g4m1s1" title="DPR Market Sector Themes"/>
            <button id="g4m1b3" label="Advanced Technology" imageMso="AppointmentColorDialog" onAction="g4m1b3"/>
            <menuSeparator id="g4m1s2"/>
            <button id="g4m1b4" label="Corporate Office" imageMso="AppointmentColorDialog" onAction="g4m1b4"/>
            <menuSeparator id="g2m1s3"/>
            <button id="g4m1b5" label="Healthcare" imageMso="AppointmentColorDialog" onAction="g4m1b5"/>
            <menuSeparator id="g4m1s4"/>
            <button id="g4m1b6" label="Higher Education" imageMso="AppointmentColorDialog" onAction="g4m1b6"/>
            <menuSeparator id="g4m1s5"/>
            <button id="g4m1b7" label="Life Sciences" imageMso="AppointmentColorDialog" onAction="g4m1b7"/>
            <menuSeparator id="g4m1s6"/>
            <button id="g4m1b8" label="Generic" imageMso="AppointmentColorDialog" onAction="g4m1b8"/>
          </menu>
          <separator id="g2s4"/>
          <menu id="formatCurrency" label="Currency Format" size="large" imageMso="DollarSign">
            <button id="formatCurrency1" getLabel="getlabel10" onAction="Macro8"/>
            <button id="formatCurrency2" getLabel="getlabel20" onAction="Macro9"/>
            <button id="formatCurrency3" getLabel="getlabel30" onAction="Macro10"/>
            <button id="formatCurrency4" getLabel="getlabel40" onAction="Macro11"/>
            <button id="formatCurrency5" getLabel="getlabel50" onAction="Macro12"/>
            <button id="formatCurrency6" getLabel="getlabel60" onAction="Macro13"/>
            <button id="formatCurrency7" getLabel="getlabel70" onAction="Macro14"/>
            <button id="formatCurrency8" getLabel="getlabel80" onAction="Macro15"/>
            <button id="formatCurrency9" getLabel="getlabel81" onAction="Macro16"/>
          </menu>
          <button id="g2b2" label="Export Report" imageMso="ChartShowData" size="large" onAction="g3b3"/>
        </group>
        <group id="Grp4" label="Page and Print Setup">
          <button id="g4b0" label="Format Sheet" imageMso="PrintAreaMenu" size="large" onAction="g4b0"/>
          <button id="g4b1" label="Print Options Menu" imageMso="PrintOptionsMenu" size="large" onAction="g4b1"/>
          <button id="g2b5" label="Create PDF/XPS Document" imageMso="FileSaveAsPdfOrXps" size="large" onAction="g2b4"/>
          <separator id="g4s1"/>
          <toggleButton idMso="ViewNormalViewExcel" size="large"/>
          <toggleButton idMso="ViewPageBreakPreviewView" size="large"/>
          <menu idMso="PageBreakMenu" size="large"/>
        </group>
      </tab>
    </tabs>
  </ribbon>
  <backstage>
    <tab idMso="TabPrint">
      <firstColumn>
        <group idMso="GroupPrintSettings" visible="true"/>
        <group id="bsGroup2" label="DPR Print Options" insertBeforeMso="GroupPrintSettings" helperText="Select Multple worksheets to print as a single report.">
          <primaryItem>
            <button id="bsBtn1" label="Print Options Menu" imageMso="PrintOptionsMenu" onAction="g4b1"/>
          </primaryItem>
        </group>
      </firstColumn>
    </tab>
  </backstage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_rels/item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9.xml"/></Relationships>
</file>

<file path=customXml/_rels/item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0.xml"/></Relationships>
</file>

<file path=customXml/_rels/item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1.xml"/></Relationships>
</file>

<file path=customXml/_rels/item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2.xml"/></Relationships>
</file>

<file path=customXml/_rels/item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3.xml"/></Relationships>
</file>

<file path=customXml/_rels/item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4.xml"/></Relationships>
</file>

<file path=customXml/_rels/item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5.xml"/></Relationships>
</file>

<file path=customXml/_rels/item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6.xml"/></Relationships>
</file>

<file path=customXml/_rels/item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7.xml"/></Relationships>
</file>

<file path=customXml/_rels/item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8.xml"/></Relationships>
</file>

<file path=customXml/_rels/item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9.xml"/></Relationships>
</file>

<file path=customXml/_rels/item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0.xml"/></Relationships>
</file>

<file path=customXml/_rels/item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1.xml"/></Relationships>
</file>

<file path=customXml/_rels/item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2.xml"/></Relationships>
</file>

<file path=customXml/_rels/item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3.xml"/></Relationships>
</file>

<file path=customXml/_rels/item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4.xml"/></Relationships>
</file>

<file path=customXml/_rels/item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5.xml"/></Relationships>
</file>

<file path=customXml/_rels/item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6.xml"/></Relationships>
</file>

<file path=customXml/_rels/item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7.xml"/></Relationships>
</file>

<file path=customXml/_rels/item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8.xml"/></Relationships>
</file>

<file path=customXml/_rels/item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9.xml"/></Relationships>
</file>

<file path=customXml/_rels/item1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0.xml"/></Relationships>
</file>

<file path=customXml/_rels/item1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1.xml"/></Relationships>
</file>

<file path=customXml/_rels/item1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2.xml"/></Relationships>
</file>

<file path=customXml/_rels/item1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3.xml"/></Relationships>
</file>

<file path=customXml/_rels/item1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4.xml"/></Relationships>
</file>

<file path=customXml/_rels/item1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5.xml"/></Relationships>
</file>

<file path=customXml/_rels/item1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6.xml"/></Relationships>
</file>

<file path=customXml/_rels/item1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7.xml"/></Relationships>
</file>

<file path=customXml/_rels/item1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8.xml"/></Relationships>
</file>

<file path=customXml/_rels/item1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9.xml"/></Relationships>
</file>

<file path=customXml/_rels/item1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0.xml"/></Relationships>
</file>

<file path=customXml/_rels/item1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1.xml"/></Relationships>
</file>

<file path=customXml/_rels/item1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2.xml"/></Relationships>
</file>

<file path=customXml/_rels/item1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3.xml"/></Relationships>
</file>

<file path=customXml/_rels/item1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4.xml"/></Relationships>
</file>

<file path=customXml/_rels/item1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5.xml"/></Relationships>
</file>

<file path=customXml/_rels/item1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6.xml"/></Relationships>
</file>

<file path=customXml/_rels/item1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7.xml"/></Relationships>
</file>

<file path=customXml/_rels/item1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8.xml"/></Relationships>
</file>

<file path=customXml/_rels/item1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9.xml"/></Relationships>
</file>

<file path=customXml/_rels/item1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0.xml"/></Relationships>
</file>

<file path=customXml/_rels/item1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1.xml"/></Relationships>
</file>

<file path=customXml/_rels/item1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2.xml"/></Relationships>
</file>

<file path=customXml/_rels/item1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3.xml"/></Relationships>
</file>

<file path=customXml/_rels/item1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4.xml"/></Relationships>
</file>

<file path=customXml/_rels/item1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5.xml"/></Relationships>
</file>

<file path=customXml/_rels/item1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6.xml"/></Relationships>
</file>

<file path=customXml/_rels/item1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7.xml"/></Relationships>
</file>

<file path=customXml/_rels/item1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8.xml"/></Relationships>
</file>

<file path=customXml/_rels/item1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9.xml"/></Relationships>
</file>

<file path=customXml/_rels/item1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0.xml"/></Relationships>
</file>

<file path=customXml/_rels/item1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57.xml>�� 
</file>

<file path=customXml/item58.xml>�� 
</file>

<file path=customXml/item59.xml>�� 
</file>

<file path=customXml/item60.xml>�� 
</file>

<file path=customXml/item61.xml>�� 
</file>

<file path=customXml/item62.xml>�� 
</file>

<file path=customXml/item63.xml>�� 
</file>

<file path=customXml/item64.xml>��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70.xml>�� 
</file>

<file path=customXml/item71.xml>�� 
</file>

<file path=customXml/item72.xml>�� 
</file>

<file path=customXml/item73.xml>�� 
</file>

<file path=customXml/item74.xml>�� 
</file>

<file path=customXml/item75.xml>�� 
</file>

<file path=customXml/item76.xml>�� 
</file>

<file path=customXml/item77.xml>�� 
</file>

<file path=customXml/item78.xml>�� 
</file>

<file path=customXml/item79.xml>�� 
</file>

<file path=customXml/item80.xml>�� 
</file>

<file path=customXml/item81.xml>�� 
</file>

<file path=customXml/item82.xml>�� 
</file>

<file path=customXml/item83.xml>�� 
</file>

<file path=customXml/item84.xml>�� 
</file>

<file path=customXml/item85.xml>�� 
</file>

<file path=customXml/item86.xml>�� 
</file>

<file path=customXml/item87.xml>�� 
</file>

<file path=customXml/item88.xml>�� 
</file>

<file path=customXml/item89.xml>�� 
</file>

<file path=customXml/item90.xml>�� 
</file>

<file path=customXml/item91.xml>�� 
</file>

<file path=customXml/item92.xml>�� 
</file>

<file path=customXml/item93.xml>�� 
</file>

<file path=customXml/item94.xml>�� 
</file>

<file path=customXml/item95.xml>�� 
</file>

<file path=customXml/item96.xml>�� 
</file>

<file path=customXml/item97.xml>�� 
</file>

<file path=customXml/item98.xml>�� 
</file>

<file path=customXml/item99.xml>�� 
</file>

<file path=customXml/item100.xml>�� 
</file>

<file path=customXml/item101.xml>�� 
</file>

<file path=customXml/item102.xml>�� 
</file>

<file path=customXml/item103.xml>�� 
</file>

<file path=customXml/item104.xml>�� 
</file>

<file path=customXml/item105.xml>�� 
</file>

<file path=customXml/item106.xml>�� 
</file>

<file path=customXml/item107.xml>�� 
</file>

<file path=customXml/item108.xml>�� 
</file>

<file path=customXml/item109.xml>�� 
</file>

<file path=customXml/item110.xml>�� 
</file>

<file path=customXml/item111.xml>�� 
</file>

<file path=customXml/item112.xml>�� 
</file>

<file path=customXml/item113.xml>�� 
</file>

<file path=customXml/item114.xml>�� 
</file>

<file path=customXml/item115.xml>�� 
</file>

<file path=customXml/item116.xml>�� 
</file>

<file path=customXml/item117.xml>�� 
</file>

<file path=customXml/item118.xml>�� 
</file>

<file path=customXml/item119.xml>�� 
</file>

<file path=customXml/item120.xml>�� 
</file>

<file path=customXml/item121.xml>�� 
</file>

<file path=customXml/item122.xml>�� 
</file>

<file path=customXml/item123.xml>�� 
</file>

<file path=customXml/item124.xml>�� 
</file>

<file path=customXml/item125.xml>�� 
</file>

<file path=customXml/item126.xml>�� 
</file>

<file path=customXml/item127.xml>�� 
</file>

<file path=customXml/item128.xml>�� 
</file>

<file path=customXml/item129.xml>�� 
</file>

<file path=customXml/item130.xml>�� 
</file>

<file path=customXml/item131.xml>�� 
</file>

<file path=customXml/itemProps1.xml><?xml version="1.0" encoding="utf-8"?>
<ds:datastoreItem xmlns:ds="http://schemas.openxmlformats.org/officeDocument/2006/customXml" ds:itemID="{2B5044F6-A0C8-4B4D-B969-ABFBBBF0E7A1}">
  <ds:schemaRefs/>
</ds:datastoreItem>
</file>

<file path=customXml/itemProps2.xml><?xml version="1.0" encoding="utf-8"?>
<ds:datastoreItem xmlns:ds="http://schemas.openxmlformats.org/officeDocument/2006/customXml" ds:itemID="{AE1657FC-A6F0-4F60-9B41-2208A5F20841}">
  <ds:schemaRefs/>
</ds:datastoreItem>
</file>

<file path=customXml/itemProps3.xml><?xml version="1.0" encoding="utf-8"?>
<ds:datastoreItem xmlns:ds="http://schemas.openxmlformats.org/officeDocument/2006/customXml" ds:itemID="{69939A96-92B2-4863-BD8A-440B52F85A90}">
  <ds:schemaRefs/>
</ds:datastoreItem>
</file>

<file path=customXml/itemProps4.xml><?xml version="1.0" encoding="utf-8"?>
<ds:datastoreItem xmlns:ds="http://schemas.openxmlformats.org/officeDocument/2006/customXml" ds:itemID="{B8752593-8279-4118-90F8-50AFDE281867}">
  <ds:schemaRefs/>
</ds:datastoreItem>
</file>

<file path=customXml/itemProps5.xml><?xml version="1.0" encoding="utf-8"?>
<ds:datastoreItem xmlns:ds="http://schemas.openxmlformats.org/officeDocument/2006/customXml" ds:itemID="{6333B412-8ECF-48C6-ACFC-5011C50284B3}">
  <ds:schemaRefs/>
</ds:datastoreItem>
</file>

<file path=customXml/itemProps6.xml><?xml version="1.0" encoding="utf-8"?>
<ds:datastoreItem xmlns:ds="http://schemas.openxmlformats.org/officeDocument/2006/customXml" ds:itemID="{514F666A-7451-4ABF-86E6-4463D6B75E59}">
  <ds:schemaRefs/>
</ds:datastoreItem>
</file>

<file path=customXml/itemProps7.xml><?xml version="1.0" encoding="utf-8"?>
<ds:datastoreItem xmlns:ds="http://schemas.openxmlformats.org/officeDocument/2006/customXml" ds:itemID="{59B055C9-585E-464A-B112-A7B46F33697C}">
  <ds:schemaRefs/>
</ds:datastoreItem>
</file>

<file path=customXml/itemProps8.xml><?xml version="1.0" encoding="utf-8"?>
<ds:datastoreItem xmlns:ds="http://schemas.openxmlformats.org/officeDocument/2006/customXml" ds:itemID="{26275483-5C8A-40C4-AADF-244ED367EC4A}">
  <ds:schemaRefs/>
</ds:datastoreItem>
</file>

<file path=customXml/itemProps9.xml><?xml version="1.0" encoding="utf-8"?>
<ds:datastoreItem xmlns:ds="http://schemas.openxmlformats.org/officeDocument/2006/customXml" ds:itemID="{86C3D8D8-B462-4E1E-8C4B-4273ACDA2AF0}">
  <ds:schemaRefs/>
</ds:datastoreItem>
</file>

<file path=customXml/itemProps10.xml><?xml version="1.0" encoding="utf-8"?>
<ds:datastoreItem xmlns:ds="http://schemas.openxmlformats.org/officeDocument/2006/customXml" ds:itemID="{EC065BFC-0AD8-40EE-81B9-BE38DA103918}">
  <ds:schemaRefs/>
</ds:datastoreItem>
</file>

<file path=customXml/itemProps11.xml><?xml version="1.0" encoding="utf-8"?>
<ds:datastoreItem xmlns:ds="http://schemas.openxmlformats.org/officeDocument/2006/customXml" ds:itemID="{CDA4E9C1-DAEC-4F0A-8190-D013F0CA01E8}">
  <ds:schemaRefs/>
</ds:datastoreItem>
</file>

<file path=customXml/itemProps12.xml><?xml version="1.0" encoding="utf-8"?>
<ds:datastoreItem xmlns:ds="http://schemas.openxmlformats.org/officeDocument/2006/customXml" ds:itemID="{FC63E420-6998-41C0-9F2D-74FB552A8F3B}">
  <ds:schemaRefs/>
</ds:datastoreItem>
</file>

<file path=customXml/itemProps13.xml><?xml version="1.0" encoding="utf-8"?>
<ds:datastoreItem xmlns:ds="http://schemas.openxmlformats.org/officeDocument/2006/customXml" ds:itemID="{37EB9DE5-E324-4395-BE88-5EF370C5BFFF}">
  <ds:schemaRefs/>
</ds:datastoreItem>
</file>

<file path=customXml/itemProps14.xml><?xml version="1.0" encoding="utf-8"?>
<ds:datastoreItem xmlns:ds="http://schemas.openxmlformats.org/officeDocument/2006/customXml" ds:itemID="{607F3971-AB9A-41D3-A33C-6733C5124869}">
  <ds:schemaRefs/>
</ds:datastoreItem>
</file>

<file path=customXml/itemProps15.xml><?xml version="1.0" encoding="utf-8"?>
<ds:datastoreItem xmlns:ds="http://schemas.openxmlformats.org/officeDocument/2006/customXml" ds:itemID="{76332809-ED2A-4A08-800A-4F954794BD64}">
  <ds:schemaRefs/>
</ds:datastoreItem>
</file>

<file path=customXml/itemProps16.xml><?xml version="1.0" encoding="utf-8"?>
<ds:datastoreItem xmlns:ds="http://schemas.openxmlformats.org/officeDocument/2006/customXml" ds:itemID="{20D602F9-5149-48C2-B364-D62381A15263}">
  <ds:schemaRefs/>
</ds:datastoreItem>
</file>

<file path=customXml/itemProps17.xml><?xml version="1.0" encoding="utf-8"?>
<ds:datastoreItem xmlns:ds="http://schemas.openxmlformats.org/officeDocument/2006/customXml" ds:itemID="{CB4E3543-AFE5-4395-8B30-F87B80846ACF}">
  <ds:schemaRefs/>
</ds:datastoreItem>
</file>

<file path=customXml/itemProps18.xml><?xml version="1.0" encoding="utf-8"?>
<ds:datastoreItem xmlns:ds="http://schemas.openxmlformats.org/officeDocument/2006/customXml" ds:itemID="{E8789D13-83A6-4DD5-A3E6-A8B0D52523A8}">
  <ds:schemaRefs/>
</ds:datastoreItem>
</file>

<file path=customXml/itemProps19.xml><?xml version="1.0" encoding="utf-8"?>
<ds:datastoreItem xmlns:ds="http://schemas.openxmlformats.org/officeDocument/2006/customXml" ds:itemID="{31A9F43D-664C-4DF7-8753-E47EE7EE5262}">
  <ds:schemaRefs/>
</ds:datastoreItem>
</file>

<file path=customXml/itemProps20.xml><?xml version="1.0" encoding="utf-8"?>
<ds:datastoreItem xmlns:ds="http://schemas.openxmlformats.org/officeDocument/2006/customXml" ds:itemID="{F5EC53A4-39B8-46C5-93C2-B8F8D5C5A6AA}">
  <ds:schemaRefs/>
</ds:datastoreItem>
</file>

<file path=customXml/itemProps21.xml><?xml version="1.0" encoding="utf-8"?>
<ds:datastoreItem xmlns:ds="http://schemas.openxmlformats.org/officeDocument/2006/customXml" ds:itemID="{5129D73F-04F9-48F3-A949-13CCB87A9A9C}">
  <ds:schemaRefs/>
</ds:datastoreItem>
</file>

<file path=customXml/itemProps22.xml><?xml version="1.0" encoding="utf-8"?>
<ds:datastoreItem xmlns:ds="http://schemas.openxmlformats.org/officeDocument/2006/customXml" ds:itemID="{C3F53F85-AC59-46B0-9493-DD44637B9AA4}">
  <ds:schemaRefs/>
</ds:datastoreItem>
</file>

<file path=customXml/itemProps23.xml><?xml version="1.0" encoding="utf-8"?>
<ds:datastoreItem xmlns:ds="http://schemas.openxmlformats.org/officeDocument/2006/customXml" ds:itemID="{8C1B2286-C2A9-472E-B355-428DF28303DC}">
  <ds:schemaRefs/>
</ds:datastoreItem>
</file>

<file path=customXml/itemProps24.xml><?xml version="1.0" encoding="utf-8"?>
<ds:datastoreItem xmlns:ds="http://schemas.openxmlformats.org/officeDocument/2006/customXml" ds:itemID="{7F7CD20E-186A-40F1-8530-8488FE2BA2E1}">
  <ds:schemaRefs/>
</ds:datastoreItem>
</file>

<file path=customXml/itemProps25.xml><?xml version="1.0" encoding="utf-8"?>
<ds:datastoreItem xmlns:ds="http://schemas.openxmlformats.org/officeDocument/2006/customXml" ds:itemID="{02652066-D17F-485E-98D8-A8A78ED6A515}">
  <ds:schemaRefs/>
</ds:datastoreItem>
</file>

<file path=customXml/itemProps26.xml><?xml version="1.0" encoding="utf-8"?>
<ds:datastoreItem xmlns:ds="http://schemas.openxmlformats.org/officeDocument/2006/customXml" ds:itemID="{804B634C-3A17-4922-95D3-D411F972412F}">
  <ds:schemaRefs/>
</ds:datastoreItem>
</file>

<file path=customXml/itemProps27.xml><?xml version="1.0" encoding="utf-8"?>
<ds:datastoreItem xmlns:ds="http://schemas.openxmlformats.org/officeDocument/2006/customXml" ds:itemID="{76C6E2BC-CBA7-4688-9E48-F36DE2F486E0}">
  <ds:schemaRefs/>
</ds:datastoreItem>
</file>

<file path=customXml/itemProps28.xml><?xml version="1.0" encoding="utf-8"?>
<ds:datastoreItem xmlns:ds="http://schemas.openxmlformats.org/officeDocument/2006/customXml" ds:itemID="{91B7A7C8-CF56-40FA-A0F4-7F1D4C034BA3}">
  <ds:schemaRefs/>
</ds:datastoreItem>
</file>

<file path=customXml/itemProps29.xml><?xml version="1.0" encoding="utf-8"?>
<ds:datastoreItem xmlns:ds="http://schemas.openxmlformats.org/officeDocument/2006/customXml" ds:itemID="{924D0ABD-9DDF-4F82-A0CE-08029D25D655}">
  <ds:schemaRefs/>
</ds:datastoreItem>
</file>

<file path=customXml/itemProps30.xml><?xml version="1.0" encoding="utf-8"?>
<ds:datastoreItem xmlns:ds="http://schemas.openxmlformats.org/officeDocument/2006/customXml" ds:itemID="{9D558CD3-B153-4FC1-BB07-1491A1CCCFF5}">
  <ds:schemaRefs/>
</ds:datastoreItem>
</file>

<file path=customXml/itemProps31.xml><?xml version="1.0" encoding="utf-8"?>
<ds:datastoreItem xmlns:ds="http://schemas.openxmlformats.org/officeDocument/2006/customXml" ds:itemID="{7466366C-2934-45E2-962E-508437C83199}">
  <ds:schemaRefs/>
</ds:datastoreItem>
</file>

<file path=customXml/itemProps32.xml><?xml version="1.0" encoding="utf-8"?>
<ds:datastoreItem xmlns:ds="http://schemas.openxmlformats.org/officeDocument/2006/customXml" ds:itemID="{876593CA-E31A-47C6-A138-A185D9B7391F}">
  <ds:schemaRefs/>
</ds:datastoreItem>
</file>

<file path=customXml/itemProps33.xml><?xml version="1.0" encoding="utf-8"?>
<ds:datastoreItem xmlns:ds="http://schemas.openxmlformats.org/officeDocument/2006/customXml" ds:itemID="{6F132D0D-F106-4D70-9C7F-586EC61BD102}">
  <ds:schemaRefs/>
</ds:datastoreItem>
</file>

<file path=customXml/itemProps34.xml><?xml version="1.0" encoding="utf-8"?>
<ds:datastoreItem xmlns:ds="http://schemas.openxmlformats.org/officeDocument/2006/customXml" ds:itemID="{982C0C83-35CB-46CF-8703-841A0059D134}">
  <ds:schemaRefs/>
</ds:datastoreItem>
</file>

<file path=customXml/itemProps35.xml><?xml version="1.0" encoding="utf-8"?>
<ds:datastoreItem xmlns:ds="http://schemas.openxmlformats.org/officeDocument/2006/customXml" ds:itemID="{BD64E85E-BE77-4AEB-820A-A0DABA88DDD2}">
  <ds:schemaRefs/>
</ds:datastoreItem>
</file>

<file path=customXml/itemProps36.xml><?xml version="1.0" encoding="utf-8"?>
<ds:datastoreItem xmlns:ds="http://schemas.openxmlformats.org/officeDocument/2006/customXml" ds:itemID="{A49B1B39-FE33-4509-A86B-8D46822775D4}">
  <ds:schemaRefs/>
</ds:datastoreItem>
</file>

<file path=customXml/itemProps37.xml><?xml version="1.0" encoding="utf-8"?>
<ds:datastoreItem xmlns:ds="http://schemas.openxmlformats.org/officeDocument/2006/customXml" ds:itemID="{CD214D22-9E76-4EBA-BAE5-896A765428BD}">
  <ds:schemaRefs/>
</ds:datastoreItem>
</file>

<file path=customXml/itemProps38.xml><?xml version="1.0" encoding="utf-8"?>
<ds:datastoreItem xmlns:ds="http://schemas.openxmlformats.org/officeDocument/2006/customXml" ds:itemID="{D5984B7F-292E-4305-A637-79EC2286E4DA}">
  <ds:schemaRefs/>
</ds:datastoreItem>
</file>

<file path=customXml/itemProps39.xml><?xml version="1.0" encoding="utf-8"?>
<ds:datastoreItem xmlns:ds="http://schemas.openxmlformats.org/officeDocument/2006/customXml" ds:itemID="{F8FC0577-EA3A-447C-ABC6-D523559E397F}">
  <ds:schemaRefs/>
</ds:datastoreItem>
</file>

<file path=customXml/itemProps40.xml><?xml version="1.0" encoding="utf-8"?>
<ds:datastoreItem xmlns:ds="http://schemas.openxmlformats.org/officeDocument/2006/customXml" ds:itemID="{2AAA91E3-C216-4765-9754-EA8A3FF04751}">
  <ds:schemaRefs/>
</ds:datastoreItem>
</file>

<file path=customXml/itemProps41.xml><?xml version="1.0" encoding="utf-8"?>
<ds:datastoreItem xmlns:ds="http://schemas.openxmlformats.org/officeDocument/2006/customXml" ds:itemID="{3DE72122-4B1E-4012-80DD-6657EDE23DC3}">
  <ds:schemaRefs/>
</ds:datastoreItem>
</file>

<file path=customXml/itemProps42.xml><?xml version="1.0" encoding="utf-8"?>
<ds:datastoreItem xmlns:ds="http://schemas.openxmlformats.org/officeDocument/2006/customXml" ds:itemID="{6C6FCCDF-8CF7-4915-88FB-185F66150B40}">
  <ds:schemaRefs/>
</ds:datastoreItem>
</file>

<file path=customXml/itemProps43.xml><?xml version="1.0" encoding="utf-8"?>
<ds:datastoreItem xmlns:ds="http://schemas.openxmlformats.org/officeDocument/2006/customXml" ds:itemID="{F089F628-3085-48C8-964D-EE5B959112BF}">
  <ds:schemaRefs/>
</ds:datastoreItem>
</file>

<file path=customXml/itemProps44.xml><?xml version="1.0" encoding="utf-8"?>
<ds:datastoreItem xmlns:ds="http://schemas.openxmlformats.org/officeDocument/2006/customXml" ds:itemID="{1FF6BE5F-5FC1-4A19-AE5F-BB47BD99685D}">
  <ds:schemaRefs/>
</ds:datastoreItem>
</file>

<file path=customXml/itemProps45.xml><?xml version="1.0" encoding="utf-8"?>
<ds:datastoreItem xmlns:ds="http://schemas.openxmlformats.org/officeDocument/2006/customXml" ds:itemID="{6FAB4E4F-BC9B-4AEA-A148-1448823F3C66}">
  <ds:schemaRefs/>
</ds:datastoreItem>
</file>

<file path=customXml/itemProps46.xml><?xml version="1.0" encoding="utf-8"?>
<ds:datastoreItem xmlns:ds="http://schemas.openxmlformats.org/officeDocument/2006/customXml" ds:itemID="{ED91E73C-76B8-4AFF-8B5C-7D22AF3B3B30}">
  <ds:schemaRefs/>
</ds:datastoreItem>
</file>

<file path=customXml/itemProps47.xml><?xml version="1.0" encoding="utf-8"?>
<ds:datastoreItem xmlns:ds="http://schemas.openxmlformats.org/officeDocument/2006/customXml" ds:itemID="{C47703C4-5C49-4F32-9222-DFF803899529}">
  <ds:schemaRefs/>
</ds:datastoreItem>
</file>

<file path=customXml/itemProps48.xml><?xml version="1.0" encoding="utf-8"?>
<ds:datastoreItem xmlns:ds="http://schemas.openxmlformats.org/officeDocument/2006/customXml" ds:itemID="{C17F7026-35E8-42DB-9557-DF904133B5E9}">
  <ds:schemaRefs/>
</ds:datastoreItem>
</file>

<file path=customXml/itemProps49.xml><?xml version="1.0" encoding="utf-8"?>
<ds:datastoreItem xmlns:ds="http://schemas.openxmlformats.org/officeDocument/2006/customXml" ds:itemID="{1DB4CCFD-1BBB-4E9E-A684-A47962BDE004}">
  <ds:schemaRefs/>
</ds:datastoreItem>
</file>

<file path=customXml/itemProps50.xml><?xml version="1.0" encoding="utf-8"?>
<ds:datastoreItem xmlns:ds="http://schemas.openxmlformats.org/officeDocument/2006/customXml" ds:itemID="{42748C2C-3348-4B7E-AE7C-4A71EEC71A5B}">
  <ds:schemaRefs/>
</ds:datastoreItem>
</file>

<file path=customXml/itemProps51.xml><?xml version="1.0" encoding="utf-8"?>
<ds:datastoreItem xmlns:ds="http://schemas.openxmlformats.org/officeDocument/2006/customXml" ds:itemID="{9D370BA4-8078-46E7-9A4F-A282AFE88F53}">
  <ds:schemaRefs/>
</ds:datastoreItem>
</file>

<file path=customXml/itemProps52.xml><?xml version="1.0" encoding="utf-8"?>
<ds:datastoreItem xmlns:ds="http://schemas.openxmlformats.org/officeDocument/2006/customXml" ds:itemID="{EB1E006E-DA87-42F1-A1D4-E08E1320FC7E}">
  <ds:schemaRefs/>
</ds:datastoreItem>
</file>

<file path=customXml/itemProps53.xml><?xml version="1.0" encoding="utf-8"?>
<ds:datastoreItem xmlns:ds="http://schemas.openxmlformats.org/officeDocument/2006/customXml" ds:itemID="{2C49A52C-4EB9-4DCB-A286-FA293F0B53F6}">
  <ds:schemaRefs/>
</ds:datastoreItem>
</file>

<file path=customXml/itemProps54.xml><?xml version="1.0" encoding="utf-8"?>
<ds:datastoreItem xmlns:ds="http://schemas.openxmlformats.org/officeDocument/2006/customXml" ds:itemID="{49EFE153-9627-47DA-AC3E-E08DF95FF121}">
  <ds:schemaRefs/>
</ds:datastoreItem>
</file>

<file path=customXml/itemProps55.xml><?xml version="1.0" encoding="utf-8"?>
<ds:datastoreItem xmlns:ds="http://schemas.openxmlformats.org/officeDocument/2006/customXml" ds:itemID="{F3878830-49B8-4D96-BD64-91574D3E9C95}">
  <ds:schemaRefs/>
</ds:datastoreItem>
</file>

<file path=customXml/itemProps56.xml><?xml version="1.0" encoding="utf-8"?>
<ds:datastoreItem xmlns:ds="http://schemas.openxmlformats.org/officeDocument/2006/customXml" ds:itemID="{07ECC7E7-1920-4A06-B8EE-B384EB91C21F}">
  <ds:schemaRefs/>
</ds:datastoreItem>
</file>

<file path=customXml/itemProps57.xml><?xml version="1.0" encoding="utf-8"?>
<ds:datastoreItem xmlns:ds="http://schemas.openxmlformats.org/officeDocument/2006/customXml" ds:itemID="{2BE504E4-A56C-4572-A540-87F013A188C3}">
  <ds:schemaRefs/>
</ds:datastoreItem>
</file>

<file path=customXml/itemProps58.xml><?xml version="1.0" encoding="utf-8"?>
<ds:datastoreItem xmlns:ds="http://schemas.openxmlformats.org/officeDocument/2006/customXml" ds:itemID="{04DA0DB0-3767-433B-912A-D541D083F0BE}">
  <ds:schemaRefs>
    <ds:schemaRef ds:uri="http://schemas.microsoft.com/DataMashup"/>
  </ds:schemaRefs>
</ds:datastoreItem>
</file>

<file path=customXml/itemProps59.xml><?xml version="1.0" encoding="utf-8"?>
<ds:datastoreItem xmlns:ds="http://schemas.openxmlformats.org/officeDocument/2006/customXml" ds:itemID="{59DA7885-9AEF-482A-BAE3-2D4B8C0D368C}">
  <ds:schemaRefs>
    <ds:schemaRef ds:uri="http://schemas.microsoft.com/PowerBIAddIn"/>
  </ds:schemaRefs>
</ds:datastoreItem>
</file>

<file path=customXml/itemProps60.xml><?xml version="1.0" encoding="utf-8"?>
<ds:datastoreItem xmlns:ds="http://schemas.openxmlformats.org/officeDocument/2006/customXml" ds:itemID="{50AF92B2-48E1-4F16-B72E-754EFCDFF9DE}">
  <ds:schemaRefs/>
</ds:datastoreItem>
</file>

<file path=customXml/itemProps61.xml><?xml version="1.0" encoding="utf-8"?>
<ds:datastoreItem xmlns:ds="http://schemas.openxmlformats.org/officeDocument/2006/customXml" ds:itemID="{18AD2D03-15E2-4D11-AB7F-48976A90314E}">
  <ds:schemaRefs/>
</ds:datastoreItem>
</file>

<file path=customXml/itemProps62.xml><?xml version="1.0" encoding="utf-8"?>
<ds:datastoreItem xmlns:ds="http://schemas.openxmlformats.org/officeDocument/2006/customXml" ds:itemID="{F93FEDE2-62CA-44D0-81E7-11847BD36590}">
  <ds:schemaRefs/>
</ds:datastoreItem>
</file>

<file path=customXml/itemProps63.xml><?xml version="1.0" encoding="utf-8"?>
<ds:datastoreItem xmlns:ds="http://schemas.openxmlformats.org/officeDocument/2006/customXml" ds:itemID="{E2D6760E-9D19-4455-99CA-488999A46CF3}">
  <ds:schemaRefs/>
</ds:datastoreItem>
</file>

<file path=customXml/itemProps64.xml><?xml version="1.0" encoding="utf-8"?>
<ds:datastoreItem xmlns:ds="http://schemas.openxmlformats.org/officeDocument/2006/customXml" ds:itemID="{6AC388BA-848D-4641-9FD3-D1E3D25E37F0}">
  <ds:schemaRefs/>
</ds:datastoreItem>
</file>

<file path=customXml/itemProps65.xml><?xml version="1.0" encoding="utf-8"?>
<ds:datastoreItem xmlns:ds="http://schemas.openxmlformats.org/officeDocument/2006/customXml" ds:itemID="{C4473F52-57C8-4D4D-910F-8B1466C21E41}">
  <ds:schemaRefs/>
</ds:datastoreItem>
</file>

<file path=customXml/itemProps66.xml><?xml version="1.0" encoding="utf-8"?>
<ds:datastoreItem xmlns:ds="http://schemas.openxmlformats.org/officeDocument/2006/customXml" ds:itemID="{4DEDAC73-D979-4CFB-B26E-7450560655C7}">
  <ds:schemaRefs/>
</ds:datastoreItem>
</file>

<file path=customXml/itemProps67.xml><?xml version="1.0" encoding="utf-8"?>
<ds:datastoreItem xmlns:ds="http://schemas.openxmlformats.org/officeDocument/2006/customXml" ds:itemID="{934910E0-D273-4EB5-856F-D680044D5A9D}">
  <ds:schemaRefs/>
</ds:datastoreItem>
</file>

<file path=customXml/itemProps68.xml><?xml version="1.0" encoding="utf-8"?>
<ds:datastoreItem xmlns:ds="http://schemas.openxmlformats.org/officeDocument/2006/customXml" ds:itemID="{86FA7837-1274-481F-8CAD-FFC444755C88}">
  <ds:schemaRefs/>
</ds:datastoreItem>
</file>

<file path=customXml/itemProps69.xml><?xml version="1.0" encoding="utf-8"?>
<ds:datastoreItem xmlns:ds="http://schemas.openxmlformats.org/officeDocument/2006/customXml" ds:itemID="{305C45E5-B099-4EC2-B7A1-A94B9416C9F0}">
  <ds:schemaRefs/>
</ds:datastoreItem>
</file>

<file path=customXml/itemProps70.xml><?xml version="1.0" encoding="utf-8"?>
<ds:datastoreItem xmlns:ds="http://schemas.openxmlformats.org/officeDocument/2006/customXml" ds:itemID="{7B74FC5B-12FC-4160-B00A-650BE665ABB7}">
  <ds:schemaRefs/>
</ds:datastoreItem>
</file>

<file path=customXml/itemProps71.xml><?xml version="1.0" encoding="utf-8"?>
<ds:datastoreItem xmlns:ds="http://schemas.openxmlformats.org/officeDocument/2006/customXml" ds:itemID="{E06BB294-AC00-44BC-9154-CCEE71BC85F9}">
  <ds:schemaRefs/>
</ds:datastoreItem>
</file>

<file path=customXml/itemProps72.xml><?xml version="1.0" encoding="utf-8"?>
<ds:datastoreItem xmlns:ds="http://schemas.openxmlformats.org/officeDocument/2006/customXml" ds:itemID="{52C48FF4-6E0E-410B-8932-70F0E5DB665D}">
  <ds:schemaRefs/>
</ds:datastoreItem>
</file>

<file path=customXml/itemProps73.xml><?xml version="1.0" encoding="utf-8"?>
<ds:datastoreItem xmlns:ds="http://schemas.openxmlformats.org/officeDocument/2006/customXml" ds:itemID="{B4953D2F-B409-4E25-83F5-B85E3BAFA2ED}">
  <ds:schemaRefs/>
</ds:datastoreItem>
</file>

<file path=customXml/itemProps74.xml><?xml version="1.0" encoding="utf-8"?>
<ds:datastoreItem xmlns:ds="http://schemas.openxmlformats.org/officeDocument/2006/customXml" ds:itemID="{CAF250BC-0F67-4C50-B5D5-CA38C96DDC19}">
  <ds:schemaRefs/>
</ds:datastoreItem>
</file>

<file path=customXml/itemProps75.xml><?xml version="1.0" encoding="utf-8"?>
<ds:datastoreItem xmlns:ds="http://schemas.openxmlformats.org/officeDocument/2006/customXml" ds:itemID="{5A47A316-76AD-488E-BE44-02718850C6E0}">
  <ds:schemaRefs/>
</ds:datastoreItem>
</file>

<file path=customXml/itemProps76.xml><?xml version="1.0" encoding="utf-8"?>
<ds:datastoreItem xmlns:ds="http://schemas.openxmlformats.org/officeDocument/2006/customXml" ds:itemID="{2CF06AB0-6116-438F-9F24-6AF3AE8CD2FB}">
  <ds:schemaRefs/>
</ds:datastoreItem>
</file>

<file path=customXml/itemProps77.xml><?xml version="1.0" encoding="utf-8"?>
<ds:datastoreItem xmlns:ds="http://schemas.openxmlformats.org/officeDocument/2006/customXml" ds:itemID="{46B80500-0C5B-42FE-82A8-F1E6C5A6436C}">
  <ds:schemaRefs/>
</ds:datastoreItem>
</file>

<file path=customXml/itemProps78.xml><?xml version="1.0" encoding="utf-8"?>
<ds:datastoreItem xmlns:ds="http://schemas.openxmlformats.org/officeDocument/2006/customXml" ds:itemID="{3FDC07D3-5922-4B64-93B0-6CE575FEE1BD}">
  <ds:schemaRefs/>
</ds:datastoreItem>
</file>

<file path=customXml/itemProps79.xml><?xml version="1.0" encoding="utf-8"?>
<ds:datastoreItem xmlns:ds="http://schemas.openxmlformats.org/officeDocument/2006/customXml" ds:itemID="{DD9CAE79-FE37-4996-BB47-8483D6156228}">
  <ds:schemaRefs/>
</ds:datastoreItem>
</file>

<file path=customXml/itemProps80.xml><?xml version="1.0" encoding="utf-8"?>
<ds:datastoreItem xmlns:ds="http://schemas.openxmlformats.org/officeDocument/2006/customXml" ds:itemID="{43AFA9A1-6284-4A5A-A82D-36B621414124}">
  <ds:schemaRefs/>
</ds:datastoreItem>
</file>

<file path=customXml/itemProps81.xml><?xml version="1.0" encoding="utf-8"?>
<ds:datastoreItem xmlns:ds="http://schemas.openxmlformats.org/officeDocument/2006/customXml" ds:itemID="{14DA1DB4-D3F9-4190-AD70-D664496C580F}">
  <ds:schemaRefs/>
</ds:datastoreItem>
</file>

<file path=customXml/itemProps82.xml><?xml version="1.0" encoding="utf-8"?>
<ds:datastoreItem xmlns:ds="http://schemas.openxmlformats.org/officeDocument/2006/customXml" ds:itemID="{2BC9D768-8957-4997-88FE-20229A3E9C40}">
  <ds:schemaRefs/>
</ds:datastoreItem>
</file>

<file path=customXml/itemProps83.xml><?xml version="1.0" encoding="utf-8"?>
<ds:datastoreItem xmlns:ds="http://schemas.openxmlformats.org/officeDocument/2006/customXml" ds:itemID="{60C47D4B-A160-40F1-9D84-8F8569A18830}">
  <ds:schemaRefs/>
</ds:datastoreItem>
</file>

<file path=customXml/itemProps84.xml><?xml version="1.0" encoding="utf-8"?>
<ds:datastoreItem xmlns:ds="http://schemas.openxmlformats.org/officeDocument/2006/customXml" ds:itemID="{B592C67A-979C-4FB8-822A-0160809688D5}">
  <ds:schemaRefs/>
</ds:datastoreItem>
</file>

<file path=customXml/itemProps85.xml><?xml version="1.0" encoding="utf-8"?>
<ds:datastoreItem xmlns:ds="http://schemas.openxmlformats.org/officeDocument/2006/customXml" ds:itemID="{A92FEEE1-22D8-48E3-953C-F845476F1C80}">
  <ds:schemaRefs/>
</ds:datastoreItem>
</file>

<file path=customXml/itemProps86.xml><?xml version="1.0" encoding="utf-8"?>
<ds:datastoreItem xmlns:ds="http://schemas.openxmlformats.org/officeDocument/2006/customXml" ds:itemID="{F002F839-8C86-403F-B3D5-12BAAB39377D}">
  <ds:schemaRefs/>
</ds:datastoreItem>
</file>

<file path=customXml/itemProps87.xml><?xml version="1.0" encoding="utf-8"?>
<ds:datastoreItem xmlns:ds="http://schemas.openxmlformats.org/officeDocument/2006/customXml" ds:itemID="{06FF1141-9D0A-429F-83F9-7A576D0777E3}">
  <ds:schemaRefs/>
</ds:datastoreItem>
</file>

<file path=customXml/itemProps88.xml><?xml version="1.0" encoding="utf-8"?>
<ds:datastoreItem xmlns:ds="http://schemas.openxmlformats.org/officeDocument/2006/customXml" ds:itemID="{19919DBC-3A3C-4B16-87AE-751908D6D5D3}">
  <ds:schemaRefs/>
</ds:datastoreItem>
</file>

<file path=customXml/itemProps89.xml><?xml version="1.0" encoding="utf-8"?>
<ds:datastoreItem xmlns:ds="http://schemas.openxmlformats.org/officeDocument/2006/customXml" ds:itemID="{E51F33F7-7F14-4D63-8DA9-55FD552E7AA6}">
  <ds:schemaRefs/>
</ds:datastoreItem>
</file>

<file path=customXml/itemProps90.xml><?xml version="1.0" encoding="utf-8"?>
<ds:datastoreItem xmlns:ds="http://schemas.openxmlformats.org/officeDocument/2006/customXml" ds:itemID="{3079C369-BD67-45A3-98FB-05D7E03AF954}">
  <ds:schemaRefs/>
</ds:datastoreItem>
</file>

<file path=customXml/itemProps91.xml><?xml version="1.0" encoding="utf-8"?>
<ds:datastoreItem xmlns:ds="http://schemas.openxmlformats.org/officeDocument/2006/customXml" ds:itemID="{CB8FEA45-F1E6-400B-A286-61C39991E7ED}">
  <ds:schemaRefs/>
</ds:datastoreItem>
</file>

<file path=customXml/itemProps92.xml><?xml version="1.0" encoding="utf-8"?>
<ds:datastoreItem xmlns:ds="http://schemas.openxmlformats.org/officeDocument/2006/customXml" ds:itemID="{C5EDC496-1571-4A62-90D1-3B69995F5DD7}">
  <ds:schemaRefs/>
</ds:datastoreItem>
</file>

<file path=customXml/itemProps93.xml><?xml version="1.0" encoding="utf-8"?>
<ds:datastoreItem xmlns:ds="http://schemas.openxmlformats.org/officeDocument/2006/customXml" ds:itemID="{C15956DA-82BA-4D6D-A384-804431096612}">
  <ds:schemaRefs/>
</ds:datastoreItem>
</file>

<file path=customXml/itemProps94.xml><?xml version="1.0" encoding="utf-8"?>
<ds:datastoreItem xmlns:ds="http://schemas.openxmlformats.org/officeDocument/2006/customXml" ds:itemID="{AC9495E2-B3F2-4F6B-8C68-C2206523D0AE}">
  <ds:schemaRefs/>
</ds:datastoreItem>
</file>

<file path=customXml/itemProps95.xml><?xml version="1.0" encoding="utf-8"?>
<ds:datastoreItem xmlns:ds="http://schemas.openxmlformats.org/officeDocument/2006/customXml" ds:itemID="{168DE684-BD5F-4C3C-ABF8-78F9532FDEC8}">
  <ds:schemaRefs/>
</ds:datastoreItem>
</file>

<file path=customXml/itemProps96.xml><?xml version="1.0" encoding="utf-8"?>
<ds:datastoreItem xmlns:ds="http://schemas.openxmlformats.org/officeDocument/2006/customXml" ds:itemID="{105B801B-E85F-40F0-8929-437D3591270B}">
  <ds:schemaRefs/>
</ds:datastoreItem>
</file>

<file path=customXml/itemProps97.xml><?xml version="1.0" encoding="utf-8"?>
<ds:datastoreItem xmlns:ds="http://schemas.openxmlformats.org/officeDocument/2006/customXml" ds:itemID="{6E39574C-C629-4482-BFD9-AEACBADEC353}">
  <ds:schemaRefs/>
</ds:datastoreItem>
</file>

<file path=customXml/itemProps98.xml><?xml version="1.0" encoding="utf-8"?>
<ds:datastoreItem xmlns:ds="http://schemas.openxmlformats.org/officeDocument/2006/customXml" ds:itemID="{E4621BF7-C5FB-460C-BCE5-E59AEF7DDE0F}">
  <ds:schemaRefs/>
</ds:datastoreItem>
</file>

<file path=customXml/itemProps99.xml><?xml version="1.0" encoding="utf-8"?>
<ds:datastoreItem xmlns:ds="http://schemas.openxmlformats.org/officeDocument/2006/customXml" ds:itemID="{2BC3990C-717F-41B0-AF43-A114E08F6BF7}">
  <ds:schemaRefs/>
</ds:datastoreItem>
</file>

<file path=customXml/itemProps100.xml><?xml version="1.0" encoding="utf-8"?>
<ds:datastoreItem xmlns:ds="http://schemas.openxmlformats.org/officeDocument/2006/customXml" ds:itemID="{E0021E06-C627-46BD-8772-359C18ABE15E}">
  <ds:schemaRefs/>
</ds:datastoreItem>
</file>

<file path=customXml/itemProps101.xml><?xml version="1.0" encoding="utf-8"?>
<ds:datastoreItem xmlns:ds="http://schemas.openxmlformats.org/officeDocument/2006/customXml" ds:itemID="{0517B094-7DCB-4BC6-A225-421378793C13}">
  <ds:schemaRefs/>
</ds:datastoreItem>
</file>

<file path=customXml/itemProps102.xml><?xml version="1.0" encoding="utf-8"?>
<ds:datastoreItem xmlns:ds="http://schemas.openxmlformats.org/officeDocument/2006/customXml" ds:itemID="{5F993DFF-2249-4758-B1EC-CDA79BD13C10}">
  <ds:schemaRefs/>
</ds:datastoreItem>
</file>

<file path=customXml/itemProps103.xml><?xml version="1.0" encoding="utf-8"?>
<ds:datastoreItem xmlns:ds="http://schemas.openxmlformats.org/officeDocument/2006/customXml" ds:itemID="{6D145BCF-AB4A-4C99-AACE-62530D925EAB}">
  <ds:schemaRefs/>
</ds:datastoreItem>
</file>

<file path=customXml/itemProps104.xml><?xml version="1.0" encoding="utf-8"?>
<ds:datastoreItem xmlns:ds="http://schemas.openxmlformats.org/officeDocument/2006/customXml" ds:itemID="{BE836466-56C5-46B4-8152-0BACEA7A68DC}">
  <ds:schemaRefs/>
</ds:datastoreItem>
</file>

<file path=customXml/itemProps105.xml><?xml version="1.0" encoding="utf-8"?>
<ds:datastoreItem xmlns:ds="http://schemas.openxmlformats.org/officeDocument/2006/customXml" ds:itemID="{B3F4A7BD-FC2A-4E20-B9BD-7E12491B60F7}">
  <ds:schemaRefs/>
</ds:datastoreItem>
</file>

<file path=customXml/itemProps106.xml><?xml version="1.0" encoding="utf-8"?>
<ds:datastoreItem xmlns:ds="http://schemas.openxmlformats.org/officeDocument/2006/customXml" ds:itemID="{EAC551B1-021E-404D-8043-A145569C4DE6}">
  <ds:schemaRefs/>
</ds:datastoreItem>
</file>

<file path=customXml/itemProps107.xml><?xml version="1.0" encoding="utf-8"?>
<ds:datastoreItem xmlns:ds="http://schemas.openxmlformats.org/officeDocument/2006/customXml" ds:itemID="{E6CF90AE-3459-42F4-A83B-D755E7777723}">
  <ds:schemaRefs/>
</ds:datastoreItem>
</file>

<file path=customXml/itemProps108.xml><?xml version="1.0" encoding="utf-8"?>
<ds:datastoreItem xmlns:ds="http://schemas.openxmlformats.org/officeDocument/2006/customXml" ds:itemID="{6C261DF7-276C-4CAC-9D3D-A69924497F4C}">
  <ds:schemaRefs/>
</ds:datastoreItem>
</file>

<file path=customXml/itemProps109.xml><?xml version="1.0" encoding="utf-8"?>
<ds:datastoreItem xmlns:ds="http://schemas.openxmlformats.org/officeDocument/2006/customXml" ds:itemID="{07C16C44-998C-4094-9A93-B9232BC79F19}">
  <ds:schemaRefs/>
</ds:datastoreItem>
</file>

<file path=customXml/itemProps110.xml><?xml version="1.0" encoding="utf-8"?>
<ds:datastoreItem xmlns:ds="http://schemas.openxmlformats.org/officeDocument/2006/customXml" ds:itemID="{66BF957B-956A-45B8-BC25-F75FDA626C0F}">
  <ds:schemaRefs/>
</ds:datastoreItem>
</file>

<file path=customXml/itemProps111.xml><?xml version="1.0" encoding="utf-8"?>
<ds:datastoreItem xmlns:ds="http://schemas.openxmlformats.org/officeDocument/2006/customXml" ds:itemID="{339E6498-2CAD-4DA7-8A7D-767E50DA96D7}">
  <ds:schemaRefs/>
</ds:datastoreItem>
</file>

<file path=customXml/itemProps112.xml><?xml version="1.0" encoding="utf-8"?>
<ds:datastoreItem xmlns:ds="http://schemas.openxmlformats.org/officeDocument/2006/customXml" ds:itemID="{D41B6EE4-F837-4066-92D0-33C6804F55D1}">
  <ds:schemaRefs/>
</ds:datastoreItem>
</file>

<file path=customXml/itemProps113.xml><?xml version="1.0" encoding="utf-8"?>
<ds:datastoreItem xmlns:ds="http://schemas.openxmlformats.org/officeDocument/2006/customXml" ds:itemID="{BB96AC57-06AC-4C25-B17B-887F99E02256}">
  <ds:schemaRefs/>
</ds:datastoreItem>
</file>

<file path=customXml/itemProps114.xml><?xml version="1.0" encoding="utf-8"?>
<ds:datastoreItem xmlns:ds="http://schemas.openxmlformats.org/officeDocument/2006/customXml" ds:itemID="{F3090EDF-4883-4479-9EA5-E820E693E9C5}">
  <ds:schemaRefs/>
</ds:datastoreItem>
</file>

<file path=customXml/itemProps115.xml><?xml version="1.0" encoding="utf-8"?>
<ds:datastoreItem xmlns:ds="http://schemas.openxmlformats.org/officeDocument/2006/customXml" ds:itemID="{B67F3258-202F-4707-AB3C-5EBC7EED2600}">
  <ds:schemaRefs/>
</ds:datastoreItem>
</file>

<file path=customXml/itemProps116.xml><?xml version="1.0" encoding="utf-8"?>
<ds:datastoreItem xmlns:ds="http://schemas.openxmlformats.org/officeDocument/2006/customXml" ds:itemID="{318F792E-6468-4699-8F1C-EFF18E018D5B}">
  <ds:schemaRefs/>
</ds:datastoreItem>
</file>

<file path=customXml/itemProps117.xml><?xml version="1.0" encoding="utf-8"?>
<ds:datastoreItem xmlns:ds="http://schemas.openxmlformats.org/officeDocument/2006/customXml" ds:itemID="{3AE90093-EE6F-4038-B3C4-99BF04D68157}">
  <ds:schemaRefs/>
</ds:datastoreItem>
</file>

<file path=customXml/itemProps118.xml><?xml version="1.0" encoding="utf-8"?>
<ds:datastoreItem xmlns:ds="http://schemas.openxmlformats.org/officeDocument/2006/customXml" ds:itemID="{A3BD290A-DF24-4EEE-966A-B5FEDD9FB588}">
  <ds:schemaRefs/>
</ds:datastoreItem>
</file>

<file path=customXml/itemProps119.xml><?xml version="1.0" encoding="utf-8"?>
<ds:datastoreItem xmlns:ds="http://schemas.openxmlformats.org/officeDocument/2006/customXml" ds:itemID="{2823301A-B946-48BB-9C6B-5D2F87137DDD}">
  <ds:schemaRefs/>
</ds:datastoreItem>
</file>

<file path=customXml/itemProps120.xml><?xml version="1.0" encoding="utf-8"?>
<ds:datastoreItem xmlns:ds="http://schemas.openxmlformats.org/officeDocument/2006/customXml" ds:itemID="{01444AFB-FEA5-45BC-B5F4-B49B86BC8E56}">
  <ds:schemaRefs/>
</ds:datastoreItem>
</file>

<file path=customXml/itemProps121.xml><?xml version="1.0" encoding="utf-8"?>
<ds:datastoreItem xmlns:ds="http://schemas.openxmlformats.org/officeDocument/2006/customXml" ds:itemID="{6B1521A1-6A66-4B7E-A675-75246145E526}">
  <ds:schemaRefs/>
</ds:datastoreItem>
</file>

<file path=customXml/itemProps122.xml><?xml version="1.0" encoding="utf-8"?>
<ds:datastoreItem xmlns:ds="http://schemas.openxmlformats.org/officeDocument/2006/customXml" ds:itemID="{D7D9FEC1-5915-4F2E-8DF3-952719D0926A}">
  <ds:schemaRefs/>
</ds:datastoreItem>
</file>

<file path=customXml/itemProps123.xml><?xml version="1.0" encoding="utf-8"?>
<ds:datastoreItem xmlns:ds="http://schemas.openxmlformats.org/officeDocument/2006/customXml" ds:itemID="{682041EF-A5EC-469F-91A1-F0E023FC3B97}">
  <ds:schemaRefs/>
</ds:datastoreItem>
</file>

<file path=customXml/itemProps124.xml><?xml version="1.0" encoding="utf-8"?>
<ds:datastoreItem xmlns:ds="http://schemas.openxmlformats.org/officeDocument/2006/customXml" ds:itemID="{2571FE94-790B-47CB-826C-B9C40305BB8E}">
  <ds:schemaRefs/>
</ds:datastoreItem>
</file>

<file path=customXml/itemProps125.xml><?xml version="1.0" encoding="utf-8"?>
<ds:datastoreItem xmlns:ds="http://schemas.openxmlformats.org/officeDocument/2006/customXml" ds:itemID="{44A6E8ED-3119-4B1F-BB0B-396D55770582}">
  <ds:schemaRefs/>
</ds:datastoreItem>
</file>

<file path=customXml/itemProps126.xml><?xml version="1.0" encoding="utf-8"?>
<ds:datastoreItem xmlns:ds="http://schemas.openxmlformats.org/officeDocument/2006/customXml" ds:itemID="{C55B6A63-9A3C-4C70-8CA3-31AC10CB977B}">
  <ds:schemaRefs/>
</ds:datastoreItem>
</file>

<file path=customXml/itemProps127.xml><?xml version="1.0" encoding="utf-8"?>
<ds:datastoreItem xmlns:ds="http://schemas.openxmlformats.org/officeDocument/2006/customXml" ds:itemID="{0FA02BD1-0A77-4C29-8AA5-136CEBDB86AB}">
  <ds:schemaRefs/>
</ds:datastoreItem>
</file>

<file path=customXml/itemProps128.xml><?xml version="1.0" encoding="utf-8"?>
<ds:datastoreItem xmlns:ds="http://schemas.openxmlformats.org/officeDocument/2006/customXml" ds:itemID="{8CD160E9-6025-4315-BAB7-4E61DA351F9A}">
  <ds:schemaRefs/>
</ds:datastoreItem>
</file>

<file path=customXml/itemProps129.xml><?xml version="1.0" encoding="utf-8"?>
<ds:datastoreItem xmlns:ds="http://schemas.openxmlformats.org/officeDocument/2006/customXml" ds:itemID="{55A760B3-FA66-45D2-B5DD-84FF546C03D1}">
  <ds:schemaRefs/>
</ds:datastoreItem>
</file>

<file path=customXml/itemProps130.xml><?xml version="1.0" encoding="utf-8"?>
<ds:datastoreItem xmlns:ds="http://schemas.openxmlformats.org/officeDocument/2006/customXml" ds:itemID="{CE1617E0-C4DB-4B44-B51E-4D50852BDCE3}">
  <ds:schemaRefs/>
</ds:datastoreItem>
</file>

<file path=customXml/itemProps131.xml><?xml version="1.0" encoding="utf-8"?>
<ds:datastoreItem xmlns:ds="http://schemas.openxmlformats.org/officeDocument/2006/customXml" ds:itemID="{A859B6DA-49F8-4132-B08F-C2B0072D4CB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79</vt:i4>
      </vt:variant>
    </vt:vector>
  </HeadingPairs>
  <TitlesOfParts>
    <vt:vector size="80" baseType="lpstr">
      <vt:lpstr>Cover</vt:lpstr>
      <vt:lpstr>tables!\markups</vt:lpstr>
      <vt:lpstr>'Systems Summary'!\print</vt:lpstr>
      <vt:lpstr>dtmLastUpdate</vt:lpstr>
      <vt:lpstr>exConstArea</vt:lpstr>
      <vt:lpstr>exConstCosts</vt:lpstr>
      <vt:lpstr>exTotal</vt:lpstr>
      <vt:lpstr>Cover!Print_Area</vt:lpstr>
      <vt:lpstr>EstData!Print_Area</vt:lpstr>
      <vt:lpstr>'Executive Summary'!Print_Area</vt:lpstr>
      <vt:lpstr>'Labor Hr Projection'!Print_Area</vt:lpstr>
      <vt:lpstr>'Systems Summary'!Print_Area</vt:lpstr>
      <vt:lpstr>tables!Print_Area</vt:lpstr>
      <vt:lpstr>EstData!Print_Titles</vt:lpstr>
      <vt:lpstr>'Executive Summary'!Print_Titles</vt:lpstr>
      <vt:lpstr>'Labor Hr Projection'!Print_Titles</vt:lpstr>
      <vt:lpstr>'Systems Summary'!Print_Titles</vt:lpstr>
      <vt:lpstr>tables!Print_Titles</vt:lpstr>
      <vt:lpstr>rngBidDate</vt:lpstr>
      <vt:lpstr>rngConstEnd</vt:lpstr>
      <vt:lpstr>rngConstStart</vt:lpstr>
      <vt:lpstr>rngContractAmount</vt:lpstr>
      <vt:lpstr>rngCP1</vt:lpstr>
      <vt:lpstr>rngDataBase</vt:lpstr>
      <vt:lpstr>rngDurationUnit</vt:lpstr>
      <vt:lpstr>rngEstDate</vt:lpstr>
      <vt:lpstr>rngEstimateID</vt:lpstr>
      <vt:lpstr>rngEstimator</vt:lpstr>
      <vt:lpstr>rngEstInfo</vt:lpstr>
      <vt:lpstr>rngEstName</vt:lpstr>
      <vt:lpstr>rngEstNum</vt:lpstr>
      <vt:lpstr>rngEstSerialNo</vt:lpstr>
      <vt:lpstr>rngEstStatus</vt:lpstr>
      <vt:lpstr>rngEstType</vt:lpstr>
      <vt:lpstr>rngGUID</vt:lpstr>
      <vt:lpstr>rngHeading1</vt:lpstr>
      <vt:lpstr>rngHeading2</vt:lpstr>
      <vt:lpstr>rngHeading3</vt:lpstr>
      <vt:lpstr>rngIsTemp</vt:lpstr>
      <vt:lpstr>rngJobNo</vt:lpstr>
      <vt:lpstr>rngJobSize</vt:lpstr>
      <vt:lpstr>rngJobUnitName</vt:lpstr>
      <vt:lpstr>rngMarket</vt:lpstr>
      <vt:lpstr>rngMarketSector</vt:lpstr>
      <vt:lpstr>rngMarkups</vt:lpstr>
      <vt:lpstr>rngNewCur_0</vt:lpstr>
      <vt:lpstr>rngNewCur_2</vt:lpstr>
      <vt:lpstr>rngOrgCur_0</vt:lpstr>
      <vt:lpstr>rngOrgCur_2</vt:lpstr>
      <vt:lpstr>rngProjectAddress</vt:lpstr>
      <vt:lpstr>rngProjectArchitect</vt:lpstr>
      <vt:lpstr>rngProjectCityStateZip</vt:lpstr>
      <vt:lpstr>rngProjectClient</vt:lpstr>
      <vt:lpstr>rngProjectDuration</vt:lpstr>
      <vt:lpstr>rngProjectEngineer</vt:lpstr>
      <vt:lpstr>rngProjectMEPEngineer</vt:lpstr>
      <vt:lpstr>rngProjectName</vt:lpstr>
      <vt:lpstr>rngProjectStartDate</vt:lpstr>
      <vt:lpstr>rngProjectType</vt:lpstr>
      <vt:lpstr>rngRegion</vt:lpstr>
      <vt:lpstr>rngReportPath</vt:lpstr>
      <vt:lpstr>rngSSFrmt</vt:lpstr>
      <vt:lpstr>rngSubHeading1</vt:lpstr>
      <vt:lpstr>rngSubHeading2</vt:lpstr>
      <vt:lpstr>rngSubHeading3</vt:lpstr>
      <vt:lpstr>rngSubHeading4</vt:lpstr>
      <vt:lpstr>rngSubHeading5</vt:lpstr>
      <vt:lpstr>rngTheme</vt:lpstr>
      <vt:lpstr>rngVarEstID</vt:lpstr>
      <vt:lpstr>rngVarGUID</vt:lpstr>
      <vt:lpstr>rngVarReport</vt:lpstr>
      <vt:lpstr>rngVersion</vt:lpstr>
      <vt:lpstr>rngWBPath</vt:lpstr>
      <vt:lpstr>rngXmlExportDate</vt:lpstr>
      <vt:lpstr>rngXmlExportTime</vt:lpstr>
      <vt:lpstr>RprtID</vt:lpstr>
      <vt:lpstr>'Systems Summary'!SysEnd</vt:lpstr>
      <vt:lpstr>'Systems Summary'!SysStart</vt:lpstr>
      <vt:lpstr>varRptEst1</vt:lpstr>
      <vt:lpstr>varRptEst2</vt:lpstr>
    </vt:vector>
  </TitlesOfParts>
  <Company>DPR Construction.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 Borg</dc:creator>
  <cp:lastModifiedBy>Michael Navarro</cp:lastModifiedBy>
  <cp:lastPrinted>2024-05-15T22:20:59Z</cp:lastPrinted>
  <dcterms:created xsi:type="dcterms:W3CDTF">2012-09-14T16:02:21Z</dcterms:created>
  <dcterms:modified xsi:type="dcterms:W3CDTF">2024-06-29T16:28:52Z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3</vt:i4>
  </property>
</Properties>
</file>