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87)" sheetId="1" r:id="rId4"/>
    <sheet state="hidden" name="SOURCE" sheetId="2" r:id="rId5"/>
    <sheet state="visible" name="All relevant articles" sheetId="3" r:id="rId6"/>
    <sheet state="hidden" name="Matrix Evaluation Tables (2)" sheetId="4" r:id="rId7"/>
    <sheet state="visible" name="TD to SDLC" sheetId="5" r:id="rId8"/>
    <sheet state="hidden" name="Categories-Backup 01-03" sheetId="6" r:id="rId9"/>
    <sheet state="hidden" name="Categories-Backup" sheetId="7" r:id="rId10"/>
    <sheet state="hidden" name="Number-steps-approach" sheetId="8" r:id="rId11"/>
    <sheet state="hidden" name="Data-Balancing" sheetId="9" r:id="rId12"/>
  </sheets>
  <definedNames>
    <definedName hidden="1" localSheetId="0" name="_xlnm._FilterDatabase">'Sheet1 (87)'!$A$1:$M$88</definedName>
    <definedName hidden="1" localSheetId="2" name="_xlnm._FilterDatabase">'All relevant articles'!$A$1:$O$56</definedName>
  </definedNames>
  <calcPr/>
</workbook>
</file>

<file path=xl/sharedStrings.xml><?xml version="1.0" encoding="utf-8"?>
<sst xmlns="http://schemas.openxmlformats.org/spreadsheetml/2006/main" count="4557" uniqueCount="1523">
  <si>
    <t xml:space="preserve"> </t>
  </si>
  <si>
    <t>Title</t>
  </si>
  <si>
    <t>Author</t>
  </si>
  <si>
    <t>Year</t>
  </si>
  <si>
    <t>Finding</t>
  </si>
  <si>
    <t>TD Types</t>
  </si>
  <si>
    <t>Number of Class</t>
  </si>
  <si>
    <t>NLP Approach (Process)</t>
  </si>
  <si>
    <t>ML Algorithm</t>
  </si>
  <si>
    <t>Dataset</t>
  </si>
  <si>
    <t>Matrix Evaluation Used</t>
  </si>
  <si>
    <t>Matrix Evaluation Results</t>
  </si>
  <si>
    <t xml:space="preserve">Conclusion </t>
  </si>
  <si>
    <t>An Exploratory Study on Self-Admitted Technical Debt</t>
  </si>
  <si>
    <t>Potdar A,Shihab E</t>
  </si>
  <si>
    <r>
      <rPr>
        <rFont val="Arial"/>
        <color theme="1"/>
      </rPr>
      <t xml:space="preserve">Use </t>
    </r>
    <r>
      <rPr>
        <rFont val="Arial"/>
        <b/>
        <color theme="1"/>
      </rPr>
      <t>source-code comments</t>
    </r>
    <r>
      <rPr>
        <rFont val="Arial"/>
        <color theme="1"/>
      </rPr>
      <t xml:space="preserve"> in </t>
    </r>
    <r>
      <rPr>
        <rFont val="Arial"/>
        <b/>
        <color theme="1"/>
      </rPr>
      <t>four large open source software projects - Eclipse, Chromium OS, Apache HTTP Server, and ArgoUML</t>
    </r>
    <r>
      <rPr>
        <rFont val="Arial"/>
        <color theme="1"/>
      </rPr>
      <t xml:space="preserve"> to identify self-admitted technical debt. Using the identified technical debt, we study 1) the amount of </t>
    </r>
    <r>
      <rPr>
        <rFont val="Arial"/>
        <b/>
        <color theme="1"/>
      </rPr>
      <t>self-admitted technical debt</t>
    </r>
    <r>
      <rPr>
        <rFont val="Arial"/>
        <color theme="1"/>
      </rPr>
      <t xml:space="preserve"> found in these projects, 2) why this self-admitted technical debt was introduced into the software projects and 3) how likely is the self-admitted technical debt to be removed after their introduction. 
We find that the amount of self-admitted technical debt exists in 2.4% - 31%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 - 63.5% of self-admitted technical debt gets removed from projects after introduction.
</t>
    </r>
  </si>
  <si>
    <t>-</t>
  </si>
  <si>
    <t>-TD
-non-TD</t>
  </si>
  <si>
    <t>-Comment patterns
-To extract the source-code comments, we utilized the srcML Toolkit [18], a command line tool that parses source code into XML files. Then, we developed a Java-based tool that parses the XML files produced by srcML, and stores the comment nodes of the code into separate text files for each project. 
-The srcML tool reads a comment block - a comment that spans multiple lines - as a single comment and hence it is important to note that the aforementioned numbers denote the number of comments and not the number of lines of comments in the source files
-we needed to further distill these comments to specific patterns that indicate self-admitted technical debt (e.g., we removed stop words)</t>
  </si>
  <si>
    <t>From: Eclipse, Chromium OS, Apache HTTP Server, and ArgoUML (101.762 comments)</t>
  </si>
  <si>
    <t>Our findings shed light on the extent and existence of self- admitted technical debt and we plan (and hope that others) will use this study as motivation to dedicate more work on this important area of software maintenance. The findings also serve as motivation to build tools that support developers so they can avoid self-admitted technical debt or at least help them track and manage such self-admitted technical debt after its introduction.</t>
  </si>
  <si>
    <t>A Contextualized Vocabulary Model for identifying technical debt on code comments</t>
  </si>
  <si>
    <t>de Freitas Farias MA,de Mendonça Neto MG,Silva AB,Spínola RO</t>
  </si>
  <si>
    <r>
      <rPr>
        <rFont val="Arial"/>
        <color theme="1"/>
      </rPr>
      <t>The identification of technical debt (TD) is an important step to effectively manage it. In this context, a set of indicators has been used by automated approaches to identify TD items, but some debt may not be directly identified using only metrics collected from the source code. In this work we propose</t>
    </r>
    <r>
      <rPr>
        <rFont val="Arial"/>
        <b/>
        <color theme="1"/>
      </rPr>
      <t xml:space="preserve"> Contextualized Vocabulary Model for identifying TD (CVM-TD)</t>
    </r>
    <r>
      <rPr>
        <rFont val="Arial"/>
        <color theme="1"/>
      </rPr>
      <t xml:space="preserve">, a model to support the identification of technical debt through </t>
    </r>
    <r>
      <rPr>
        <rFont val="Arial"/>
        <b/>
        <color theme="1"/>
      </rPr>
      <t>code comment analysis</t>
    </r>
    <r>
      <rPr>
        <rFont val="Arial"/>
        <color theme="1"/>
      </rPr>
      <t>. We performed an exploratory study on two large open sources projects with the goal of characterizing the feasibility of the proposed model to support the detection of TD through code comments analysis. The results indicate that (1) developers use the dimensions considered by CVM-TD when writing code comments, (2) CVM-TD provides a vocabulary that may be used to detect TD items, and (3) the proposed model needs to be calibrated in order to reduce the difference between comments returned by the vocabulary and those that may indicate a TD item. Code comments analysis can be used to detect TD in software projects and CVM-TD may support the development team to perform this task.</t>
    </r>
  </si>
  <si>
    <t xml:space="preserve">-To analyze extracted comments from code we shall tokenize the unstructured text into English word classes. For this, there are techniques from natural language processing (NLP), such as Part-of-speech (POS). POS automatically relates a word to a category in which it is assigned in accordance with its syntactic functions [16][17]. 
-Once the comments were extracted and tagged, we analyzed POS tags and filtered the comments by using terms that belong to the vocabulary. </t>
  </si>
  <si>
    <t xml:space="preserve">jEdit 4.3.2 and Apache Lucene 4.3.0. Both projects are written in Java with 531 and 3,037 Java files </t>
  </si>
  <si>
    <t>In spite of our outcomes are promising in this study, the proposed model needs to be improved and evaluated with other projects (OSS and proprietary projects)</t>
  </si>
  <si>
    <t>Detecting and quantifying different types of self-admitted technical Debt</t>
  </si>
  <si>
    <t>Maldonado ES,Shihab E</t>
  </si>
  <si>
    <r>
      <rPr>
        <rFont val="Arial"/>
        <color theme="1"/>
      </rPr>
      <t xml:space="preserve">More recently, our work shown that one possible source to detect technical debt is using source code comments, also referred to as self-admitted technical debt. </t>
    </r>
    <r>
      <rPr>
        <rFont val="Arial"/>
        <b/>
        <color theme="1"/>
      </rPr>
      <t xml:space="preserve">However, what types of technical debt can be detected using source code comments remains as an open question.
</t>
    </r>
    <r>
      <rPr>
        <rFont val="Arial"/>
        <color theme="1"/>
      </rPr>
      <t xml:space="preserve">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t>
    </r>
    <r>
      <rPr>
        <rFont val="Arial"/>
        <b/>
        <color theme="1"/>
      </rPr>
      <t xml:space="preserve">five main types - design debt, defect debt, documentation debt, requirement debt and test debt. </t>
    </r>
    <r>
      <rPr>
        <rFont val="Arial"/>
        <color theme="1"/>
      </rPr>
      <t>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r>
  </si>
  <si>
    <t>Creating a TD dataset, with design debt, defect debt, documentation debt, requirement debt and test debt classes</t>
  </si>
  <si>
    <t>-After obtaining the source code of all projects, we extract the comments from their source code. We use JDeodorant [18], an open-source Eclipse plug-in, to parse the source code and extract the code comments. 
-With that in mind, we develop and apply 4 filtering heuristics to narrow down the comments eliminating the ones that are less likely to be classified as self-admitted technical debt.
-To classify the comments, we developed a Java based tool that shows one comment at a time and gives a list of possible classifications that can be manually assigned to the comment.</t>
  </si>
  <si>
    <t>Apache Ant, Apache Jmeter, ArgoUml, Columba and JFreeChart
-TD 2457
-non-TD 33093</t>
  </si>
  <si>
    <t>Rework effort estimation of self-admitted technical debt</t>
  </si>
  <si>
    <t>Mensah S,Keung J,Bosu MF,Bennin KE</t>
  </si>
  <si>
    <r>
      <rPr>
        <rFont val="Arial"/>
        <color theme="1"/>
      </rPr>
      <t xml:space="preserve">We performed an exploratory study using a </t>
    </r>
    <r>
      <rPr>
        <rFont val="Arial"/>
        <b/>
        <color theme="1"/>
      </rPr>
      <t>text mining approach to extract SATD from developers’ source code comments and implement an effort metric to compute the rework effort</t>
    </r>
    <r>
      <rPr>
        <rFont val="Arial"/>
        <color theme="1"/>
      </rPr>
      <t xml:space="preserve"> that might be needed to resolve the SATD problem. The result of this study confirms the result of a prior study that found design debt to be the most predominant class of SATD. Results from this study also indicate that a significant amount of rework effort of between 13 and 32 commented LOC on average per SATD prone source file is required to resolve the SATD challenge across all the four projects considered. The text mining approach incorporated into the rework effort metric will speed up the extraction and analysis of SATD that are generated during software projects. It will also aid in managerial decisions of whether to handle SATD as part of on-going project development or defer it to the maintenance phase.</t>
    </r>
  </si>
  <si>
    <t>requirement debt
design debt
testing debt
defect debt
documentation debt</t>
  </si>
  <si>
    <t>5
requirement debt
design debt
testing debt
defect debt
documentation debt</t>
  </si>
  <si>
    <r>
      <rPr>
        <rFont val="Arial"/>
        <color theme="1"/>
      </rPr>
      <t xml:space="preserve">-Preprocessing is an important phase in text mining and text classification. For an efficient regular expression matching, we preprocessed the extracted open-source code comments based on </t>
    </r>
    <r>
      <rPr>
        <rFont val="Arial"/>
        <b/>
        <color theme="1"/>
      </rPr>
      <t xml:space="preserve">data cleaning, stopword filtering, and term weighting.
</t>
    </r>
    <r>
      <rPr>
        <rFont val="Arial"/>
        <color theme="1"/>
      </rPr>
      <t xml:space="preserve">-The assignment of term weights was done based on term frequency-inverse document frequency (tfidf) </t>
    </r>
  </si>
  <si>
    <t>Algorithm not specific</t>
  </si>
  <si>
    <t>Potdar and Shibab -- ArgoUML, Chromium OS, Apache HTTP Server and Eclipse Platform project</t>
  </si>
  <si>
    <t>Precision and Recall</t>
  </si>
  <si>
    <t>requirement debt (P=0.84, R=0.77)
design debt (P=0.85, R=0.84)
testing debt (P=0.87, R=0.92)
defect debt (P=0.76, R=0.82)
documentation debt (P=0.81, R=0.79)</t>
  </si>
  <si>
    <t>-The contribution of this work is twofold: to the best of our knowledge this is the first study to use text mining in identifying SATD from source code comments and to estimate rework effort of SATD.
-Precision (P) and Recall (R) values of confusion matrices created from the text mining approach for the classification were as follows: requirement debt (P=0.84, R=0.77), design debt (P=0.85, R=0.84), testing debt (P=0.87, R=0.92), defect debt (P=0.76, R=0.82) and documentation debt (P=0.81, R=0.79).</t>
  </si>
  <si>
    <t>Using Natural Language Processing to Automatically Detect Self-Admitted Technical Debt</t>
  </si>
  <si>
    <t>Maldonado ES,Shihab E,Tsantalis N</t>
  </si>
  <si>
    <r>
      <rPr>
        <rFont val="Arial"/>
        <color theme="1"/>
      </rPr>
      <t xml:space="preserve">We classified the source code comments into the following types of self-admitted technical debt: </t>
    </r>
    <r>
      <rPr>
        <rFont val="Arial"/>
        <b/>
        <color theme="1"/>
      </rPr>
      <t>design, defect, documentation, requirement, and test debt.</t>
    </r>
    <r>
      <rPr>
        <rFont val="Arial"/>
        <color theme="1"/>
      </rPr>
      <t xml:space="preserve"> However, our previous work showed that the most frequent self-admitted technical debt comments are design and requirement debt.
Therefore, in this paper we investigate the efficiency of using Natural Language Processing (NLP) techniques to automatically detect the two most common types of self- admitted technical debt, i.e., design and requirement debt. We analyze ten open source projects from different appli- cation domains, namely, Ant, ArgoUML, Columba, EMF, Hibernate, JEdit, JFreeChart, JMeter, JRuby and SQuirrel SQL. We extract and classify the source comments of these projects. Then, using the classified dataset we train a maximum entropy classifier using the Stanford Classifier tool [25] to identify design and requirement self-admitted technical debt. The advantages of the maximum entropy classifier over keyword-based and pattern-based approaches, such as comment patterns, are twofold. First, the maximum entropy classifier automatically extracts the most important features (i.e., words) for each class (i.e., design self-admitted technical debt, requirement self-admitted technical debt, and without technical debt) based on a classified training dataset given as input. Second, the maximum entropy classifier, apart from finding features that contribute positively to the classification of a comment in a given class, also finds features that contribute negatively to the classification of a comment in a given class.</t>
    </r>
  </si>
  <si>
    <t>-design debt and non-SATD
-requirement debt and non-SATD</t>
  </si>
  <si>
    <r>
      <rPr>
        <rFont val="Arial"/>
        <b/>
        <color theme="1"/>
      </rPr>
      <t>2 class for each experiment</t>
    </r>
    <r>
      <rPr>
        <rFont val="Arial"/>
        <color theme="1"/>
      </rPr>
      <t xml:space="preserve">
-design debt and non-SATD
-requirement debt and non-SATD</t>
    </r>
  </si>
  <si>
    <t>Stanford Classifier tool [25]</t>
  </si>
  <si>
    <t>maximum entropy classifier (which is equivalent to a multi-class regression model)</t>
  </si>
  <si>
    <r>
      <rPr>
        <rFont val="Arial"/>
        <b/>
        <color theme="1"/>
      </rPr>
      <t xml:space="preserve">SATD Dataset (from projects : Ant, ArgoUML, Columba, EMF, Hibernate, JEdit, JFreeChart, JMeter, JRuby and SQuirrel SQL)
</t>
    </r>
    <r>
      <rPr>
        <rFont val="Arial"/>
        <color theme="1"/>
      </rPr>
      <t xml:space="preserve">In our previous work [15], we manually classified 33,093 comments extracted from the following projects: Ant, ArgoUML, Columba, JFreeChart and JMeter. In the current study we manually classified an additional 29,473 commentsfrom EMF, Hibernate, JEdit, JRuby and SQuirrel, which means that we extended our dataset of classified comments by 89.06%. In total, we manually classified 62,566 comments into the five different types of self-admitted technical debt mentioned above. </t>
    </r>
  </si>
  <si>
    <t>F1-measure</t>
  </si>
  <si>
    <t>-F1-measure design debt: 0.620
-F1-measure requirement debt: 0.403</t>
  </si>
  <si>
    <t>We perform a leave-one-out cross-project validation (i.e., we train on nine projects and test on one project). Our results show that we are able to achieve an average F1- measure of 0.620 when identifying design self-admitted technical debt, and an average F1-measure of 0.403 when identifying requirement self-admitted technical debt. We compare the performance of our approach to a simple (random) baseline and the state-of-the-art approach used to detect self-admitted technical debt [14]. Our results show that on average, we outperform the state-of-the-art by 2.3 times, when detecting design debt, and by 6 times when detecting requirement debt.</t>
  </si>
  <si>
    <t>An Empirical Study on the Removal of Self-Admitted Technical Debt</t>
  </si>
  <si>
    <t>Da Maldonado ES,Abdalkareem R,Shihab E,Serebrenik A</t>
  </si>
  <si>
    <r>
      <rPr>
        <rFont val="Arial"/>
        <color theme="1"/>
      </rPr>
      <t xml:space="preserve">However, preliminary findings showed that in some cases SATD may live in a project for a long time, i.e., more than 10 years.
These findings clearly show that not all SATD may be regarded as ‘bad’ and some SATD needs to be removed, while other SATD may be fine to take on. Therefore, in this paper, we study the removal of SATD. In an empirical study on five open source projects, we examine how much SATD is removed and who removes SATD? We also investigate for how long SATD lives in a project and what activities lead to the removal of SATD? Our findings indicate that the majority of SATD is removed and that the majority is self-removed (i.e., removed by the same person that introduced it). Moreover, we find that SATD can last between approx. 18–172 days, on median. Finally, through a developer survey, we find that developers mostly use SATD to track future bugs and areas of the code that need improvements. Also, developers mostly remove SATD when they are fixing bugs or adding new features. Our findings contribute to the body of empirical evidence on SATD, in particular evidence pertaining to its removal.
Also, our study uses a more accurate way to determine self-admitted technical debt and examines a different set of projects than the aforementioned work, strengthening the empirical evidence of self-admitted technical debt removal.
</t>
    </r>
    <r>
      <rPr>
        <rFont val="Arial"/>
        <b/>
        <color theme="1"/>
      </rPr>
      <t>In this paper, we conduct an empirical study to examine how much self-admitted technical debt is removed, how long such technical debt lives in a project before removal and who removes such debt. We find that the majority of self- admitted technical debt is removed (74.4% on average), that self-admitted technical debt is mostly self-removed (54.4% on average), and that it lasts between 82 - 613.2 days on average in a project before it is removed.</t>
    </r>
  </si>
  <si>
    <r>
      <rPr>
        <rFont val="Arial"/>
        <color theme="1"/>
      </rPr>
      <t xml:space="preserve">-The columns of Table I include the number of extracted comments (i.e., from all versions), the number of comments analyzed after applying our filtering heuristics (i.e., removing commented-out source code, license comments and Javadoc comments), the number of comments that were classified as self-admitted technical debt and finally the number of unique self-admitted technical debt comments. </t>
    </r>
    <r>
      <rPr>
        <rFont val="Arial"/>
        <b/>
        <color theme="1"/>
      </rPr>
      <t xml:space="preserve">We use an open source library SrcML [7] to parse the source code, and extract the comments and the information related to them such as the line that each comment starts, finishes and the type of the comment (i.e., Javadoc, Line or Block).
</t>
    </r>
    <r>
      <rPr>
        <rFont val="Arial"/>
        <color theme="1"/>
      </rPr>
      <t>-To identify the self-admitted technical debt comments, we next use the NLP technique presented in by Maldonado et al. [25].
-Stanford NLP Classifier (maximum entropy model)</t>
    </r>
  </si>
  <si>
    <t>maximum entropy classifier</t>
  </si>
  <si>
    <t>Camel, Gerrit, Hadoop, Log4j, and Tomcat</t>
  </si>
  <si>
    <t>-Our work differs from the work that uses code smells to detect design technical debt, since we use code comments to detect technical debt. Moreover, our study focuses on the removal of self-admitted technical debt, rather than its identification or management.</t>
  </si>
  <si>
    <t>Detecting technical debt through issue trackers</t>
  </si>
  <si>
    <t>Dai K,Kruchten P</t>
  </si>
  <si>
    <r>
      <rPr>
        <rFont val="Arial"/>
        <color theme="1"/>
      </rPr>
      <t>Although there exist many kinds of static source code analysis tools to identify code-level technical debt, identifying non-code-level technical debt is very challenging and needs deep exploration. This paper proposed an approach to identifying non-code-level technical debt through issue tracking data sets using natural language processing and machine learning techniques and validated the feasibility and performance of this approach using an</t>
    </r>
    <r>
      <rPr>
        <rFont val="Arial"/>
        <b/>
        <color theme="1"/>
      </rPr>
      <t xml:space="preserve"> issue tracking data set recorded in Chinese from a commercial software project.</t>
    </r>
    <r>
      <rPr>
        <rFont val="Arial"/>
        <color theme="1"/>
      </rPr>
      <t xml:space="preserve"> We found that there are actually some common words that can be used as indicators of technical debt. Based on these key words, we achieved the precision of 0.72 and the recall of 0.81 for identifying technical debt items using machine learning techniques respectively.</t>
    </r>
  </si>
  <si>
    <t>2
-TD
-non-TD</t>
  </si>
  <si>
    <t>-After conducting Chinese text segmentation, we extracted key words using Jieba.
-Jieba integrated two key word extraction algorithms: TF-IDF and TextRank.
-We used both of them to extract key words for detecting technical debt.</t>
  </si>
  <si>
    <t>Binary Naïve Bayes classifier</t>
  </si>
  <si>
    <t>An issue tracking data set recorded in Chinese from a commercial software project.</t>
  </si>
  <si>
    <t>-Average Precision 0.72
-Average Recall 0.81        
-Average F1- score 0.76</t>
  </si>
  <si>
    <t xml:space="preserve">-In our experiments, the average precision and recall were 72% and 81% respectively for 10 repeated random sub-sampling validations shown in Table IV.  </t>
  </si>
  <si>
    <t>Recommending when Design Technical Debt Should be Self-Admitted</t>
  </si>
  <si>
    <t>Zampetti F,Noiseux C,Antoniol G,Khomh F,Di Penta M</t>
  </si>
  <si>
    <r>
      <rPr>
        <rFont val="Arial"/>
        <color theme="1"/>
      </rPr>
      <t xml:space="preserve">This paper investigates the extent to which previously self-admitted technical debt can be used to provide recommendations to developers when they write new source code, suggesting them when to “self-admit" design technical debt, or possibly when to improve the code being written.
</t>
    </r>
    <r>
      <rPr>
        <rFont val="Arial"/>
        <b/>
        <color theme="1"/>
      </rPr>
      <t>To achieve this goal, we have developed a machine learning approach named TEDIOUS (TEchnical Debt IdentificatiOn System), which leverages various kinds of method-level features as independent variables, including source code structural metrics, readability metrics and, last but not least, warnings raised by static analysis tools.</t>
    </r>
    <r>
      <rPr>
        <rFont val="Arial"/>
        <color theme="1"/>
      </rPr>
      <t xml:space="preserve"> We assessed TEDIOUS on data from nine open source projects for which there are available tagged self-admitted technical debt instances, also comparing the performances of different machine learners. Results of the study indicate that TEDIOUS achieves, when recommending self-admitted technical debts within a single project, an average precision of about 50% and a recall of 52%. When predicting cross-projects, TEDIOUS improves, achieving an average precision of 67% and a recall of 55%. Last, but not least, we noticed how TEDIOUS leverages readability, size and complexity metrics, as well as some warnings raised by static analysis tools.</t>
    </r>
  </si>
  <si>
    <r>
      <rPr>
        <rFont val="Arial"/>
        <color theme="1"/>
      </rPr>
      <t xml:space="preserve">Random Forests
Bagging
Bayesian
j48
Random Tress
</t>
    </r>
    <r>
      <rPr>
        <rFont val="Arial"/>
        <b/>
        <color theme="1"/>
      </rPr>
      <t>-with AND without SMOTE</t>
    </r>
  </si>
  <si>
    <r>
      <rPr>
        <rFont val="Arial"/>
        <b/>
        <color theme="1"/>
      </rPr>
      <t xml:space="preserve">To evaluate the proposed approach, we rely on a dataset containing validated SATD [27].
</t>
    </r>
    <r>
      <rPr>
        <rFont val="Arial"/>
        <color theme="1"/>
      </rPr>
      <t>The dataset consists of ten open source projects, for which SATD has been identified using a NLP approach [27] and manually validated. From such dataset, we had to exclude the EMF project for which we were unable to download the considered source code release (2.4.1). Table I summarizes the characteristics of the dataset, namely project releases analyzed, their number of files, classes, methods, number of comment blocks attached to files, classes and methods, number and percentage of methods containing a design SATD. Some differences, e.g., number of classes, methods or comments, could be observed when comparing figures in Table I and those reported by Maldonado et al. [27]. We attribute these differences to the different tooling, tools characteristics and processing. In our processing we did not make a distinction between a class and its inner classes and the total number of classes includes the interfaces. However, this does not directly affect our work, as we were only interested to trace method-level SATD.</t>
    </r>
  </si>
  <si>
    <t xml:space="preserve">Precision
Recall
F1-score
MCC
AUC
</t>
  </si>
  <si>
    <t>within a single project, an average precision of about 50% and a recall of 52%
cross-projects, an average precision of 67% and a recall of 55%</t>
  </si>
  <si>
    <r>
      <rPr>
        <rFont val="Arial"/>
        <b/>
        <color theme="1"/>
      </rPr>
      <t xml:space="preserve">This paper describes TEDIOUS (TEchnical Debt IdentificatiOn System), a machine learning recommender to suggest when developers should admit method-level design TD. It is based on size, complexity, readability metrics, and checks produced by static analysis tools.
</t>
    </r>
    <r>
      <rPr>
        <rFont val="Arial"/>
        <color theme="1"/>
      </rPr>
      <t>We have evaluated TEDIOUS on 9 projects from a publicly available dataset from Maldonado et al. [27]. Results indicate for within-project prediction an average precision of about 50%, recall of 52%, and accuracy of 93% when recommending true instances. Because of the highly unbalanced data (few methods contain labeled design-SATD), and despite the fact that oversampling introduces limited benefits with respect to that, cross-project prediction substantially improves the performance of TEDIOUS (average precision of 67%, recall of 55% and accuracy of 92%). For some projects, JFREECHART and ARGOUML, TEDIOUS achieved values above 88% for both precision and recall. TEDIOUS leverages, in particular, source code readability, as well as size and complexity metrics, but also some static analysis tool checks.</t>
    </r>
  </si>
  <si>
    <t>The ML test score: A rubric for ML production readiness and technical debt reduction</t>
  </si>
  <si>
    <t>Breck E,Cai S,Nielsen E,Salib M,Sculley D</t>
  </si>
  <si>
    <t>In this paper, we present 28 specific tests and monitoring needs, drawn from experience with a wide range of production ML systems to help quantify these issues and present an easy to follow road-map to improve production readiness and pay down ML technical debt.</t>
  </si>
  <si>
    <t>Identifying self-admitted technical debt in open source projects using text mining</t>
  </si>
  <si>
    <t>Huang Q,Shihab E,Xia X,Lo D,Li S</t>
  </si>
  <si>
    <r>
      <rPr>
        <rFont val="Arial"/>
        <color theme="1"/>
      </rPr>
      <t xml:space="preserve">Therefore, in this paper we propose </t>
    </r>
    <r>
      <rPr>
        <rFont val="Arial"/>
        <b/>
        <color theme="1"/>
      </rPr>
      <t>a text mining-based</t>
    </r>
    <r>
      <rPr>
        <rFont val="Arial"/>
        <color theme="1"/>
      </rPr>
      <t xml:space="preserve"> approach to automatically detect SATD in </t>
    </r>
    <r>
      <rPr>
        <rFont val="Arial"/>
        <b/>
        <color theme="1"/>
      </rPr>
      <t>source code comments.</t>
    </r>
    <r>
      <rPr>
        <rFont val="Arial"/>
        <color theme="1"/>
      </rPr>
      <t xml:space="preserve"> We build our classification model using comments from a number of different source projects as training data to predict the label of a comment in a completely new target project. In our approach, we first pre-process the text description of all comments and apply feature selection, namely Information Gain (Sebastiani 2002), on each source project to select the top 10% of features with the highest information gain scores. Then we use the selected features to train a sub-classifier on each source project. After that, a composite classifier is built from these sub-classifiers and predicts the label of a new comment in the new target project. The output of the composite classifier is the label predicted most often by its sub-classifiers, with ties broken arbitrarily.
The major difference between their work and our work is that they only focus on certain types of SATD, while we care more about whether a comment contains SATD, which also includes other types of SATD (i.e., defect debt, documentation debt and test debt). However, Maldonado et al.’s NLP-based approach could also be adapted to work in our problem. Thus, we apply their approach as a baseline in our experiment and compare its performance with our approach.
</t>
    </r>
  </si>
  <si>
    <t>-we utilize feature selection to select useful features for classifier training, and we combine sub-classifiers from different source projects to build a composite classifier which is more accurate in prediction. 
-Steps: tokenization, stop-word removal, and stemming(PorterStemmer)
-Information gain (IG)</t>
  </si>
  <si>
    <r>
      <rPr>
        <rFont val="Arial"/>
        <b/>
        <color theme="1"/>
      </rPr>
      <t xml:space="preserve">composite classifier
</t>
    </r>
    <r>
      <rPr>
        <rFont val="Arial"/>
        <color theme="1"/>
      </rPr>
      <t xml:space="preserve">-Naive Bayes Multinomial (NBM) 
-Support Vector Machine (SVM)
-k-Nearest Neighbor (kNN) using WEKA
-bestSub (sub-classifiers)
-Among all the classification techniques in baseline 2, NBM achieves the best performance in terms of F1-score, with an average of 0.465. 
</t>
    </r>
  </si>
  <si>
    <t>ArgoUML, Columba, Hibernate, JEdit, JFreeChart, JMeter, JRuby, and SQuirrel SQL projects with 212,413 comments</t>
  </si>
  <si>
    <t>Precision
Recall
F1-score</t>
  </si>
  <si>
    <t>Average Precision : 0.756
Average Recal : 0.733
Average F1-score : 0.737</t>
  </si>
  <si>
    <t>-Our experimental results show that, on every target project, our approach outperforms the state-of-the-art and the baselines approaches in terms of F1-score.
-The F1-score achieved by our approach ranges between 0.518 - 0.841, with an average of 0.737, which improves over the state-of-the-art approach proposed by Potdar and Shihab by 499.19%. 
-When compared with the text mining-based baseline approaches, our approach significantly improves the average F1-score by at least 58.49%. 
-When compared with a natural language processing-based baseline, our approach also significantly improves its F1-score by 27.95%.</t>
  </si>
  <si>
    <t>Identifying Design and Requirement Self-Admitted Technical Debt Using N-gram IDF</t>
  </si>
  <si>
    <t>Wattanakriengkrai S,Maipradit R,Hata H,Choetkiertikul M,Sunetnanta T,Matsumoto K</t>
  </si>
  <si>
    <r>
      <rPr>
        <rFont val="Arial"/>
        <color theme="1"/>
      </rPr>
      <t>In this paper, we focus on Self-Admitted Technical Debt (SATD) that is a debt intentionally produced by developers. We propose an automated model to identify two most common types of self-admitted technical debt, requirement and design debt, from source code comments. We combine</t>
    </r>
    <r>
      <rPr>
        <rFont val="Arial"/>
        <b/>
        <color theme="1"/>
      </rPr>
      <t xml:space="preserve"> N-gram IDF and auto-sklearn machine learning</t>
    </r>
    <r>
      <rPr>
        <rFont val="Arial"/>
        <color theme="1"/>
      </rPr>
      <t xml:space="preserve"> to build the model. With the empirical evaluation on ten projects, our approach outperform the baseline method by improving the performance over 20% when identifying requirement selfadmitted technical debt and achieving an average F1-score of 64% when identifying design self-admitted technical debt.</t>
    </r>
  </si>
  <si>
    <t>requirement debt
design debt</t>
  </si>
  <si>
    <t>2
requirement debt
design debt</t>
  </si>
  <si>
    <t>N-gram IDF</t>
  </si>
  <si>
    <t>auto-sklearn machine learning</t>
  </si>
  <si>
    <t>Maldonado dataset</t>
  </si>
  <si>
    <t>-Precision
-Recall
-F1-score</t>
  </si>
  <si>
    <t>design debt: an average precision of 81%, a recall of 56%, and an F1-score of 64%
requirement debt: average precision of 80%, a recall of 56%, and an F1-score of 63% that is 23% higher than the baseline
We discover that our approach can reach an average precision of 62% despite using a very small defect training set contains only 472 source code comments.</t>
  </si>
  <si>
    <r>
      <rPr>
        <rFont val="Arial"/>
        <color theme="1"/>
      </rPr>
      <t xml:space="preserve">F1-score, precision, and recall to be units of measurement. As we see in Table 2, our approach can outperform the work of Maldonado et al. in many cases with an average precision of 81%, a recall of 56%, and an F1-score of 64% when identifying design self-admitted technical debt. For detecting requirement self-admitted technical debt, our approach is able to improve classification performance, reaching an average precision of 80%, a recall of 56%, and an F1-score of 63%. Accordingly, we can enhance the performance of our model over 20% although we reduce the dictionary size and formats of design and requirement self-admitted technical debt code comments are opposed.
</t>
    </r>
    <r>
      <rPr>
        <rFont val="Arial"/>
        <b/>
        <color theme="1"/>
      </rPr>
      <t>and compared the results with Maldonado, Shihab, and Tsantalis (2017). The results show that they outperformed the previous model, improving the performance over to 20% in the detection of requirement SATD and 64% in design SATD.</t>
    </r>
  </si>
  <si>
    <t>Enhanced Feature Selection Using Word Embeddings for Self-Admitted Technical Debt Identification</t>
  </si>
  <si>
    <t>Flisar J,Podgorelec V</t>
  </si>
  <si>
    <r>
      <rPr>
        <rFont val="Arial"/>
        <color theme="1"/>
      </rPr>
      <t xml:space="preserve">In these studies, comments are short texts represented as bag-of-word (BOW) model [7], where each comment is represented as a feature vector. Features in vector are counts of word occurrences within a comment. Despite good overall performances, the BOW model has its own drawbacks [8]. The main drawbacks are high dimensionality and extreme sparsity, since every unique word is treated as a feature. The amount of unique words can be very high; as many of them are irrelevant for text classifiers they can decrease the performance of text classification. To overcome these problems, feature selection (FS) methods are usually applied in text classification tasks [9]. Huang et al. applied Information Gain (IG) as a FS method to improve performance for SATD classification. They trained a composite classifier, where each sub-classifier was trained with the top 10% of features, ranked by their IG score. Furthermore, the BOW presentation model has a problem with high data sparseness, especially in short text documents, since short texts are usually noisier, informal and do not provide enough contextual information [10], which lead to degradation of performance in short text classification tasks. For overcoming this problem, many recent studies have applied word embedding to improve performance of text classification tasks [11], [12].
In this paper, we present the results of a performed exploratory study for using large corpus of unlabeled code comments, extracted from open source projects on git-hub, to train </t>
    </r>
    <r>
      <rPr>
        <rFont val="Arial"/>
        <b/>
        <color theme="1"/>
      </rPr>
      <t>word embeddings</t>
    </r>
    <r>
      <rPr>
        <rFont val="Arial"/>
        <color theme="1"/>
      </rPr>
      <t>, in order to improve detection of SATD.</t>
    </r>
  </si>
  <si>
    <t>-Word embeddings (word2vec)
-enhanced the existing traditional feature selection methods to improve classification of SATD comments
-Information gain (IG)
-Library (PorterStemmer, comment_parser)</t>
  </si>
  <si>
    <t>support vector machine (SVM)</t>
  </si>
  <si>
    <t>F1-score</t>
  </si>
  <si>
    <t>F1 score 82%</t>
  </si>
  <si>
    <t>-The best overall F1-score is achieved by IG top5, while using the top ranked 30% of features. After this, classification performance starts to decline. As can be seen on all three sub- figures, the classification performance of the two enhanced methods is improved over the base IG method in almost every measurement.
-With achieved 82% of correct predictions of SATD, the method seems to be a good candidate to be adopted in practice.</t>
  </si>
  <si>
    <t>A Study on Identification of Documentation and Requirement Technical Debt through Code Comment Analysis</t>
  </si>
  <si>
    <t>de O. Passos AF,de Freitas Farias MA,de Mendonça Neto MG,Spínola RO</t>
  </si>
  <si>
    <t>Brazil language (EXCLUDE)</t>
  </si>
  <si>
    <t>An efficient and reliable technical debt management for cost estimation using summarization method</t>
  </si>
  <si>
    <t>Ravikumar K,Gunasekaran G</t>
  </si>
  <si>
    <t>Cannot accessed (EXCLUDE)</t>
  </si>
  <si>
    <t>Identifying Technical Debt in Database Normalization Using Association Rule Mining</t>
  </si>
  <si>
    <t>Albarak M,Alrazgan M,Bahsoon R</t>
  </si>
  <si>
    <t>In this study, we propose a framework to identify normalization debt items (i.e. tables below the fourth normal form) by mining the data stored in each table. Our framework makes use of association rule mining to discover functional dependencies between attributes in a table, which will help determine the current normal form of that table and reveal debt tables. To illustrate our method, we use a case study from Microsoft, AdventureWorks database. The results revealed the applicability of our framework to identify debt tables.</t>
  </si>
  <si>
    <t>database normalization debts</t>
  </si>
  <si>
    <t>1
database normalization debts</t>
  </si>
  <si>
    <t>Association rules</t>
  </si>
  <si>
    <t>Framework only</t>
  </si>
  <si>
    <t>We have reported on a novel method for identifying technical debt in database normalization. Normalizing a database is acknowledged to be an essential process to improve data quality, maintenance and flexibility. However, developers tend to overlook this process for several reasons, such as, saving effort cost or lack of expertise. This can imply a debt that needs to be managed carefully to avoid negative consequences in the future. The debt can be subjected to weakly/un-normalized tables. In this study, we presented a framework to identify the debt tables. We utilized an association rule mining technique on the data stored in the tables, to discover dependencies between attributes and determine the normal form of each table and the likely debt items. We illustrated the method on AdventureWorks database from Microsoft, that approximates real world environment and consists of 64 tables, exhibiting complex dependencies and populated with large amount of data. The results show the applicability of the framework in making the debt tables explicit.</t>
  </si>
  <si>
    <t>SATD Detector: A Text-Mining-Based Self-Admitted Technical Debt Detection Tool</t>
  </si>
  <si>
    <t>Liu Z,Huang Q,Xia X,Shihab E,Lo D,Li S</t>
  </si>
  <si>
    <r>
      <rPr/>
      <t xml:space="preserve">Previous work has shown that SATD can be successfully detected using source code comments. However, most current state-of-the-art approaches identify SATD comments through pattern matching, which achieves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built-in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that collects all detected comments for management.
</t>
    </r>
    <r>
      <rPr>
        <b/>
      </rPr>
      <t xml:space="preserve">Demo URL: https://youtu.be/sn4gU2qhGm0
Java library download: https://git.io/vNdnY
Eclipse plug-in download: </t>
    </r>
    <r>
      <rPr>
        <b/>
        <color rgb="FF1155CC"/>
        <u/>
      </rPr>
      <t>https://goo.gl/ZzjBzp</t>
    </r>
  </si>
  <si>
    <t>Text Preprocessing: We preprocess the text description of comments to extract features (i.e., words) in 3 steps: tokenization, stop- word removal, and stemming.
Feature Selection: After preprocessing and tokenizing the comments, we use the Vector Space Model (VSM) [10] to represent each comment with a word vector.
In Sub-classifiers Training: In our tool, we train each sub-classifier using Naive Bayes Multinomial (NBM) WEKA</t>
  </si>
  <si>
    <t>-In Sub-classifiers Training: In our tool, we train each sub-classifier using Naive Bayes Multinomial (NBM) WEKA
-Classifiers Voting: In our model, the composite classifier is built from all the sub-classifiers, and it is responsible for predicting the label of a new comment in the target project. The prediction process is just like an election, and the prediction result of each sub-classiifer is regarded as a “vote”. The comment label which gets the largest number of“votes” will be the final prediction result of the composite classifier.</t>
  </si>
  <si>
    <r>
      <rPr>
        <rFont val="Arial"/>
        <b/>
        <color theme="1"/>
      </rPr>
      <t>Refers to</t>
    </r>
    <r>
      <rPr>
        <rFont val="Arial"/>
        <color theme="1"/>
      </rPr>
      <t xml:space="preserve"> : Identifying self-admitted technical debt in open source projects using text mining</t>
    </r>
  </si>
  <si>
    <r>
      <rPr>
        <rFont val="Arial"/>
        <color theme="1"/>
      </rPr>
      <t xml:space="preserve">- Readers can refer to our previous work [4] for more details of our evaluation and experimental results.
</t>
    </r>
    <r>
      <rPr>
        <rFont val="Arial"/>
        <b/>
        <color theme="1"/>
      </rPr>
      <t>[4] Identifying self-admitted technical debt in open source projects using text mining</t>
    </r>
  </si>
  <si>
    <t>Was Self-Admitted Technical Debt Removal a Real Removal? An in-Depth Perspective</t>
  </si>
  <si>
    <t>Zampetti F,Serebrenik A,Di Penta M</t>
  </si>
  <si>
    <r>
      <rPr>
        <rFont val="Arial"/>
        <color theme="1"/>
      </rPr>
      <t xml:space="preserve">in this paper we perform an in-depth quantitative and qualitative study of how SATD is addressed in five Java open source projects.
</t>
    </r>
    <r>
      <rPr>
        <rFont val="Arial"/>
        <b/>
        <color theme="1"/>
      </rPr>
      <t xml:space="preserve">On the one hand, we look at whether SATD is “accidentally” removed, and the extent to which the SATD removal is being documented. </t>
    </r>
    <r>
      <rPr>
        <rFont val="Arial"/>
        <color theme="1"/>
      </rPr>
      <t>We found that that (i) between 20% and 50% of SATD comments are accidentally removed while entire classes or methods are dropped, (ii) 8% of the SATD removal is acknowledged in commit messages, and (iii) while most of the changes addressing SATD require complex source code changes, very often SATD is addressed by specific changes to method calls or conditionals. Our results can be used to better plan TD management or learn patterns for addressing certain kinds of TD and provide recommendations to developers.</t>
    </r>
  </si>
  <si>
    <t>TD Removal:
Signature
Method Calls
Other
Try-catch
Conditionals
Return</t>
  </si>
  <si>
    <t>We rely on a curated dataset used in a recent work [11] to understand the extent to which SATD comments are removed. The dataset consists of five Java open source projects covering different application domains, sizes and number of contributors.
An Empirical Study On the Removal of Self-Admitted Technical Debt
-Camel, Gerrit, Hadoop, Log4j, and Tomcat</t>
  </si>
  <si>
    <t>In this paper we report on the in-depth study of the removal of self-admitted technical debt. While previous studies focused on removal of comments reflecting SATD, i.e., removing “admission”, we deeper investigate the relation between removal of such comments and related changes on the source code. Our findings indicate that a large percentage of SATD comments removals occurs “accidentally” when either the whole class or the whole method is removed. Moreover, SATD removal is “documented” in commit messages in merely 8% of the cases. Furthermore, in addressing SATD developers tend to perform complex changes but also to modify method calls and conditionals. Finally, we designed a detailed classification of changes in external APIs and conditionals induced by the SATD comment removal.</t>
  </si>
  <si>
    <t>Identification of Self-Admitted Technical Debt Using Enhanced Feature Selection Based on Word Embedding</t>
  </si>
  <si>
    <r>
      <rPr>
        <rFont val="Arial"/>
        <color theme="1"/>
      </rPr>
      <t xml:space="preserve">To train their classifier, these methods need labeled samples, which also require a lot of effort to obtain. We developed a new SATD identification method, which takes advantage of a large corpus of unlabeled code comments, extracted from open source projects, to train a word embedding model. After applying feature selection, the pre-trained word embedding is used for discovering semantically similar features in source code comments to enhance the original feature set. By using such enhanced feature set for classification, our goal was to improve the identification of SATD when compared to existing methods. The proposed feature enhancement method was used with the three most common feature selection methods (CHI, IG, and MI), and three well-known text classification algorithms </t>
    </r>
    <r>
      <rPr>
        <rFont val="Arial"/>
        <b/>
        <color theme="1"/>
      </rPr>
      <t>(NB, SVM, and ME</t>
    </r>
    <r>
      <rPr>
        <rFont val="Arial"/>
        <color theme="1"/>
      </rPr>
      <t>) and was tested on ten open source projects. The experimental results show a significant improvement in SATD identification over the compared methods. With an achieved 82% of correct predictions of SATD, the proposed method seems to be a good candidate to be adopted in practice.</t>
    </r>
  </si>
  <si>
    <t>-Preprocessing: Tokenization, Stop-words removal, Stemming
-Many effective filtering FS methods have been applied for text classification. The typical FS methods include information gain (IG), chi-square (CHI), and mutual information (MI) [42]. 
-Word embedding using Word2Vec
-tfidf term-weighting scheme</t>
  </si>
  <si>
    <t>Naive Bayes
SVM
Maximum Entropy</t>
  </si>
  <si>
    <t xml:space="preserve">-Maldonado dataset
-We have also created a new large labeled dataset (comments with or without SATD) which would serve for answering RQ 2.1
Comments 1163258; SATD comments 23368 </t>
  </si>
  <si>
    <t>-F1-score</t>
  </si>
  <si>
    <t>F1-score = 82.12%</t>
  </si>
  <si>
    <t>WE5 achieved the best overall result using MI as the FS approach and SVM for classification when 30% of features were used (F1-score = 82.12%).
In general, the SVM classifier achieved slightly better results than ME and much better than NB, regardless of the used FS approach.
The differences between different FS approaches, when using the same classification algorithm, were only marginal.
Furthermore, generally, the best results were achieved with the feature set sizes of approx. 30%.
In this manner, we constructed a classification model for each open source project using 30% of features as selected by each baseline FS approach and trained it with all the comments from the remaining nine projects.</t>
  </si>
  <si>
    <t>Automatic Classifying Self-Admitted Technical Debt Using N-Gram IDF</t>
  </si>
  <si>
    <t>Wattanakriengkrai S,Srisermphoak N,Sintoplertchaikul S,Choetkiertikul M,Ragkhitwetsagul C,Sunetnanta T,Hata H,Matsumoto K</t>
  </si>
  <si>
    <r>
      <rPr>
        <rFont val="Arial"/>
        <color theme="1"/>
      </rPr>
      <t xml:space="preserve">There are several studies that proposed models to classify whether comments in source code are SATD. For example, Maldonado et al. [7] proposed an approach using Natural Language Processing (NLP) and Stanford NLP classifier to identify SATD. Besides, Supatsara et al. [8] leverage source code comments using N-gram Inverse Document Frequency (IDF) to improve the performance of SATD prediction model. </t>
    </r>
    <r>
      <rPr>
        <rFont val="Arial"/>
        <b/>
        <color theme="1"/>
      </rPr>
      <t xml:space="preserve">However, those existing approaches employ binary classification techniques (i.e. one model per one SATD type) which can cause many issues in order to maintain a number of models (e.g. tuning). </t>
    </r>
    <r>
      <rPr>
        <rFont val="Arial"/>
        <color theme="1"/>
      </rPr>
      <t xml:space="preserve">A recent study [6] also shows that design and requirement are the most common types of SATD. Hence, in this paper, we focus on developing prediction models to determine whether a source code comment is design SATD, requirement SATD, or non-SATD (i.e. multi-class classification). 
The approach in this paper enhances our previous work to develop a multi-class classification model based on textual feature extraction using n-gram IDF. We also employ instance hardness under-sampling to tackle the class imbalance and random forest as a classifier to classify design and requirement SATD. To the best of our knowledge, this is the first approach for SATD classification (especially for the most common types of SATD, design and requirement SATD). We conduct the empirical evaluation of our approach with baselines on publicly available data. The experimental results show that our approach consistently outperforms two traditional techniques in textual feature extraction: bag-of-words (BOW) and term frequency and inverse document frequency (TF-IDF) and one alternative (i.e., using Support Vector Machine). We then use the model proposed in [7] as a baseline benchmark. Our approach can improve the performance over the baseline in most cases. By analyzing the confusion metrics, our approach improves the prediction of requirement SATD over the baseline method by 33%.
</t>
    </r>
  </si>
  <si>
    <t>-design SATD
-requirement SATD
-non-SATD</t>
  </si>
  <si>
    <t>3
design SATD
requirement SATD
non-SATD</t>
  </si>
  <si>
    <t>N-gram Inverse Document Frequency (IDF)</t>
  </si>
  <si>
    <t>Random Forest with under-sampling approach</t>
  </si>
  <si>
    <t>-Precision
-Recall
-F1-score
-MMCE</t>
  </si>
  <si>
    <t>-Average Precision 0.7964
-Average Recall 0.5889
-Average F1-score 0.6474
-Avarege MMCE 0.4168</t>
  </si>
  <si>
    <t>We also outperform Maldonado et al. for SATD identification with the highest F1-score values of 0.874. Especially, when classifying requirement SATD, our approach has exceeded the baseline by 33%.</t>
  </si>
  <si>
    <t>Neural Network-Based Detection of Self-Admitted Technical Debt: From Performance to Explainability</t>
  </si>
  <si>
    <t>Ren X,Xing Z,Xia X,Lo D,Wang X,Grundy J</t>
  </si>
  <si>
    <r>
      <rPr>
        <rFont val="Arial"/>
        <color theme="1"/>
      </rPr>
      <t>Previous studies have leveraged human-summarized patterns (</t>
    </r>
    <r>
      <rPr>
        <rFont val="Arial"/>
        <b/>
        <color theme="1"/>
      </rPr>
      <t>which represent n-gram phrases that can be used to identify SATD</t>
    </r>
    <r>
      <rPr>
        <rFont val="Arial"/>
        <color theme="1"/>
      </rPr>
      <t xml:space="preserve">) or text-mining techniques to detect SATD in source code comments. However, </t>
    </r>
    <r>
      <rPr>
        <rFont val="Arial"/>
        <b/>
        <color theme="1"/>
      </rPr>
      <t xml:space="preserve">several characteristics of SATD features in code comments, such as vocabulary diversity, project uniqueness, length, and semantic variations, pose a big challenge to the accuracy of pattern or traditional text-mining-based SATD detection, especially for cross-project deployment. </t>
    </r>
    <r>
      <rPr>
        <rFont val="Arial"/>
        <color theme="1"/>
      </rPr>
      <t>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 SATD. To improve the explainability of our model’s prediction results, we exploit the computational structure of CNNs to identify key phrases and patterns in code comments that are most relevant to SATD.</t>
    </r>
  </si>
  <si>
    <t>word2vec
NLTK library</t>
  </si>
  <si>
    <t>Convolutional Neural Network (CNN)</t>
  </si>
  <si>
    <t xml:space="preserve">Maldonado dataset
62,566 commencts - 10 open source Java projects, incuding Apache Ant, ArgoUML, Columba, EMF, Hibernate, JEdit, JFreeChart, JMeter, JRuby, and SQuirrel. 
150 comments - We collect the comments from the source code of three other three Java projects (Commons-lang, Guava, and RxJava) as a testing </t>
  </si>
  <si>
    <t>-within-project prediction, our approach achieves an F1-score of 0.752 which improves Huang et al.’s text-mining approach [10] by 19.5%</t>
  </si>
  <si>
    <r>
      <rPr>
        <rFont val="Arial"/>
        <color theme="1"/>
      </rPr>
      <t xml:space="preserve">Our experiments show that (1) on average for within-project prediction, </t>
    </r>
    <r>
      <rPr>
        <rFont val="Arial"/>
        <b/>
        <color theme="1"/>
      </rPr>
      <t>our approach achieves an F1-score of 0.752</t>
    </r>
    <r>
      <rPr>
        <rFont val="Arial"/>
        <color theme="1"/>
      </rPr>
      <t>, which improves Huang et al.’s text-mining approach [10] by 19.5%; (2) our CNN model is more generalizable than the text- mining approach for cross-project prediction, especially in a limited training datasetting; (3) our CNNmodel requires much less training data to adapt to a new unseen project, and the target model obtained through fine-tuning the source model can even outperform the model specifically trained with the target project comments, especially when the target project has limited training data; (4) the majority ofour CNN-learned key phrases are relevant to SATD classification and align well with the human-annotated key phrases for SATD prediction; and (5) based on the CNN-learned key phrases, we can derive much more comprehensive SATD patterns than the 62 patterns iden- tified in Reference [6]. These</t>
    </r>
  </si>
  <si>
    <t>Automating Change-Level Self-Admitted Technical Debt Determination</t>
  </si>
  <si>
    <t>Yan M,Xia X,Shihab E,Lo D,Yin J,Yang X</t>
  </si>
  <si>
    <r>
      <rPr>
        <rFont val="Arial"/>
        <color theme="1"/>
      </rPr>
      <t>Due to the importance of TD, a number of studies proposed methods to help identify it. Generally, there are two main method used to identify TD [7]. One approach is to identify TD through source code analysis (e.g., by code metrics or code smells) [8]–[11]. The other approach is to identify TD through source code comments, which is referred to as Self-Admitted Technical Debt (SATD) [12]– [17]. SATD refers to the TD that is introduced by a developer intentionally and is documented by the developer using source code comments [16].
Compared with TD identified by code metrics or code smells, SATD is more reliable since it is admitted by developers using comments. Thus far, all of the state-of-the-art approaches identify SATD at the file-level. In essence, they identify whether a file has SATD or not. However, all of the SATD is introduced through software changes. Previous studies that identify SATD at the file-level in isolation cannot describe the TD context related to multiple files. Therefore, it is beneficial to identify the SATD once a change is being made. We refer to this type of TD identification as “</t>
    </r>
    <r>
      <rPr>
        <rFont val="Arial"/>
        <b/>
        <color theme="1"/>
      </rPr>
      <t>Change-level SATD Determination”</t>
    </r>
    <r>
      <rPr>
        <rFont val="Arial"/>
        <color theme="1"/>
      </rPr>
      <t>, which determines whether or not a change introduces SATD.</t>
    </r>
  </si>
  <si>
    <t>-Random Guess
-Naive Bayes
-Naive Bayes Multinomial
-Random Forest</t>
  </si>
  <si>
    <r>
      <rPr>
        <rFont val="Arial"/>
        <color theme="1"/>
      </rPr>
      <t xml:space="preserve">-To conduct our study, we use an enhanced version of the publicly available dataset provided by Maldonado et al. [17].
-The manually classified dataset of software changes from 7 open source projects, containing 100,011 changes from </t>
    </r>
    <r>
      <rPr>
        <rFont val="Arial"/>
        <b/>
        <color theme="1"/>
      </rPr>
      <t>Ant, Camel, Hadoop, Jmeter, Log4j, Tomcat and Gerrit.</t>
    </r>
    <r>
      <rPr>
        <rFont val="Arial"/>
        <color theme="1"/>
      </rPr>
      <t xml:space="preserve">
-This section details the dataset used in this study. First, we describe the summary of studied open source projects. Sec- ond, we describe the method of identifying TD-introducing changes.</t>
    </r>
  </si>
  <si>
    <t>-ROC-AUC</t>
  </si>
  <si>
    <t>Refers to: An Empirical Study on the Removal of Self-Admitted Technical Debt</t>
  </si>
  <si>
    <t>Empirical Analysis of Hidden Technical Debt Patterns in Machine Learning Software</t>
  </si>
  <si>
    <t>Mohannad AlahdabGÃ¼l Ã‡alÄ±klÄ±</t>
  </si>
  <si>
    <r>
      <rPr>
        <rFont val="Arial"/>
        <color theme="1"/>
      </rPr>
      <t xml:space="preserve">Since ML software also follows a lifecycle as traditional software does, the emergence of ML software, also brings maintainability challenges. Maintainability of traditional software products is still a challenge, and technical debt is an obstacle in the way of maintainability.
</t>
    </r>
    <r>
      <rPr>
        <rFont val="Arial"/>
        <b/>
        <color theme="1"/>
      </rPr>
      <t xml:space="preserve">However, existing practices, tools, and techniques to tackle technical debt are not adequate to overcome the challenges of ML software maintenance. </t>
    </r>
    <r>
      <rPr>
        <rFont val="Arial"/>
        <color theme="1"/>
      </rPr>
      <t>This is due to the fact that implementation of ML algorithms is quite different compared to how traditional software is implemented. Traditional software mostly consists of a set of commands that are implemented by the developer so that the computer can follow and execute these instructions. On the other hand, ML systems learn what to do from data input to ML algorithms. ML allows the developer to work fast and the results can be delivered quickly, but in the long run, it becomes a challenge to maintain ML software. Sculley et al. [1] coined the term “</t>
    </r>
    <r>
      <rPr>
        <rFont val="Arial"/>
        <b/>
        <color theme="1"/>
      </rPr>
      <t>Hidden Technical Debt” (HTD)</t>
    </r>
    <r>
      <rPr>
        <rFont val="Arial"/>
        <color theme="1"/>
      </rPr>
      <t xml:space="preserve"> to address challenges in the maintainability of ML software as an analogy to the concept of technical debt in traditional software. If those HTD patterns are detected in later stages of ML software development, it might be quite costly and infeasible to remove them in order to ensure maintainability. Therefore, early detection of HTD patterns in ML software systems is crucial.</t>
    </r>
  </si>
  <si>
    <t>Our preliminary results indicate that significant amount of HTD patterns can emerge during prototyping phase even in less complex ML models that are trained using small data size and number of features. In commercial ML applications, data size and number of features used for training purposes can get quite large, and ML algorithms employed can be quite complex (e.g., deep learning) making them more prone to emergence of HTD patterns. Therefore, removal/management of HTD patterns as early as possible in Software Development Life Cycle (SDLC) is crucial in order to improve ML software maintainability.</t>
  </si>
  <si>
    <t>Self-Admitted Technical Debt Removal and Refactoring Actions: Co-Occurrence or More?</t>
  </si>
  <si>
    <t>Iammarino M,Zampetti F,Aversano L,Di Penta M</t>
  </si>
  <si>
    <r>
      <rPr>
        <rFont val="Arial"/>
        <color theme="1"/>
      </rPr>
      <t xml:space="preserve">Previous research has studied SATD from different perspectives, including its distribution, impact on software quality, and removal.
In this paper, we investigate the relationship between refactorings and SATD removal.
</t>
    </r>
    <r>
      <rPr>
        <rFont val="Arial"/>
        <b/>
        <color theme="1"/>
      </rPr>
      <t xml:space="preserve">By leveraging a dataset of SATD and their removals in four open-source projects and by using an automated refactoring detection tool, we study the co-occurrence of refactorings and SATD removals.
</t>
    </r>
    <r>
      <rPr>
        <rFont val="Arial"/>
        <color theme="1"/>
      </rPr>
      <t xml:space="preserve">Results of the study indicate that </t>
    </r>
    <r>
      <rPr>
        <rFont val="Arial"/>
        <b/>
        <color theme="1"/>
      </rPr>
      <t>refactorings are more likely to co-occur with SATD removals than with other commits</t>
    </r>
    <r>
      <rPr>
        <rFont val="Arial"/>
        <color theme="1"/>
      </rPr>
      <t>, however, in most cases, they belong to different quality improvement activities performed at the same time.</t>
    </r>
  </si>
  <si>
    <t>The study has been performed on data from four open- source Java projects, i.e., Camel, Gerrit, Log4j and Tomcat, leveraging an already available SATD removal dataset [5] and automatically detecting refactorings using an automated tool [15].</t>
  </si>
  <si>
    <r>
      <rPr>
        <rFont val="Arial"/>
        <color theme="1"/>
      </rPr>
      <t xml:space="preserve">First, we found that there is a higher chance for refactoring actions to occur together with SATD removals than with other changes. At the same time, only a minority of such cases actually concern SATD-affected source code, while in the remaining ones happen elsewhere in the system.
Looking at cases for which the refactoring happens in the SATD affected source code, we found that the type of refactoring actions vary, with a general predominance of actions aimed at moving methods and attributes, or at extracting methods from long/complex or not cohesive ones.
</t>
    </r>
    <r>
      <rPr>
        <rFont val="Arial"/>
        <b/>
        <color theme="1"/>
      </rPr>
      <t>Finally, we found that while as also remarked in previous work, SATD removals are rarely documented [18], there are cases for which the commit message mentions that a refactoring activity has been performed, and it also relates to the SATD comment.</t>
    </r>
  </si>
  <si>
    <t>Towards a taxonomy of technical debt for COTS-intensive cyber physical systems</t>
  </si>
  <si>
    <t>Yang Y,Michel R,Wade J,Verma D,Törngren M,Alelyani T</t>
  </si>
  <si>
    <t>Most existing studies addressing COTS obsolescence issues in Cyber-Physical Systems (CPSs) have strong emphasis on the sustainment phases. We have identified a gap on methods, processes, and tools for effective COTS risk analysis in the early systems acquisition phases. To fill the gap, this study proposes a taxonomy of COTS-related technical debt in order to support early identification, communication, and assessment of obsolescence risks in CPS system engineering life cycles. The taxonomy contributes to the identification of seven key types of COTS technical debt according to systematic signs discoverable during early COTS activities, which may contribute to obsolescence in later phases. These seven types of COTS technical debt include COTS functionality mismatch, performance mismatch, interoperability difficulty, versioning frequency, documentation and support readiness, and limitation on system evolution. It is expected that such notions will help to increase the efficiency of COTS-based CPS development, readiness, and sustainment, through more informed COTS decision-making to avoid expensive and unaffordable obsolescence issues in the envisioned systems sustainment phases.</t>
  </si>
  <si>
    <t>VisminerTD: a tool for automatic identification and interactive monitoring of the evolution of technical debt items</t>
  </si>
  <si>
    <t>Mendes TS,Gomes FG,Gonçalves DP,Mendonça MG,Novais RL,Spínola RO</t>
  </si>
  <si>
    <t>Its presence brings risks to the project and can reduce its quality. It is worthwhile to have automatic mechanisms to monitor it, as TD monitoring requires the analysis of large amounts of complex data. Therefore, the combination of software metrics and code comment analysis, in the identification, and information visualization techniques, in monitoring, present themselves as a promising strategy to manage TD. This work presents VisminerTD, a tool that allows the automatic identification and interactive monitoring of the evolution of TD items by combining software metrics, code comment analysis, and information visualization. To evaluate its applicability, a feasibility study was carried out considering JUnit 4 and Apache Ant software projects. The results indicated that VisminerTD can support software development teams in monitoring TD items. In addition, a second case study was performed to assess the feasibility of the proposed tool regarding its usefulness, ease of use, and self-predicted future use.</t>
  </si>
  <si>
    <t>This study provided positive evidence on the use of the proposed tool, indicating that VisminerTD may be useful in supporting TD identification and TD monitoring activ- ities (96% of participants indicated that they could use the tool to identify and monitor TD). The results also pointed out that more than 81% of the participants agreed that by using VisminerTD, they have gains in agility, productivity, performance, and efficacy when evaluating TD items. In the point of view of the participants, it is easy to learn and use VisminerTD, and the interaction with the tool is clear.</t>
  </si>
  <si>
    <t>Self-Admitted Technical Debt classification using LSTM neural network</t>
  </si>
  <si>
    <t>Rafael Meneses SantosMethanias ColaÃ§o Rodrigues JuniorManoel Gomes de MendonÃ§a Neto</t>
  </si>
  <si>
    <t>Evaluate a Long shortterm memory (LSTM) neural network model to identify design and requirement SATDs from comments in source code. Method: We performed a controlled experiment to evaluate the quality of the model compared with two language models from literature in a labeled dataset. Results: Our model results outperformed the other models in precision, improving average precision in approximately 8% compared to auto-sklearn and 19% compared to maximum entropy approach, however, the LSTM model achieved worse results in recall and f-measure. Conclusion: We found that the LSTM model can classify with better precision but needs a larger training, so it can improve on the detection of negative cases.</t>
  </si>
  <si>
    <t>design and requirement</t>
  </si>
  <si>
    <t>2
design debt
requirement debt</t>
  </si>
  <si>
    <t>Some stop-words, special characters and numbers were eliminated so as not to confuse the training process and to improve the quality of the features.
Then the data was submitted to the training model.</t>
  </si>
  <si>
    <t>Long shortterm memory (LSTM)</t>
  </si>
  <si>
    <t>Average results for design debt
Precision 0.882
Recall 0.263
F1-score 0.391
Average results for requirement debt
Precision 0.809
Recall 0.115
F1-score 0.180</t>
  </si>
  <si>
    <t xml:space="preserve">At the end of the experiment, it was possible to verify that the LSTM model improved the precision of the design SATDs classification but obtained worse results in recall and f-measure in other situations.
This may have occurred because the database is unbalanced, having more comments without SATDs and little amount of training data in the requirement SATDs.
In the design SATDs case, the LSTM model obtained an average precision of 88.7%, while the auto-sklearn and maximum entropy classifiers obtained 81.4% and 71.6% respectively. Precision may be more important than recall depending on the problem being discussed [15]. </t>
  </si>
  <si>
    <t>A Composed Technical Debt Identification Methodology to Predict Software Vulnerabilities</t>
  </si>
  <si>
    <t>Halepmollasi R</t>
  </si>
  <si>
    <r>
      <rPr>
        <rFont val="Arial"/>
        <color theme="1"/>
      </rPr>
      <t xml:space="preserve">Although there exist many studies investigating TD, the majority of them focuses on identifying and detecting TD from a single stage of development. There are also studies that analyze vulnerabilities focusing on some phases of the life cycle. Moreover, several approaches have investigated the relationship between TD and vulnerabilities, however, the generalizability and validity of findings are limited due to small dataset.
</t>
    </r>
    <r>
      <rPr>
        <rFont val="Arial"/>
        <b/>
        <color theme="1"/>
      </rPr>
      <t>In this study, we aim to identify TD through multiple phases of development, and to automatically measure it through data and text mining techniques to form a comprehensive feature model. We plan to utilize neural network based classifiers that will incorporate evolutionary changes on TD measures into predicting vulnerabilities. Our approach will be empirically assessed on open source and industrial projects.</t>
    </r>
  </si>
  <si>
    <t>A computational model of a natural language processing system for architectural technical debt management</t>
  </si>
  <si>
    <t>Perez B,Castellanos C,Correal D</t>
  </si>
  <si>
    <r>
      <rPr>
        <rFont val="Arial"/>
        <b/>
        <color theme="1"/>
      </rPr>
      <t>Architectural technical debt (ATD)</t>
    </r>
    <r>
      <rPr>
        <rFont val="Arial"/>
        <color theme="1"/>
      </rPr>
      <t xml:space="preserve"> is a metaphor used to describe decisions taken by software architects to accomplish short-term goals but possibly negatively affecting the long-term health of the system [1].
Given the aforementioned requirements, the goal of this study is to manage architectural technical debt (ATD)’s life cycle of a software system project. This is done by supporting the identification, measurement, and tracking of the impact produced by the ATD injected and its payment practices on other architectural decisions.
</t>
    </r>
    <r>
      <rPr>
        <rFont val="Arial"/>
        <b/>
        <color theme="1"/>
      </rPr>
      <t>To this end, this proposal exploits several techniques such as natural language processing</t>
    </r>
    <r>
      <rPr>
        <rFont val="Arial"/>
        <color theme="1"/>
      </rPr>
      <t xml:space="preserve"> and model checking over a set of heterogeneous artifacts from a software development project. Results
</t>
    </r>
  </si>
  <si>
    <t>Architectural technical debt</t>
  </si>
  <si>
    <t>-Given the aforementioned requirements, the goal of this study is to manage architectural technical debt (ATD)’s life cycle of a software system project. This is done by supporting the identification, measurement, and tracking of the impact produced by the ATD injected and its payment practices on other architectural decisions. To this end, this proposal exploits several techniques such as natural language processing and model checking over a set of heterogeneous artifacts from a software development project. Results
-This proposal is based on an exhaustive analysis process over heterogeneous architect, in order to locate ATD injection motivators and its impact. Machine learning techniques and Model checking techniques are used to find ATD over the architecture. Reporting ATD items will allow architects to be conscious of any ATD associated with decisions and allow them to define strategies that eventually lead to solutions.</t>
  </si>
  <si>
    <t>An Analysis of Automated Technical Debt Measurement</t>
  </si>
  <si>
    <t>Ilya KhomyakovZufar MakhmutovRuzilya MirgalimovaAlberto Sillitti</t>
  </si>
  <si>
    <r>
      <rPr>
        <rFont val="Arial"/>
        <color theme="1"/>
      </rPr>
      <t xml:space="preserve">Goals: This paper investigates the available techniques for evaluating TD using automated tools aiming at helping practitioners and researcher in understanding the available options and apply them correctly.
</t>
    </r>
    <r>
      <rPr>
        <rFont val="Arial"/>
        <b/>
        <color theme="1"/>
      </rPr>
      <t xml:space="preserve">Method: The study has been performed as a Systematic Literature Review (SLR) applied to 835 studies obtained from the three largest digital libraries and databases.
</t>
    </r>
    <r>
      <rPr>
        <rFont val="Arial"/>
        <color theme="1"/>
      </rPr>
      <t>Results: After applying all filtering stages, 38 papers out of 835 have been selected and analyzed in depth. Almost all of them propose novel approaches to measure TD using different criteria and they do not extend or validate existing approaches.</t>
    </r>
  </si>
  <si>
    <t>Automated Identification of On-hold Self-admitted Technical Debt</t>
  </si>
  <si>
    <t>Maipradit R,Lin B,Nagy C,Bavota G,Lanza M,Hata H,Matsumoto K</t>
  </si>
  <si>
    <t>We focus on a specific type of SATD, namely “On-hold” SATD, in which developers document in their comments the need to halt an implementation task due to conditions outside of their scope of work (e.g., an open issue must be closed before a function can be implemented).
We present an approach, based on regular expressions and machine learning, which is able to detect issues referenced in code comments, and to automatically classify the detected instances as either “On-hold” (the issue is referenced to indicate the need to wait for its resolution before completing a task), or as “cross-reference”, (the issue is referenced to document the code, for example to explain the rationale behind an implementation choice). Our approach also mines the issue tracker of the projects to check if the On-hold SATD instances are “superfluous” and can be removed (i.e., the referenced issue has been closed, but the SATD is still in the code). Our evaluation confirms that our approach can indeed identify relevant instances of On-hold SATD. We illustrate its usefulness by identifying superfluous On- hold SATD instances in open source projects as confirmed by the original developers.
We aim to build a classifier which automatically detects On- hold SATD and indicates whether it is ready to be removed. To achieve this goal, we took the following four steps (Fig. 2): 1) issue reference detection, 2) dataset creation, 3) data pre- processing, and 4) On-hold SATD classification</t>
  </si>
  <si>
    <t>On-hold SATD
not-On-hold SATD</t>
  </si>
  <si>
    <t>2
On-hold SATD
not-On-hold SATD</t>
  </si>
  <si>
    <t>-Regular Expression
-we performed three preprocessing steps: 1) term abstraction, 2) lemmatization, and 3) special character removal
-N-gram IDF</t>
  </si>
  <si>
    <t>After extracting the n-gram terms, we build a classifier to identify bug referencing comments into On-hold SATD or not.
-auto-sklearn</t>
  </si>
  <si>
    <t xml:space="preserve">Project Selection: We selected ten open source projects that consistently used for their entire change history a specific issue tracking system (ITS). This allowed us to run our study without the risk of missing important information due to the migration between different issue tracker systems (e.g., starting on JIRA and then moving to the GitHub issue tracker). Table I lists the projects used in this study.
To build the On-hold SATD classifier, we created a dataset for training and testing, based on the issue-referring comments collected in our previous step. For each of the 1,530 comments, the first and the second author independently labeled whether it is an actual instance of On-hold SATD or, instead, it is used as cross-reference. We evaluated the inter-rater reliability with the Cohen’s kappa coefficient, and the score of 0.748 demonstrates a substantial agreement between the two labelers. The third author resolved labeling conflicts. As a result, we got 133 On-hold SATD and 1,397 cross-reference comments.
</t>
  </si>
  <si>
    <t>Precision
Recall
F1-score
AUC</t>
  </si>
  <si>
    <t>Using n-gram and auto-sklearn (check the table for detail results)
an average precision of 0.79
an average recall of 0.70
an average F1-score of 0.73
an average AUC of 0.97.</t>
  </si>
  <si>
    <r>
      <rPr>
        <rFont val="Arial"/>
        <color theme="1"/>
      </rPr>
      <t xml:space="preserve">A particular type of SATD is the one we named “On-hold” SATD, where a developer has to make a compromise or halt development because of an external condition. Human nature dictates that often On-hold SATD is simply forgotten about. We performed an empirical study to understand whether On-hold SATD can be automatically detected: We analyzed ten open source projects, and found that 8% of the comments referring to issues are On-hold SATD.
</t>
    </r>
    <r>
      <rPr>
        <rFont val="Arial"/>
        <b/>
        <color theme="1"/>
      </rPr>
      <t xml:space="preserve">To identify On-hold SATD, we developed a classifier using n-gram and auto- sklearn, resulting in an average precision of 0.79, an average recall of 0.70, an average F1-score of 0.73, and an average AUC of 0.97.
</t>
    </r>
    <r>
      <rPr>
        <rFont val="Arial"/>
        <color theme="1"/>
      </rPr>
      <t>In short, On-hold SATD can indeed be detected automatically in a fairly reliable way.</t>
    </r>
  </si>
  <si>
    <t>Automatically Learning Patterns for Self-Admitted Technical Debt Removal</t>
  </si>
  <si>
    <t>SARDELE (SAtd Removal using DEep LEarning) combines a convolutional neural network trained on embeddings extracted from the SATD comments with a recurrent neural network trained on embeddings extracted from the SATD-affected source code. Our evaluation reveals that SARDELE is able to predict the type of change to be applied with an average precision of 55%, recall of 57%, and AUC of 0.73, reaching up to 73% precision, 63% recall, and 0.74 AUC for certain categories such as changes to method calls. Overall, results suggest that SATD removal follows recurrent patterns and indicate the feasibility of supporting developers in this task with automated recommenders.</t>
  </si>
  <si>
    <t>multi-label classification results as a 6 × 6 confusion matrix</t>
  </si>
  <si>
    <t>Word embedding using WORD2VEC</t>
  </si>
  <si>
    <t>-Classifying comments through a Convolutional Neural Network (CNN)
-Classifying source code using a Long Short Term Memory (LSTM)</t>
  </si>
  <si>
    <t>This work supports developers in removing the SATD, by recommending one or more of the six removal strategies that have been identified in a previous study by Zampetti et al. [58].
[58] Was self-admitted technical debt removal a real removal?: an in- depth perspective</t>
  </si>
  <si>
    <t>Precision
Recall
F1-score
MCC
AUC</t>
  </si>
  <si>
    <t>average precision of 55%
recall of 57%
AUC of 0.73</t>
  </si>
  <si>
    <t>Beyond the Code: Mining Self-Admitted Technical Debt in Issue Tracker Systems</t>
  </si>
  <si>
    <t>Xavier L,Ferreira F,Brito R,Valente MT</t>
  </si>
  <si>
    <r>
      <rPr>
        <rFont val="Arial"/>
        <color theme="1"/>
      </rPr>
      <t xml:space="preserve">By contrast, in this paper we argue that developers can admit technical debt by other means, e.g., by creating issues in tracking systems and labelling them as referring to TD.
</t>
    </r>
    <r>
      <rPr>
        <rFont val="Arial"/>
        <b/>
        <color theme="1"/>
      </rPr>
      <t xml:space="preserve">We refer to this type ofSATD as issue-based SATD or just SATD-I.
</t>
    </r>
    <r>
      <rPr>
        <rFont val="Arial"/>
        <color theme="1"/>
      </rPr>
      <t>We study a sample of 286 SATD-I instances collected from five open source projects, includ- ing Microsoft Visual Studio and GitLab Community Edition. We show that only 29% of the studied SATD-I instances can be tracked to source code comments. We also show that SATD-I issues take more time to be closed, compared to other issues, although they are not more complex in terms of code churn. Besides, in 45% of the studied issues TD was introduced to ship earlier, and in almost 60% it refers to Design flaws. Finally, we report that most developers pay SATD-I to reduce its costs or interests (66%). Our findings suggest that there is space for designing novel tools to support technical debt management, particularly tools that encourage developers to create and label issues containing TD concerns.</t>
    </r>
  </si>
  <si>
    <t>We used SATDDetector [17] to automatically identify SATD-related com- ments in the deleted lines. This tool applies NLP techniques to classify textual comments based on a pre-trained model. It is based on a two-phase architecture, responsible for (i) building the model, and (ii) performing the classification. To build the models, the tool’s authors relied on a dataset with manually classified source code comments retrieved from eight open source projects [19]. Finally, to perform the classification the tool applies a Naive Bayes Multi- nomial (NBM) technique.</t>
  </si>
  <si>
    <t>In this paper, we study SATD-I instances from five open-source systems: GitLab and four GitHub-based systems. We selected Git- Lab because it is a well-known platform that supports a git-based version control service and also a CI/CD pipeline. Moreover, we had previous knowledge—from our research in the area—on GitLab’s practice to label TD-related issues.</t>
  </si>
  <si>
    <t>Finally, we show that there is an overlap between SATD-I and SATD-C but it is not dominant. Only 29% of the studied SATD-I instances can be traced to SATD-C instances.
Besides, TD was deliberately introduced in 45% of the studied SATD-I instances, and in almost 60% of them it refers to Design flaws.</t>
  </si>
  <si>
    <t>Comparing Maintainability Index, SIG Method, and SQALE for Technical Debt Identification</t>
  </si>
  <si>
    <t>Strečanský P,Chren S,Rossi B</t>
  </si>
  <si>
    <t>Identification and Remediation of Self-Admitted Technical Debt in Issue Trackers</t>
  </si>
  <si>
    <t>Li Y,Soliman M,Avgeriou P</t>
  </si>
  <si>
    <r>
      <rPr>
        <rFont val="Arial"/>
        <color theme="1"/>
      </rPr>
      <t xml:space="preserve">There is increasing attention on technical debt that is admitted by developers in source code comments (termed as self-admitted technical debt or SATD). 
But SATD in issue trackers is relatively unexplored. 
The main goal of this paper is to analyze the types of SATD in issue tracking systems, and to determine how software engineers identify and resolve them. 
We performed a case study, where we manually examined 500 issues from two open source projects (i.e. Hadoop and Camel), which contained 152 SATD items. We found that: 1) eight types of technical debt are identified in issues, namely architecture, build, code, defect, design, documentation, requirement, and test debt; 2) developers identify technical debt in issues in three different points in time, and a small part is identified by its creators; 3) the majority of technical debt is paid off, 4) mostly by those who identified it or created it; 5) the median time and average time to repay technical debt are 25.0 and 872.3 hours respectively.
</t>
    </r>
    <r>
      <rPr>
        <rFont val="Arial"/>
        <b/>
        <color theme="1"/>
      </rPr>
      <t>-This is different from the aforementioned related studies [4], [5] as they both classified whole issues as technical debt issues or non-technical debt issues. Treating a whole issue as a single type of technical debt may be inaccurate, because software engineers might discuss several types of technical debt in the same issue. For example, in issue HADOOP-67301, software engineers discuss both code debt and test debt.</t>
    </r>
  </si>
  <si>
    <t>In this paper, we explored SATD in issue trackers. We found eight types of technical debt: architecture, build, code, defect, design, documentation, requirement, and test debt. Code, doc- umentation, and test debt are the three most common technical debt found in issue trackers. Furthermore, there are three cases of identifying technical debt in issue trackers: discovering existing debt and creating an issue for it, identifying debt in a patch during code review, or after the patch is committed in the system. Most of the technical debt is identified in the first and second cases. Only 13.1% of technical debt is reported by debt creators.
For technical debt repayment, we found that on average 71.7% of identified debt is repaid, and most of it is paid by debt identifiers and creators (i.e. 47.7% and 44.0%). The median time and average time of debt repayment are 25.0 and 872.3 hours respectively. Our results show that in Hadoop, the repayment time by creators is statistically significantly shorter than that of identifiers and others. However, in Camel, we did not observe statistically significant differences between different types.</t>
  </si>
  <si>
    <t>Identifying self-admitted technical debt through code comment analysis with a contextualized vocabulary</t>
  </si>
  <si>
    <t>de Freitas Farias MA,de Mendonça Neto MG,Kalinowski M,Spínola RO</t>
  </si>
  <si>
    <r>
      <rPr>
        <rFont val="Arial"/>
        <color theme="1"/>
      </rPr>
      <t xml:space="preserve">The work presented in this paper improves the contextualized vo- cabulary model we proposed in [13,14] by: (1) ranking the patterns that belong to the vocabulary, considering how decisive a pattern is to describe a situation of self-admitted technical debt; and (2) establishing relationships between the patterns and types of debt.
</t>
    </r>
    <r>
      <rPr>
        <rFont val="Arial"/>
        <b/>
        <color theme="1"/>
      </rPr>
      <t>Objective: This work applies, evaluates, and improves a set of contextualized patterns we built to detect self- admitted technical debt using code comment analysis. We refer to this set of patterns as the self-admitted technical debt identification vocabulary.</t>
    </r>
    <r>
      <rPr>
        <rFont val="Arial"/>
        <color theme="1"/>
      </rPr>
      <t xml:space="preserve">
Method: We carry out three empirical studies. Firstly, 23 participants analyze the patterns of a previously defined contextualized vocabulary and register their level of importance in identifying SATD items. Secondly, we perform a qualitative analysis to investigate the relation between each pattern and types of debt. Finally, we perform a feasibility study using a new vocabulary, improved based on the results of the previous empirical studies, to automatically identify self-admitted technical debt items, and types of debt, that exist in three open source projects.
Results: More than half of the new patterns were considered decisive or very decisive to detect technical debt items. </t>
    </r>
    <r>
      <rPr>
        <rFont val="Arial"/>
        <b/>
        <color theme="1"/>
      </rPr>
      <t xml:space="preserve">The new vocabulary was able to find items associated to code, design, defect, documentation, and requirement debt. </t>
    </r>
    <r>
      <rPr>
        <rFont val="Arial"/>
        <color theme="1"/>
      </rPr>
      <t>Thus, the result of the work is an improved vocabulary that considers the level of importance of each pattern and the relationship between patterns and debt types to support the identification and classification of SATD items.</t>
    </r>
  </si>
  <si>
    <t>Long term-short memory neural networks and word2vec for self-admitted technical debt detection</t>
  </si>
  <si>
    <t>Santos RM,Santos IM,Rodrigues MC,de Mendonça Neto MG</t>
  </si>
  <si>
    <r>
      <rPr>
        <rFont val="Arial"/>
        <color theme="1"/>
      </rPr>
      <t xml:space="preserve">Developers often insert comments in which they admit that there is a need to improve that part of the code later. This is known as Self-Admitted Technical Debt (SATD).
</t>
    </r>
    <r>
      <rPr>
        <rFont val="Arial"/>
        <b/>
        <color theme="1"/>
      </rPr>
      <t>Objective</t>
    </r>
    <r>
      <rPr>
        <rFont val="Arial"/>
        <color theme="1"/>
      </rPr>
      <t xml:space="preserve">: Evaluate a </t>
    </r>
    <r>
      <rPr>
        <rFont val="Arial"/>
        <b/>
        <color theme="1"/>
      </rPr>
      <t>Long short-term memory (LSTM) neural network model combined with Word2vec for word embedding</t>
    </r>
    <r>
      <rPr>
        <rFont val="Arial"/>
        <color theme="1"/>
      </rPr>
      <t xml:space="preserve"> to identify design and requirement SATDs from comments in source code.
</t>
    </r>
    <r>
      <rPr>
        <rFont val="Arial"/>
        <b/>
        <color theme="1"/>
      </rPr>
      <t>Method</t>
    </r>
    <r>
      <rPr>
        <rFont val="Arial"/>
        <color theme="1"/>
      </rPr>
      <t xml:space="preserve">: We performed a controlled experiment to evaluate the quality of the model </t>
    </r>
    <r>
      <rPr>
        <rFont val="Arial"/>
        <b/>
        <color theme="1"/>
      </rPr>
      <t>compared with two language models from literature and LSTM without word embedding in a labelled dataset.</t>
    </r>
    <r>
      <rPr>
        <rFont val="Arial"/>
        <color theme="1"/>
      </rPr>
      <t xml:space="preserve">
Results</t>
    </r>
    <r>
      <rPr>
        <rFont val="Arial"/>
        <b/>
        <color theme="1"/>
      </rPr>
      <t>: The results showed that the LSTM model with Word2vec have improved in recall and f-measure. The LSTM model without word embedding achieves greater recall, but perform worse in precision and f-measure.
Conclusion</t>
    </r>
    <r>
      <rPr>
        <rFont val="Arial"/>
        <color theme="1"/>
      </rPr>
      <t>: Overall, we found that the LSTM model and word2vec can outperform other models.</t>
    </r>
  </si>
  <si>
    <t>-design debt and non-TD
-requirement debt and non-TD</t>
  </si>
  <si>
    <r>
      <rPr>
        <rFont val="Arial"/>
        <b/>
        <color theme="1"/>
      </rPr>
      <t xml:space="preserve">2 class for each experiment
</t>
    </r>
    <r>
      <rPr>
        <rFont val="Arial"/>
        <color theme="1"/>
      </rPr>
      <t>-design debt and non-TD
-requirement debt and non-TD</t>
    </r>
  </si>
  <si>
    <t>Word2vec for word embedding</t>
  </si>
  <si>
    <t>Long short-term memory (LSTM) neural network</t>
  </si>
  <si>
    <t>Table 2: Comparison of the metrics obtained in the design SATD classifications.
Average  Precision 0.616   Recall 0.772   F1 score 0.67
Table 3: Comparison of the metrics obtained in the requirement SATD classifications.
Average Precision 0.414  Recall 0.636  F1 score 0.606</t>
  </si>
  <si>
    <t>We evaluated a neural network LSTM model with Word2vec in the classification of design and requirement self-admitted technical debts through a controlled experiment. The results were compared with two other natural language processing approaches: auto-sklearn and maximum entropy classifiers.
At the end of the experiment, it was possible to verify that the LSTM model improved the recall and f-measure in design SATDs classification and recall in requirement SATD. The average f-measure was statistically the same as the model with better precision, in this case the Auto-sklearn classifiers.
Recall may be more important than precision depending on the problem being discussed (Hand and Christen, 2018). Someone may accept a slightly higher rate of false positives to get more true positives, if the trade-off is considered interesting. The LSTM model without Word2vec has a better recall rate but lower precision. Combining Word2vec and LSTM brings a great advantage to the overall performance.</t>
  </si>
  <si>
    <t>On the relationship between self-admitted technical debt removals and technical debt measures</t>
  </si>
  <si>
    <t>Aversano L,Iammarino M,Carapella M,Vecchio A,Nardi L</t>
  </si>
  <si>
    <t>The technical debt (TD) in a software project refers to the adoption of an inadequate solution from its design to the source code. When developers admit the presence of technical debt in the source code, through comments or commit messages, it is called self-admitted technical debt (SATD). This aspect of TD has been the subject of numerous research studies, which have investigated its distribution, the impact on software quality, and removal. Therefore, this work focuses on the relationship between SATD and TD values. In particular, the study aims to compare the admitted technical debt with respect to its objective measure. In fact, the trends of TD values during SATD removals have been studied. This was done thanks to the use of an SATD dataset and their related removals in four open source projects. Instead, the SonarQube tool was used to measure TD values. Thanks to this work, it turned out that SATD removals in a few cases correspond to an effective reduction of TD values, while in numerous cases, the classes indicated are removed.</t>
  </si>
  <si>
    <t>The study reports results involving four Java software projects: Log4j (https://github.com/apache/ log4j), Gerrit (https://github.com/GerritCodeReview/gerrit), Hadoop (https://github.com/apache/ hadoop), and Tomcat (https://github.com/apache/tomcat), which are different in size, number of commits, and application domains.</t>
  </si>
  <si>
    <t>Predicting technical debt from commit contents: reproduction and extension with automated feature selection</t>
  </si>
  <si>
    <t>Leevi RantalaMika MÃ¤ntylÃ¤</t>
  </si>
  <si>
    <t>We reproduce and improve on a prior work by Yan et al. (2018) on detecting commits that introduce self-admitted technical debt.
We use multiple natural language processing methods: Bag-of-Words, topic modeling, and word embedding vectors.
We study 5 open-source projects. Our NLP approach uses logistic Lasso regression from Glmnet to automatically select best predictor words. A manually labeled dataset from prior work that identified self-admitted technical debt from code level commits serves as ground truth. Our approach achieves + 0.15 better area under the ROC curve performance than a prior work, when comparing only commit message features, and + 0.03 better result overall when replacing manually selected features with automatically selected words.</t>
  </si>
  <si>
    <t>We use multiple natural language processing methods:
Bag-of-Words
topic modeling (Latent Dirichlet allocation (LDA))
word embedding vectors.</t>
  </si>
  <si>
    <t>Our NLP approach uses logistic Lasso regression from Glmnet to automatically select best predictor words. 
– Translating texts to lower case
– Removal of hashes and their references
– Removal of numbers, non alpha-numeric tokens, and single-letter words
– Removal of stop words
– Removal of developer names
– Tokenizing</t>
  </si>
  <si>
    <t>In order to answer these research questions, we focus on five repositories, which are Camel, Log4J, Hadoop, Gerrit, and Tomcat. These repositories have pre-labeled SATD datasets, that were introduced in Maldonado et al. (2017).</t>
  </si>
  <si>
    <t>AUC-ROC</t>
  </si>
  <si>
    <t>Median AUC
Bag-of-words 0.7411
Word embeddings 0.6631
LDA 0.6294</t>
  </si>
  <si>
    <t xml:space="preserve">We created and tested different NLP techniques to find the best performing one when detect- ing SATD from commit messages, and compared the results with previous research. Our work has four main contributions:
– Comparing three different NLP techniques to find the best performing one for SATD detection from commit messages
– Improving SATD detection over previous work relying on manually chosen predictor words
– Showing how to generate generalizable prediction models/predictor terms when using commit messages from several repositories
– Producing a list of words that correlate with SATD appearance
</t>
  </si>
  <si>
    <t>Technical debt forecasting: An empirical study on open-source repositories</t>
  </si>
  <si>
    <t>Tsoukalas D,Kehagias D,Siavvas M,Chatzigeorgiou A</t>
  </si>
  <si>
    <t>Predicting the future value of TD could facilitate decision-making tasks regarding software maintenance and assist developers and project managers in taking proactive actions regarding TD repayment. However, no notable contributions exist in the field of TD forecasting, indicating that it is a scarcely investigated field. To this end, in the present paper, we empirically evaluate the ability of machine learning (ML) methods to model and predict TD evolution. More specifically, an extensive study is conducted, based on a dataset that we constructed by obtaining weekly snapshots of fifteen open source software projects over three years and using two popular static analysis tools to extract software-related metrics that can act as TD predictors. Subsequently, based on the identified TD predictors, a set of TD forecasting models are produced using popular ML algorithms and validated for various forecasting horizons. The results of our analysis indicate that linear Regularization models are able to fit and provide meaningful forecasts of TD evolution for shorter forecasting horizons, while the non-linear Random Forest regression performs better than the linear models for longer forecasting horizons. In most of the cases, the future TD value is captured with a sufficient level of accuracy. These models can be used to facilitate planning for software evolution budget and time allocation. The approach presented in this paper provides a basis for predictive TD analysis, suitable for projects with a relatively long history. To the best of our knowledge, this is the first study that investigates the feasibility of using ML models for forecasting TD.</t>
  </si>
  <si>
    <t>MAE
RMSE
MAPE</t>
  </si>
  <si>
    <t xml:space="preserve">TD repayment, a highlevel activity of TD management aims to resolve or mitigate TD in a software system by techniques such as reengineering and refactoring. However, a decision regarding whether to repay or not a TD item has different consequences depending on when it is made. This stresses the need for methods and accompanying tools that would enable system engineers and project managers to perform long-term effective software maintenance, by providing insights regarding where and when to apply refactoring. Therefore, what the stakeholders require is a decision-support system to help them make such choices and support decision-making under uncertainty. Under those circumstances, a method or tool able to track and forecast the evolution of TD of a software system could lead to the development of practical decision-making mechanisms aiming to improve the TD repayment strategy and estimate the point in which a software product could become unmaintainable.
The purpose of this paper is to examine whether and to what extend is the usage of ML models a meaningful and accurate approach to forecasting TD Principal in long-lived, open-source software applications (RQ1). Across the 15 independently developed, maintained, and managed open source projects, we have shown that TD Principal patterns can be modeled adequately by ML techniques. More specifically, for forecasting horizons between 1 and 20 weeks ahead, Regularization models (i.e., Lasso and Ridge regression) are able to fit and provide meaningful forecasts of TD Principal evolution. Trying to forecast longer into the future however, we noticed that their predictive power drops significantly. On the contrary, the non-linear Random Forest regression seems to have an almost stable performance over the holdout sample for all examined steps ahead. </t>
  </si>
  <si>
    <t>Towards Better Technical Debt Detection with NLP and Machine Learning Methods</t>
  </si>
  <si>
    <t>Rantala L</t>
  </si>
  <si>
    <t>The author is a 1st year PhD student, who has completed the first full journal paper regarding Hypotheses 1. The paper is still in review. Work for a second paper regarding “TODO”-keyword prediction is currently underway, and it will be submitted to a conference, such as SANER or MSR. Work relating to Hypotheses 2 &amp; 3 will begin after completing the second paper. The expected timeline for papers to be published from them will be within 2020/1. The tool/plugin will be published in 2022, which is also when the student is expected to defend his thesis.</t>
  </si>
  <si>
    <t>Wait for it: identifying "On-Hold" self-admitted technical debt</t>
  </si>
  <si>
    <t>Maipradit R,Treude C,Hata H,Matsumoto K</t>
  </si>
  <si>
    <r>
      <rPr>
        <rFont val="Arial"/>
        <b/>
        <color theme="1"/>
      </rPr>
      <t xml:space="preserve">Based on a qualitative study of 333 comments indicating self-admitted technical debt, we first identify one particular class of debt amenable to automated management: on-hold self-admitted technical debt (on-hold SATD), i.e., debt which contains a condition to indicate that a developer is waiting for a certain event or an updated functionality having been implemented elsewhere. 
</t>
    </r>
    <r>
      <rPr>
        <rFont val="Arial"/>
        <color theme="1"/>
      </rPr>
      <t xml:space="preserve">The design and evaluation of a classifier for self-admitted technical debt. Since software developers must keep track of many events and updates in any software ecosystem, it is unrealistic to assume that developers will be able to keep track of all self-admitted technical debt and of events that signal that certain self-admitted technical debt is now ready to be addressed. To support developers in managing self-admitted technical debt, we designed a classifier which can automatically identify those instances of self-admitted technical debt which are on hold, and detect the specific events that developers are waiting for. Our classifier achieves an area under the receiver operating characteristic curve (AUC) of 0.98 for the identification, and 90% of the specific conditions are detected correctly. This is a first step towards automated tool support that can recommend to developers when certain instances of self-admitted technical debt are ready to be addressed. 
</t>
    </r>
    <r>
      <rPr>
        <rFont val="Arial"/>
        <b/>
        <color theme="1"/>
      </rPr>
      <t xml:space="preserve"> Current research is largely focused on the detection and classification of self-admitted technical debt, but has spent less effort on approaches to address the debt automatically, likely because work on the detection and classification is still very recent.
</t>
    </r>
  </si>
  <si>
    <t>-with condition (on-hold)
-without condition</t>
  </si>
  <si>
    <t>2
-with condition (on-hold)
-without condition</t>
  </si>
  <si>
    <t>-Three preprocessing steps are applied, namely, term abstraction, lemmatization, and special character removal.
-Regular expressions
-We extract n-gram term features by applying N-gram IDF (we use an N-gram Weighting Scheme tool (Shirakawa, 2017))</t>
  </si>
  <si>
    <t>Auto-sklearn includes 15 base classification algorithms, and produces results from an ensemble of classifiers derived by Bayesian optimization (Feurer et al. 2015)</t>
  </si>
  <si>
    <r>
      <rPr>
        <rFont val="Arial"/>
        <color theme="1"/>
      </rPr>
      <t xml:space="preserve">To obtain data on the removal of self-admitted technical debt, we used the online appendix of Maldonado et al. (2017a) as a starting point.
In their work, Maldonado et al. conducted an empirical study on five open source projects to examine how self-admitted technical debt is removed, who removes it, for how long it lives in a project, and what activities lead to its removal. They make their data available in an online appendix3, which contains 2,599 instances of a commit removing self-admitted technical debt. After removing duplicates, 2,507 instances remain. The first two columns of Table 1 show the number of commits for each of the five projects available in this data set.
-As shown in Fig. 8, we found fewer than 30 on-hold SATD comments in the sample of 333 comments. Since it is difficult to train classifiers on such a small number of instances, we investigated all 2,507 comments again to prepare data for our classification. After that, the first and third author separately annotated the remaining comments in terms of (i) whether comments represent self-admitted technical debt (similar to Fig. 2) and (ii) whether the self- admitted technical debt comments include a condition (similar to Fig. 8).
</t>
    </r>
    <r>
      <rPr>
        <rFont val="Arial"/>
        <b/>
        <color theme="1"/>
      </rPr>
      <t xml:space="preserve">-We obtained 267 on-hold comments and 4,981 other comments, which are used for our classification. After excluding duplicate comments, our dataset contains a total of 5,248 comments.
</t>
    </r>
  </si>
  <si>
    <t>Precision
Recall
F1-score
AUC
TPR
FPR</t>
  </si>
  <si>
    <t>On average, our classifier with cross-project classification achieved 
a mean precision of 0.46
a mean recall of 0.52
a mean F1-score of 0.45,
a mean AUC of 0.93
(within- and cross-project for more detail results)</t>
  </si>
  <si>
    <r>
      <rPr>
        <rFont val="Arial"/>
        <b/>
        <color theme="1"/>
      </rPr>
      <t xml:space="preserve">In this work, we hypothesize that it is possible to develop automated techniques to manage a subset of self-admitted technical debt. 
</t>
    </r>
    <r>
      <rPr>
        <rFont val="Arial"/>
        <color theme="1"/>
      </rPr>
      <t>As a first step towards automating a part of the management of certain kinds of self- admitted technical debt, in this paper, we contribute (i) a qualitative study on the removal of self-admitted technical debt in which we annotated a statistically representative sample of 333 technical debt comments using seven questions that emerged as part of the qualitative analysis; (ii) on-hold SATD (debt which contains a condition to indicate that a developer is waiting for a certain event or an updated functionality having been implemented else- where) which emerged from this qualitative analysis as a particular class of self-admitted technical debt that can potentially be managed automatically; and (iii) the design and eval- uation of a classifier for self-admitted technical debt which can detect on-hold debt with an AUC of 0.98 as well as identify the specific conditions that developers are waiting for.
Building on these contributions, in our future work we intend to build the tool sup- port that our classifier enables: a recommender system which can indicate for a subset of self-admitted technical debt in a project when it is ready to be addressed. We found that self-admitted technical debt is sometimes addressed by uncommenting source code that has already been written in anticipation of the debt removal. As another step towards the automation of technical debt removal, in future work, we will explore whether it is possible to address such debt automatically.</t>
    </r>
  </si>
  <si>
    <t>Data Balancing Improves Self-Admitted Technical Debt Detection</t>
  </si>
  <si>
    <t>Sridharan M,Mantyla M,Rantala L,Claes M</t>
  </si>
  <si>
    <r>
      <rPr>
        <rFont val="Arial"/>
        <color theme="1"/>
      </rPr>
      <t xml:space="preserve">To the best of our knowledge, we have performed the first extensive empirical study on evaluating </t>
    </r>
    <r>
      <rPr>
        <rFont val="Arial"/>
        <b/>
        <color theme="1"/>
      </rPr>
      <t>multiple balancing techniques for technical debt detection from source code comments</t>
    </r>
    <r>
      <rPr>
        <rFont val="Arial"/>
        <color theme="1"/>
      </rPr>
      <t xml:space="preserve">. </t>
    </r>
    <r>
      <rPr>
        <rFont val="Arial"/>
        <b/>
        <color theme="1"/>
      </rPr>
      <t>These include data-level balancing techniques (SMOTE, ADASYN, BorderLine SMOTE and SVMSMOTE), classifier-level balancing techniques (COST and Ensemble) and hybrid balancing techniques that combine either data-level and classifier-level balancing techniques or employ customised combined algorithms, for example COST based ensemble algorithm or sampling based ensemble, for handling data imbalance scenarios.</t>
    </r>
    <r>
      <rPr>
        <rFont val="Arial"/>
        <color theme="1"/>
      </rPr>
      <t xml:space="preserve">
The filtered comments were manually labelled and grouped into the following categories: Requirement Debt, Design Debt, Implementation Debt, Test Debt, Documentation Debt and Non-Technical Debt. We consolidated all the types of TD into a single TD class to facilitate binary classification. We have two classes: SATD and non-SATD class for simplicity and easier evaluation across several balancing techniques. Table I lists the statistics of the source code comments data.
</t>
    </r>
  </si>
  <si>
    <t>-We replicated the experiment set up from Ren et al. [6] to evaluate and compare with COST based Convolutional Neural Network.
-Within and Cross-Project set up</t>
  </si>
  <si>
    <r>
      <rPr>
        <rFont val="Arial"/>
        <color theme="1"/>
      </rPr>
      <t xml:space="preserve">-Imbalanced data (SMOTE, ADASYN, BorderLine SMOTE and SVMSMOTE)
-Logistic Regression
-Random Forest
-XGBoost
-We replicated the experiment set up from </t>
    </r>
    <r>
      <rPr>
        <rFont val="Arial"/>
        <b/>
        <color theme="1"/>
      </rPr>
      <t>Ren et al. [6] to evaluate and compare with COST based Convolutional Neural Network.</t>
    </r>
  </si>
  <si>
    <t>Precision
Recall
F1-score
AUC-ROC</t>
  </si>
  <si>
    <t>check the paper</t>
  </si>
  <si>
    <r>
      <rPr>
        <rFont val="Arial"/>
        <color theme="1"/>
      </rPr>
      <t xml:space="preserve">Our classical machine learning classifier XGBoost with SMOTE achieved an overall average of 0.828 for ten projects exceeding the overall detection performance by 10.10% against cost-sensitive CNN [6]. XGBoost with SMOTE sampling improved the within-project F1 scores of all the projects except ArgoUML, Hibernate and JMeter. It appears that the deep learning model is more accurate for projects that have higher percentage of SATD instances. For the other projects, the XGBoost with SMOTE sampling has better F1 scores indicating improved performance of machine learning algorithm over deep learning in Within-Project setup. While for cross-project SATD detection the deep learning CNN model outperformed our consistent top performer in Cross-Project setup XGBoost with BLINE model by 9.27% characterizing the improved feature generalization of source code comments across projects by deep learning model. This hints that for Within-Project SATD detection, classical machine learning with data balancing is better approach than deep learning. 
</t>
    </r>
    <r>
      <rPr>
        <rFont val="Arial"/>
        <b/>
        <color theme="1"/>
      </rPr>
      <t xml:space="preserve">Our results show that no single balancing technique can provide consistent higher performance across multiple metrics.
</t>
    </r>
    <r>
      <rPr>
        <rFont val="Arial"/>
        <color theme="1"/>
      </rPr>
      <t>Even though the sampling technique SMOTE has consistently improved Recall, ROC-AUC, and F1 scores of BASELINE across multiple classifiers, the difference between the scores of COST and SMOTE varies between 2%-14% across all the classifiers.
This suggests performance trade-off as the crucial parameter for choosing between COST and SMOTE in which the SMOTE incurs an additional data synthesis step while the former does not.</t>
    </r>
  </si>
  <si>
    <t>Using BiLSTM with attention mechanism to automatically detect self-admitted technical debt</t>
  </si>
  <si>
    <t>Dongjin YuLin WangXin ChenJie Chen</t>
  </si>
  <si>
    <r>
      <rPr>
        <rFont val="Arial"/>
        <color theme="1"/>
      </rPr>
      <t xml:space="preserve">To help developers identify self-admitted technical debt, researchers have proposed many state-of-the-art methods. However, there is still room for improvement about the effectiveness of the current methods, as self-admitted technical debt comments have the characteristics of length variability, low proportion and style diversity. Therefore, in this paper, we propose a novel approach based on the </t>
    </r>
    <r>
      <rPr>
        <rFont val="Arial"/>
        <b/>
        <color theme="1"/>
      </rPr>
      <t>bidirectional long short-term memory (BiLSTM)</t>
    </r>
    <r>
      <rPr>
        <rFont val="Arial"/>
        <color theme="1"/>
      </rPr>
      <t xml:space="preserve"> networks with the attention mechanism to automatically detect self-admitted technical debt by leveraging source code comments. In BiLSTM, we utilize a balanced cross entropy loss function to overcome the class unbalance problem. We experimentally investigate the performance of our approach on a public dataset including 62, 566 code comments from ten open source projects. 
Although self-admitted technical debt has attracted great attention from both academic and industry circles, the accuracy rate is still not satisfactory. This is mainly because that, in most cases, the number of comments related to self-admitted technical debt (positive samples) is obvious smaller than that of comments unrelated to self-admitted technical debt (negative samples). 
In this paper, we propose a new approach for automatically detecting self-admitted technical debt by leveraging source code comments. In our approach, we first filter out the identical source code comments and clean up the noise from the retained source code comments. Then, words within each comment are converted into word vectors by leveraging the </t>
    </r>
    <r>
      <rPr>
        <rFont val="Arial"/>
        <b/>
        <color theme="1"/>
      </rPr>
      <t>GloVe</t>
    </r>
    <r>
      <rPr>
        <rFont val="Arial"/>
        <color theme="1"/>
      </rPr>
      <t xml:space="preserve"> model. Finally, we build a classifier based on </t>
    </r>
    <r>
      <rPr>
        <rFont val="Arial"/>
        <b/>
        <color theme="1"/>
      </rPr>
      <t>Bidirectional Long ShortTerm Memory (BiLSTM)</t>
    </r>
    <r>
      <rPr>
        <rFont val="Arial"/>
        <color theme="1"/>
      </rPr>
      <t xml:space="preserve"> networks and adopt the trained classifier to detect self-admitted technical debt for new code comments. In the classifier, we introduce the attention mechanism to capture the important textual features and a balanced cross entropy loss function to overcome the class unbalance problem. Meanwhile, </t>
    </r>
    <r>
      <rPr>
        <rFont val="Arial"/>
        <b/>
        <color theme="1"/>
      </rPr>
      <t>genetic algorithms (GA)</t>
    </r>
    <r>
      <rPr>
        <rFont val="Arial"/>
        <color theme="1"/>
      </rPr>
      <t xml:space="preserve"> are adopted to search for the optimal or the approximate optimal parameter value for the balanced cross entropy loss function. 
To validate the effectiveness of the proposed approach, we conduct extensive experiments on the dataset including 62,566 code comments from 10 open source projects provided by Maldoado and Shihab [7]. We investigate four research questions and employ widely used precision, recall and F1-score to evaluate the performance of our approach in identifying self-admitted technical debt. We select one baseline method (namely the Pattern-based method [9]) and two state-of-the art methods (namely the NLP-based method [7] and the Text mining-based method [8]) as the comparative methods.
</t>
    </r>
  </si>
  <si>
    <t>-word embeddings using GloVe</t>
  </si>
  <si>
    <t>-Bidirectional Long ShortTerm Memory (BiLSTM)
-genetic algorithms (GA)</t>
  </si>
  <si>
    <t>81.75% in terms of precision
72.24% in terms of recall
75.86% in terms of F1-score on average</t>
  </si>
  <si>
    <r>
      <rPr>
        <rFont val="Arial"/>
        <color theme="1"/>
      </rPr>
      <t xml:space="preserve">In the classifier, we introduce the attention mechanism to capture the important textual features and a balanced cross entropy loss function to overcome the class unbalance problem.
Meanwhile, </t>
    </r>
    <r>
      <rPr>
        <rFont val="Arial"/>
        <b/>
        <color theme="1"/>
      </rPr>
      <t>genetic algorithms (GA)</t>
    </r>
    <r>
      <rPr>
        <rFont val="Arial"/>
        <color theme="1"/>
      </rPr>
      <t xml:space="preserve"> are adopted to search for the optimal or the approximate optimal parameter value for the balanced cross entropy loss function.
We experimentally investigate the performance of our approach on a public dataset including 62, 566 code comments from ten open source projects.
Experimental results show that our approach achieves 81.75% in terms of precision, 72.24% in terms of recall and 75.86% in terms of F1-score on average and outperforms the state-of-the-art text mining-based method by 8.14%, 5.49% and 6.64%, respectively.</t>
    </r>
  </si>
  <si>
    <t>Evaluating a LSTM Neural Network and a Word2vec Model in the Classification of Self-admitted Technical Debts and Their Types in Code Comments</t>
  </si>
  <si>
    <t>Rafael Meneses SantosIsrael Meneses SantosMethanias ColaÃ§o JÃºniorManoel MendonÃ§a</t>
  </si>
  <si>
    <r>
      <rPr>
        <rFont val="Arial"/>
        <color theme="1"/>
      </rPr>
      <t xml:space="preserve">In this paper we evaluate a </t>
    </r>
    <r>
      <rPr>
        <rFont val="Arial"/>
        <b/>
        <color theme="1"/>
      </rPr>
      <t>LSTM</t>
    </r>
    <r>
      <rPr>
        <rFont val="Arial"/>
        <color theme="1"/>
      </rPr>
      <t xml:space="preserve"> neural network model and </t>
    </r>
    <r>
      <rPr>
        <rFont val="Arial"/>
        <b/>
        <color theme="1"/>
      </rPr>
      <t>Word2vec</t>
    </r>
    <r>
      <rPr>
        <rFont val="Arial"/>
        <color theme="1"/>
      </rPr>
      <t xml:space="preserve"> to identify SATDs from comments in source code. This work is an extension of previous works [23,24] with a new experiment that assesses the SATD classification while ignoring the type of technical debt. To make this comparison, all types of technical debt were grouped into a single type, dividing the dataset into comments that may or may not have technical debt. Thus, it was also possible to evaluate the efficiency of the model in the classification of SATD regardless of type.</t>
    </r>
  </si>
  <si>
    <t>Word2vec</t>
  </si>
  <si>
    <t>LSTM</t>
  </si>
  <si>
    <t>-Indeed, on average, our approach achieves a Precision, Recall, and F1-score of 83.09%, 85.71%, and 84.22% respectively for within-project SATD detection, and a Precision, Recall, and F1-score of 79.21%, 87.34%, F1-score of 82.99% respectively for cross-projects SATD detection. It is worth mentioning that our approach does not perform significant differences between within-project and cross-projects settings. This evidence suggests that our approach could be effective and practical for pinpointing SATDs in real-world software projects.
-We also noticed that the classification improves when all SATD types were grouped in a single label. With this grouping, the model achieves better effectiveness and the combination of LSTM and Word2vec obtained a f-measure of 70.8% and the LSTM model, alone, a f-measure of 62.5%. In both cases, there were improvements in the prediction when compared to the results of the project and requirement SATDs classification. As in some medical diagnosis contexts, when healthcare professionals prefer to deal with some false positives than to lose some sick patients, recall can be more important than precision. The LSTM model without Word2vec has a better recall rate, but lower precision. The combination of Word2vec and LSTM has a great advantage for overall performance.</t>
  </si>
  <si>
    <t>DebtHunter: A Machine Learning-Based Approach for Detecting Self-Admitted Technical Debt</t>
  </si>
  <si>
    <t>Sala I,Tommasel A,Arcelli Fontana F</t>
  </si>
  <si>
    <r>
      <rPr>
        <rFont val="Arial"/>
        <color theme="1"/>
      </rPr>
      <t xml:space="preserve">Even though alternatives to identify SATD with manual or automated techniques have been proposed in the literature, most approaches are limited to binary classification (SATD or not SATD) rather than discriminating the debt type, and restrict the analysis to source code comments.
da S. Maldonado et al. [6] proposed a ML-based approach for automatically identifying design and requirement SATD. The authors also presented an extended dataset including 259?? comments from 10 Java projects. As in their previous approach, the goal was to identify the most frequent five debt types. Unlike da S. Maldonado et al. [6], who trained their model based on the comments extracted from all the considered systems, Huang and et al. [9] trained a model for each selected Java project and combined their results using a classifier voting method. Comments were classified into one of six classes: defect, documentation, test, design, requirement, and non-SATD. Liu and et al. [13] proposed a binary classification of SATD comments using NLP (i.e., Word Tokenizer, a custom stopWords list, Porter stemmer, and tf-idf), feature selection (the top 10% of features were selected according their Information Gain score), and a Naïve Bayes Multinomial (NBM) classifier. The authors also presented SATD Detector, a tool for binary classifying source code comments. Ren and et al. [18] proposed a deep learning approach based on a Convolutional Neural Network (CNN), where the convolutional layer is used to extract the most informative features for representing the data (in this case, the source code comments). Such features were later used to differentiate between SATD and not-SATD, based on the dataset labeled by [5]. According to the authors, their approach outperformed the results of Huang and et al. [9], both in terms of within-project and cross-project prediction.
Most of the considered ML-based approaches </t>
    </r>
    <r>
      <rPr>
        <rFont val="Arial"/>
        <b/>
        <color theme="1"/>
      </rPr>
      <t xml:space="preserve">perform a binary analysis of SATD (i.e. they separate SATD from non-SATD comments), and thus the particular types of debt are not identified. </t>
    </r>
    <r>
      <rPr>
        <rFont val="Arial"/>
        <color theme="1"/>
      </rPr>
      <t xml:space="preserve">Moreover, existing approaches (both pattern-based and ML) are only based on analysing source code comments, disregarding the importance of other information sources, such as issue trackers. 
In this context, DebtHunter approach allows to analyze both, source code comments and issue tracker.
</t>
    </r>
  </si>
  <si>
    <t>2 and 5</t>
  </si>
  <si>
    <t>-As text cannot be used as input of the classification models, both training sets undergo a classical NLP pre-processing pipeline [10] (Step 4). First, text is tokenized (i.e. it is divided into its words or tokens). Second, stopwords are removed following a Rainbow [15] based list. Third, Lovins stemmer [14] is used to reduce the lexical variation of word. Finally, the remaining words were weighted using tf-idf [11]. Following those pre-processing steps, 13, 056 features were obtained for the first training set and 3, 363 features for the second one. As observed, the first training set comprises more instances, and thus more features than the second one. applied an oversampling technique (called SMOTE [3])
-feature selection techniques (based on Information Gain)</t>
  </si>
  <si>
    <t>(1) a binary classification setting for identifying SATD comments (trained with the first training set)
(2) a multi-class classification setting for classifying SATD comments into the debt type they express (trained with the second training set)
-SMO (Sequential Minimal Optimization) [16] was used for both classification steps.</t>
  </si>
  <si>
    <t>Precision 0.972
Recall 0.967
F1-Score 0.965</t>
  </si>
  <si>
    <t>Table 2 shows the approaches performance. In terms of Precision, Recall and F1-Score, Raw DebtHunter outperformed all selected baselines. Raw DebtHunter and All-labels achieved similar results. Pattern-based achieved medium to high Precision, but very low Recall, which also affects F1-Score. Medium-high precision means that the majority of comments labeled as debt were actually expressing debt, while at the same time, most of the comments expressing debt were missed. Pattern-based identified as SATD comments that either did not express debt or expressed a design debt. Only one defect comment was labeled as SATD. This could be due to patterns having a limited scope, as they heavily rely on the words and expressions used in the analyzed systems. The performed statistical analysis showed that differences were statistically significant, confirming the superiority of DebtHunter over the selected baselines.</t>
  </si>
  <si>
    <t>Detecting and Explaining Self-Admitted Technical Debts with Attention-Based Neural Networks</t>
  </si>
  <si>
    <t>Wang X,Liu J,Li L,Chen X,Liu X,Wu H</t>
  </si>
  <si>
    <r>
      <rPr>
        <rFont val="Arial"/>
        <color theme="1"/>
      </rPr>
      <t xml:space="preserve">Despite the fact that technical debts will introduce negative impacts to the maintenance of software, technical debt is still wide- spread and seems to be unavoidable in software systems [3, 12, 47, 54]. Hence, there is a strong need to invent automated approaches to detect technical debts and fix them as earlier as possible. Nevertheless, it is a challenging endeavor to handle all the types of technical debts at once [25, 38]. As the initial step towards achieving such a purpose, many state-of-the-art works start by focusing on the detection of SATDs [10, 14, 17, 58]. Unlike other technical debts, SATDs are often highlighted as comments in the code of the software [30, 41, 59]. Table 1 enumerates some SATD examples identified in popular open-source projects. For example, the comment "May be replaced later" in the JMeter project indicates that the current code is a temporary solution and needs to be replaced in the future.
</t>
    </r>
    <r>
      <rPr>
        <rFont val="Arial"/>
        <b/>
        <color theme="1"/>
      </rPr>
      <t xml:space="preserve">This simple empirical investigation shows that SATDs indeed negatively impact the maintenance of software projects, and hence there is a strong need to invent promising approaches to detect and resolve them [13].
</t>
    </r>
  </si>
  <si>
    <t xml:space="preserve">Word embedding using ELMo (Embedding from Language Models)[37] </t>
  </si>
  <si>
    <t>-RNN
-BiLSTM</t>
  </si>
  <si>
    <t>F1-score of 84.22%, which is 9.14% higher than that of Ren’s method.</t>
  </si>
  <si>
    <t>To that end, we pro- pose to the community a novel approach, namely HATD (Hybrid Attention-based method for self-admitted Technical Debt detec- tion), to detect and explain SATDs using attention-based neural networks. Through extensive experiments on 445,365 comments in 20 projects, we show that HATD is effective in detecting SATDs on both in-the-lab and in-the-wild datasets under both within-project and cross-project settings. HATD also outperforms the state-of-the- art approaches in detecting and explaining SATDs.</t>
  </si>
  <si>
    <t>Detecting and Classifying Self-Admitted of Technical Debt with CNN-BiLSTM</t>
  </si>
  <si>
    <t>Zhu K,Yin M,Li Y</t>
  </si>
  <si>
    <r>
      <rPr>
        <rFont val="Arial"/>
        <color theme="1"/>
      </rPr>
      <t xml:space="preserve">-Currently, many methods are proposed to detect SATD. However, these methods are limited to the identification of SATD or non-SATD. In this paper, we propose a </t>
    </r>
    <r>
      <rPr>
        <rFont val="Arial"/>
        <b/>
        <color theme="1"/>
      </rPr>
      <t>CNN-BiLSTM</t>
    </r>
    <r>
      <rPr>
        <rFont val="Arial"/>
        <color theme="1"/>
      </rPr>
      <t xml:space="preserve"> method to detect and classify SATD. Through our cross-project experiments on 10 projects, it is shown that our method can not only effectively detect SATD, but also classify design debt, requirement debt, and defect debt in SATD.
-Therefore, this paper proposes a CNN-BiLSTM method to detect SATD and classify three kinds of self-admitted technical debt in comments. Firstly, we use the data set provided by Maldonado [5], preprocess the data of 10 projects and then use </t>
    </r>
    <r>
      <rPr>
        <rFont val="Arial"/>
        <b/>
        <color theme="1"/>
      </rPr>
      <t>Word2vec</t>
    </r>
    <r>
      <rPr>
        <rFont val="Arial"/>
        <color theme="1"/>
      </rPr>
      <t xml:space="preserve"> to express the comment text as a matrix, then train a CNN- BiLSTM model, and take turns to evaluate the 10 projects as the test set. According to our experimental results, our method can implement SATD detection and classification.</t>
    </r>
  </si>
  <si>
    <t>4 class
defect debt, design debt, requirement debt, non-SATD</t>
  </si>
  <si>
    <t>Word Embedding using Word2vec</t>
  </si>
  <si>
    <t>CNN-BiLSTM</t>
  </si>
  <si>
    <t>F1-score: 0.695</t>
  </si>
  <si>
    <t>Table III shows the Marco-F1 results of SATD multi-classification of our method and common deep learning models on ten projects. The average Marco-F1 of our method on 10 projects is 0.451, which is 10.81%, 6.62% and 6.37% higher than CNN, LSTM, and BiLSTM, respectively. In addition, we can also see that the methods have achieved the minimum value on the EMF project. According to our investigation on this project, we found that the data of the EMF project is very unbalanced, which brings great difficulties to classification. Even so, our method is still 10.81% better than CNN.</t>
  </si>
  <si>
    <t>An Empirical Study of Refactorings and Technical Debt in Machine Learning Systems</t>
  </si>
  <si>
    <t>Tang Y,Khatchadourian R,Bagherzadeh M,Singh R,Stewart A,Raja A</t>
  </si>
  <si>
    <t>Machine Learning (ML), including Deep Learning (DL), systems, i.e., those with ML capabilities, are pervasive in today's data-driven society. Such systems are complex; they are comprised of ML models and many subsystems that support learning processes. As with other complex systems, ML systems are prone to classic technical debt issues, especially when such systems are long-lived, but they also exhibit debt specific to these systems. Unfortunately, there is a gap of knowledge in how ML systems actually evolve and are maintained. In this paper, we fill this gap by studying refactorings, i.e., source-to-source semantics-preserving program transformations, performed in real-world, open-source software, and the technical debt issues they alleviate. We analyzed 26 projects, consisting of 4.2 MLOC, along with 327 manually examined code patches. The results indicate that developers refactor these systems for a variety of reasons, both specific and tangential to ML, some refactorings correspond to established technical debt categories, while others do not, and code duplication is a major cross-cutting theme that particularly involved ML configuration and model code, which was also the most refactored. We also introduce 14 and 7 new ML-specific refactorings and technical debt categories, respectively, and put forth several recommendations, best practices, and anti-patterns. The results can potentially assist practitioners, tool developers, and educators in facilitating long-term ML system usefulness.</t>
  </si>
  <si>
    <t>An empirical study on the co-occurrence between refactoring actions and Self-Admitted Technical Debt removal</t>
  </si>
  <si>
    <r>
      <rPr>
        <rFont val="Arial"/>
        <color theme="1"/>
      </rPr>
      <t xml:space="preserve">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t>
    </r>
    <r>
      <rPr>
        <rFont val="Arial"/>
        <b/>
        <color theme="1"/>
      </rPr>
      <t xml:space="preserve">By leveraging a dataset of SATD and their removals in four open-source projects and by using an automated refactoring detection tool, we study the co-occurrence of refactoring and SATD removals. 
</t>
    </r>
    <r>
      <rPr>
        <rFont val="Arial"/>
        <color theme="1"/>
      </rPr>
      <t>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t>
    </r>
  </si>
  <si>
    <r>
      <rPr>
        <rFont val="Arial"/>
        <color theme="1"/>
      </rPr>
      <t xml:space="preserve">The context of the study consists of the evolution history of four Java open source projects – </t>
    </r>
    <r>
      <rPr>
        <rFont val="Arial"/>
        <b/>
        <color theme="1"/>
      </rPr>
      <t>Camel, Gerrit, Log4j, and Tomcat</t>
    </r>
    <r>
      <rPr>
        <rFont val="Arial"/>
        <color theme="1"/>
      </rPr>
      <t xml:space="preserve"> – for which SATD and their removals are available in a dataset by Maldonado et al. (2017a), and for which we detected refactoring actions using the RMiner tool (Tsantalis et al., 2018).</t>
    </r>
  </si>
  <si>
    <t>An exploratory study on the introduction and removal of different types of technical debt in deep learning frameworks</t>
  </si>
  <si>
    <t>Jiakun LiuQiao HuangXin XiaEmad ShihabDavid LoShanping Li</t>
  </si>
  <si>
    <t>However, few studies focused on the removal of different types of technical debt in practice. To fill this gap, we use the introduction and removal of different types of self-admitted technical debt (i.e., SATD) in 7 deep learning frameworks as an example. This is because deep learning frameworks are some of the most important soft- ware systems today due to their prevalent use in life-impacting deep learning applications.
Moreover, the field of the development of different deep learning frameworks is the same, which enables us to find common behaviors on the removal of different types of technical debt across projects. By mining the file history of these frameworks, we find that design debt is introduced the most along the development process.
As for the removal of technical debt, we find that requirement debt is removed the most, and design debt is removed the fastest. Most of test debt, design debt, and requirement debt are removed by the developers who introduced them.
Based on the introduction and removal of different types of technical debt, we discuss the evolution of the frequencies of different types of technical debt to depict the unresolved sub-optimal trade-offs or decisions that are confronted by developers along the development process. We also discuss the removal patterns of different types of technical debt, highlight future research directions, and provide recommendations for practitioners.</t>
  </si>
  <si>
    <t>SATD-detector - Information Gain (IG)</t>
  </si>
  <si>
    <t>As a result, we include 7 deep learning frameworks with the largest number of stars that are written in 3 programming languages (C++, Python and Java) as subject frameworks for our study. They include: TensorFlow (shortened as TF),5 Keras,6 Deeplearning4j (shortened as DL4J),7 Caffe,8 PyTorch,9 MXNet10 and Microsoft Cognitive Toolkit (known as CNTK).11</t>
  </si>
  <si>
    <t>Precision
Recall</t>
  </si>
  <si>
    <t>Precision 0.71 0.45 0.91 0.79 0.60 0.83 0.81 0.81
This shows that the retrained SATD-detector achieves a recall score of 0.85 as there are around 3,180 comments that are false negative (i.e., the comments indicating technical debt).</t>
  </si>
  <si>
    <t>In this paper, we inspect the removal of different types of technical debt by mining SATD in the history version of 7 open source deep learning framework projects. As a result, we find that developers admit design debt the most, and the removal rate of requirement debt is significantly higher than other types of technical debt. Design debt is removed the fastest among all the types of technical debt, while compatibility debt is removed the slowest. Documentation debt and defect debt is the least self-removed. Test debt, design debt, and requirement debt are the the most self-removed. Compatibility debt and documentation debt are the most removed by the developers with more activities in the project. Based on these findings, we depict the evolution of the frequencies of different types of technical debt along the development process. In the future, we will examine the introduction and removal of technical debt with other evidence, such as by an interview.</t>
  </si>
  <si>
    <t>Classification of Technical Debts in Software Development Using Text Analytics</t>
  </si>
  <si>
    <t>Rajalakshmi V,Sendhilkumar S,Mahalakshmi GS</t>
  </si>
  <si>
    <r>
      <rPr>
        <rFont val="Arial"/>
        <color theme="1"/>
      </rPr>
      <t xml:space="preserve">Technical debt refers to the technical trade-offs made by the software teams at the time of development of the software to fasten the delivery process. These trade-offs lead to a higher system maintenance cost, and it is difficult to often enhance the application. In some cases, enhancements can result in the entire modules being rewritten. So, in order to reduce the debt from the system, it is required to identify the debt and the project cycle where most of the debts occur. 
</t>
    </r>
    <r>
      <rPr>
        <rFont val="Arial"/>
        <b/>
        <color theme="1"/>
      </rPr>
      <t xml:space="preserve">To automatically address this problem, this work uses the machine learning and text analytics model. Random forest and support vector machine (SVM) algorithms extract features from incident tracker documents and effectively classify the technical debts.
</t>
    </r>
    <r>
      <rPr>
        <rFont val="Arial"/>
        <color theme="1"/>
      </rPr>
      <t>The proposed technical debt classification model is made sustainable to handle the growing volumes of project documents by executing a distributed framework. The performance of both the models is examined, and it is found that SVM outperforms the other.</t>
    </r>
  </si>
  <si>
    <t>stop word removal
stemming'</t>
  </si>
  <si>
    <t>Random forest
SVM models</t>
  </si>
  <si>
    <t>Incident tacking data (training data)
Random forest 0.1924
SVM 0.5727
Requirement specification data (test data)
Random forest 0.8255 
SVM 0.9458</t>
  </si>
  <si>
    <t>This paper introduces an exploratory study on applying NLP and machine learning techniques to identify technical debt issues from the incident tracker data set. It has proposed a method to use a distributed Hadoop framework where the project documents can be stored in the Hadoop Distributed File System (HDFS) and text preprocessing functionality can be done by the MapReduce programming model. This method will help to save the time spent in preprocessing the project documents. We have demonstrated that the proposed model can automate the process of detecting technical debt issues from the incident tracker and achieve an acceptable performance using NLP and machine learning techniques. There are some common words in software engineering that are directly or indirectly related to technical debt, and these words can be used as features to decide whether a certain issue is a technical debt or not.</t>
  </si>
  <si>
    <t>How Far Have We Progressed in Identifying Self-Admitted Technical Debts? A Comprehensive Empirical Study</t>
  </si>
  <si>
    <t>Guo Z,Liu S,Liu J,Li Y,Chen L,Lu H,Zhou Y</t>
  </si>
  <si>
    <r>
      <rPr>
        <rFont val="Arial"/>
        <color theme="1"/>
      </rPr>
      <t xml:space="preserve">Objective. We aim to investigate how far we have really progressed in the field of SATD identification by comparing existing approaches with a simple approach that leverages the predefined task tags to identify SATD. Method. We first propose a simple heuristic approach that </t>
    </r>
    <r>
      <rPr>
        <rFont val="Arial"/>
        <b/>
        <color theme="1"/>
      </rPr>
      <t>fuzzily Matches task Annotation Tags (MAT)</t>
    </r>
    <r>
      <rPr>
        <rFont val="Arial"/>
        <color theme="1"/>
      </rPr>
      <t xml:space="preserve"> in comments to identify SATD.
</t>
    </r>
    <r>
      <rPr>
        <rFont val="Arial"/>
        <b/>
        <color theme="1"/>
      </rPr>
      <t xml:space="preserve">In nature, MAT is an unsupervised approach, which does not need any data to train a prediction model and has a good understandability. </t>
    </r>
    <r>
      <rPr>
        <rFont val="Arial"/>
        <color theme="1"/>
      </rPr>
      <t>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t>
    </r>
  </si>
  <si>
    <t>Tokenization
Stemming</t>
  </si>
  <si>
    <t>fuzzily Matches task Annotation Tags (MAT)</t>
  </si>
  <si>
    <r>
      <rPr>
        <rFont val="Arial"/>
        <color theme="1"/>
      </rPr>
      <t xml:space="preserve">-Dataset M: Maldonado dataset
-Dataset-G: collected by ourselves -- The new projects involved in Dataset-G include Dubbo-2.7.4, Gradle-5.6.3, Groovy-2.5.8, Hive-3.1.2, Maven-3.6.2, Poi-4.1.1, SpringFramework-5.2.0, Storm-2.1.0, Tomcat-9.0.27, and Zookeeper-3.5.6.
</t>
    </r>
    <r>
      <rPr>
        <rFont val="Arial"/>
        <b/>
        <color theme="1"/>
      </rPr>
      <t>Second, combining Dataset-M with Dataset-G together allows us to have a large sample to draw statistically meaningful conclusions.</t>
    </r>
  </si>
  <si>
    <r>
      <rPr>
        <rFont val="Arial"/>
        <color theme="1"/>
      </rPr>
      <t xml:space="preserve">Precision
Recall
F1-score
</t>
    </r>
    <r>
      <rPr>
        <rFont val="Arial"/>
        <b/>
        <color theme="1"/>
      </rPr>
      <t>ER (Effort Reduction)
RI (Recall Increase)</t>
    </r>
  </si>
  <si>
    <t>Results are available</t>
  </si>
  <si>
    <t>It is prior that comments with these tags have a high probability of being SATD even if tag misusing is considered. However, existing SATD identification approaches neglect this fact and learn their relationships with SATD from labeled training data. We use 20 different open-source Java projects to conduct the comparison experiment. Our experimental results surprisingly show that MAT is very competitive or even superior to all the investigated approaches, regardless of whether effort-unaware or effort-aware performance indicators are considered. Furthermore, for the investigated approaches, the resulting true positive instances (i.e., SATD) and true negative instances (i.e., non-SATD) are highly over- lapped with those identified by MAT. This result indicates that the real progress in SATD identification is not being achieved as it might have been envisaged. Due to a low computation cost and a low memory requirement, MAT can be efficiently applied in practice. Therefore, we strongly recommend that future SATD identification studies consider MAT as an easy-to-implement baseline, when many task tags are used in the comments of a target project. Indeed, in light of the fact that task tags are usually signals of SATD, there is no reason to neglect such a natural baseline. In practice, using MAT as a baseline will enable us to determine whether a new identification approach is practically useful.</t>
  </si>
  <si>
    <t>Self-Admitted Technical Debt in R Packages: An Exploratory Study</t>
  </si>
  <si>
    <t>Melina Vidoni</t>
  </si>
  <si>
    <r>
      <rPr>
        <rFont val="Arial"/>
        <color theme="1"/>
      </rPr>
      <t xml:space="preserve">This paper investigated self-admitted technical debt (SATD) in source comments of R packages. To do this, it conducted a three-part mixed-methods study to understand SATD in a new domain: R packages. The first part mined 503 R packages from GitHub, and manually analysed more than 164k of comments to generate a dataset. The second part administered a crowd- sourcing to analyse the quality of the extracted comments, while the third part comprised a survey to address developers’ perspectives regarding SATD comments.
</t>
    </r>
    <r>
      <rPr>
        <rFont val="Arial"/>
        <b/>
        <color theme="1"/>
      </rPr>
      <t>The main findings indicate that a large amount of outdated code is left commented, with SATD accounting for about 3% of comments.</t>
    </r>
  </si>
  <si>
    <t>This paper investigated self-admitted technical debt (SATD) in source comments of R packages. To do this, it conducted a three-part mixed-methods study to understand SATD in a new domain: R packages. The first part mined 503 R packages from GitHub, and manually analysed more than 164k of comments to generate a dataset. The second part administered a crowd- sourcing to analyse the quality of the extracted comments, while the third part comprised a survey to address developers’ perspectives regarding SATD comments.</t>
  </si>
  <si>
    <t>Self-admitted technical debt practices: a comparison between industry and open-source</t>
  </si>
  <si>
    <t>Fiorella ZampettiGianmarco FucciAlexander SerebrenikMassimiliano Di Penta</t>
  </si>
  <si>
    <r>
      <rPr>
        <rFont val="Arial"/>
        <color theme="1"/>
      </rPr>
      <t xml:space="preserve">While previous studies have investigated SATD management and its relationship with software quality, there is little understanding of the extent and circumstances to which developers admit TD. This paper reports the results of a study in which we asked developers from industry and open-source about their practices in annotating source code and other artifacts for self-admitting TD.
</t>
    </r>
    <r>
      <rPr>
        <rFont val="Arial"/>
        <b/>
        <color theme="1"/>
      </rPr>
      <t xml:space="preserve">The study consists of two phases. First, we conducted 10 interviews to gather a first understanding of the phenomenon and to prepare a survey questionnaire. Then, we surveyed 52 industrial developers as well as 49 contributors to open-source projects. Results of the study show how the TD annotation practices, as well as the typical content of SATD comments, are very similar between open-source and industry.
</t>
    </r>
    <r>
      <rPr>
        <rFont val="Arial"/>
        <color theme="1"/>
      </rPr>
      <t>At the same time, our results highlight how, while open-source code is spread of comments admitting the need for improvements, SATD in industry may be dictated by organizational guidelines but, at the same time, implicitly discouraged by the fear of admitting responsibilities. Results also highlight the need for tools helping developers to achieve a better TD awareness.</t>
    </r>
  </si>
  <si>
    <t>To the best of our knowledge, this paper presents the first empirical study aimed at investigating SATD from developers’ perspective and has been conducted through semi- structured interviews involving 10 developers (one of which from OSS, the rest from industry), and a survey with 101 participants, 52 from the industry and 49 from OSS. 
Results clearly indicate a very similar perception and usage of SATD between industry and OSS. At the same time, some differences emerged, e.g., industrial developers are less prone than OSS developers to admit TD. This might be due to organizational policies and, above all, to the lack of a shared culture of not being afraid to share mistakes and infor- mation about imperfect code. Moreover, OSS developers care more about the need for API replacement than in industry, likely because of having more degrees of freedom.
The study results also highlight challenges developers are encountering upon admitting SATD. This promotes future research work in this area, aimed at supporting developers in the admittance of TD, providing better notification mechanisms for that, and also high- lighting and discouraging practices related to removing TD documentation without properly addressing it.</t>
  </si>
  <si>
    <t>Technical Debt Forecasting Based on Deep Learning Techniques</t>
  </si>
  <si>
    <t>Maria MathioudakiDimitrios TsoukalasMiltiadis SiavvasDionysios Kehagias</t>
  </si>
  <si>
    <r>
      <rPr>
        <rFont val="Arial"/>
        <color theme="1"/>
      </rPr>
      <t xml:space="preserve">While a broad variety of methods and tools have been proposed over the years for the identification and quantification of TD during the software development cycle, it is not until recently that researchers have turned their interest towards methods aiming to forecast the future TD evolution of a software project. 
</t>
    </r>
    <r>
      <rPr>
        <rFont val="Arial"/>
        <b/>
        <color theme="1"/>
      </rPr>
      <t xml:space="preserve">Predicting the future value of TD could facilitate decision-making tasks regarding software maintenance and assist developers and project managers in taking proactive actions regarding TD repayment.
In previous relevant studies, time series analysis and Machine Learning techniques have been employed in order to generate meaningful TD forecasts. 
</t>
    </r>
    <r>
      <rPr>
        <rFont val="Arial"/>
        <color theme="1"/>
      </rPr>
      <t>While these approaches have been proven capable of producing reliable TD predictions, their predictive performance has been observed to decrease significantly for long-term predictions. To this end, in the present paper we investigate whether the adoption of Deep Learning may lead to more accurate long-term TD prediction. 
For this purpose, Deep Learning models are constructed, evaluated, and compared based on a dataset of five popular real-world software applications. The results of our analysis indicate that the adoption of Deep Learning results in TD forecasting models with sufficient predictive performance up to 150 steps ahead into the future.</t>
    </r>
  </si>
  <si>
    <t>Multilayer Perceptron (MLP)</t>
  </si>
  <si>
    <r>
      <rPr>
        <rFont val="Arial"/>
        <color theme="1"/>
      </rPr>
      <t xml:space="preserve">For the purposes of the present study, we decided to exploit the “Technical Debt dataset”1, that is, a dataset that was constructed and made publicly available in a study by Lenarduzzi et al. [18] to facilitate TD research. This dataset is based on 33 real-world open-source Java projects obtained from the Apache Software Foundation and contains TD measurements for all available commits of the aforementioned projects. 
</t>
    </r>
    <r>
      <rPr>
        <rFont val="Arial"/>
        <b/>
        <color theme="1"/>
      </rPr>
      <t>Therefore, our final set consists of the following projects: Ambari, Commons- codec, Commons-io, Httpcomponents-client and Mina-sshd. These</t>
    </r>
  </si>
  <si>
    <t>MAPE
MAE
RMSE</t>
  </si>
  <si>
    <t>In previous studies we have employed statistical and ML techniques, able to generate accurate short-and mid-term TD forecasts. However, the fact that TD Management activities usually tend to focus on the long term raised the need for more sophisticated forecasting approaches. The purpose of this work was to investigate whether Deep Learning may lead to more accurate long-term TD pre- dictions. We utilized a dataset comprising five open-source Java applications and employed a MLP model, which was evaluated for various forecasting horizons. Our experiments showed that Deep Learning is indeed a promising approach for TD forecasting. In fact, its adoption resulted in models with sufficient pre- dictive performance for both short-and long-term TD forecasts, demonstrating meaningful results even for 150 steps ahead into the future.</t>
  </si>
  <si>
    <t>Technical Debt predictive model through Temporal Convolutional Network</t>
  </si>
  <si>
    <t>Aversano L,Bernardi ML,Cimitile M,Iammarino M</t>
  </si>
  <si>
    <r>
      <rPr>
        <rFont val="Arial"/>
        <color theme="1"/>
      </rPr>
      <t xml:space="preserve">Several studies have been conducted in the literature on the identification of the technical debt and its consequences, thanks to useful tools for identifying the problem within the source code. On the other hand, this work aims to explore a deep learning approach to predict the rise of technical debt in software code by leveraging the knowledge of changing quality metrics. For validation of the approach, a large dataset was built, related to four known Java software projects, with the collection of numerous class-level code quality metrics.
The results obtained show the effectiveness of the proposed approach in predicting the development of Technical Debt within the source code.
</t>
    </r>
    <r>
      <rPr>
        <rFont val="Arial"/>
        <b/>
        <color theme="1"/>
      </rPr>
      <t>We obtained an F1 score of 0.99 for two of the chosen software systems and greater than 0.91 for the remaining two.</t>
    </r>
  </si>
  <si>
    <t>classifying it as: i) stable, ii) increased, and iii) decreased</t>
  </si>
  <si>
    <t>3
classifying it as: i) stable, ii) increased, and iii) decreased</t>
  </si>
  <si>
    <t>Pre-processing phase: step aimed at (i) cleaning the data, removing incorrect or incomplete ones, (ii) normalizing attributes through min-max normalization, (iii) select the most correlated features, and (iv) labeling according to three identified classes.</t>
  </si>
  <si>
    <t>Temporal convolutional networks</t>
  </si>
  <si>
    <t xml:space="preserve">For this study, we considered a dataset consisting of data collected from 4 open-source Java projects.
Jackson-dataformat-xml
Jackson-core
Commons-imaging
Jfreechart
</t>
  </si>
  <si>
    <t>F1 score of 0.99 for two of the chosen software systems and greater than 0.91 for the remaining two</t>
  </si>
  <si>
    <t>The experimentation is carried out on a dataset including data coming from four software projects, in particular through the evaluation of 38 metrics at the class level, whose change is registered commit for commit. The results indicate that the measure F1 obtained is always greater than 0.91, and reaches 0.99 for two systems (CI and JF), thus demonstrating the efficiency of the predictions obtained with the proposed methodology.</t>
  </si>
  <si>
    <t>Waiting around or job half-done? Sentiment in self-admitted technical debt</t>
  </si>
  <si>
    <t>Fucci G,Cassee N,Zampetti F,Novielli N,Serebrenik A,Di Penta M</t>
  </si>
  <si>
    <r>
      <rPr>
        <rFont val="Arial"/>
        <color theme="1"/>
      </rPr>
      <t xml:space="preserve">To better understand developers’ habits in SATD an- notation, and possibly support their exploitation in tool support, this paper provides an in-depth analysis of the content provided in SATD comments, and the expressed sentiment.
</t>
    </r>
    <r>
      <rPr>
        <rFont val="Arial"/>
        <b/>
        <color theme="1"/>
      </rPr>
      <t xml:space="preserve">We manually inspect and classify 1038 instances from an existing dataset, grouping them along a taxonomy composed of 41 categories (of which 9 top-level ones), identifying their sentiment, and the presence of external references such as author names or issue IDs.
</t>
    </r>
    <r>
      <rPr>
        <rFont val="Arial"/>
        <color theme="1"/>
      </rPr>
      <t>Results of our study indicate that (i) the SATD content is crosscutting along life-cycle dimensions identified in previous work, (ii) comments related to functional problems or on-hold SATD are generally more negative than poor implementation choices or partially implemented functionality, and (iii) despite observations from previous literature, only a minority of SATD comments leverage external references.</t>
    </r>
  </si>
  <si>
    <t>negative
non-negative
mixed</t>
  </si>
  <si>
    <t>3 sentiment polarities
negative
non-negative
mixed</t>
  </si>
  <si>
    <t>To address RQ1, we first take 1038 SATD comments sampled from the dataset of Maldonado et al. [2] and perform a fine-grained classification. We</t>
  </si>
  <si>
    <t>In this paper, we have studied Self-Admitted Technical Debt (SATD) comments: what kind of information is being exchanged and how is this being done. We have manually analyzed 1038 SATD comments and constructed a taxonomy of 41 categories with 9 top-level categories: functional issues, poor implementation choices, waiting, deployment issues, outdated SATD comments, partially/not implemented functionality, testing issues, documentation issues, and misalignment-related problems. Not surprisingly, most SATD comments pertain to poor implementation choices and partially/not implemented functionality. Compared to a previous classification of Maldonado et al. [2] we observe that while some categories, e.g., Testing, can be mapped to the corresponding categories of Maldonado et al. [2], other categories, e.g., functional issues, poor implementation choices, and partially/not implemented functionality, are spread over multiple categories in Maldonado et al., i.e., defects, design, and implementation.</t>
  </si>
  <si>
    <t>Exploiting gated graph neural network for detecting and explaining self-admitted technical debts</t>
  </si>
  <si>
    <t>Yu J,Zhao K,Liu J,Liu X,Xu Z,Wang X</t>
  </si>
  <si>
    <r>
      <rPr>
        <rFont val="Arial"/>
        <b/>
        <color theme="1"/>
      </rPr>
      <t xml:space="preserve">To the best of our knowledge, this is the first work aiming at identifying three different types of SATD, including defect debt, design debt, and implementation debt, to help developers understand technical debt better.
</t>
    </r>
    <r>
      <rPr>
        <rFont val="Arial"/>
        <color theme="1"/>
      </rPr>
      <t>Nevertheless, the above-mentioned studies for detecting SATDs have two shortcomings (Liu et al.). First, for pattern based methods, they rely on manual modes and cannot identify SATDs automatically. Second, for machine learning based methods, they focus on the locality of the comment instances and lack of the relationship between long-distance and discontinuous comment instances (Ma et al., 2021; Mittal et al., 2021).
To solve these problems, we propose a deep learning based method, namely GGSATD that applies the gated graph neural network with the inductiveness, to detect SATDs from source code comments (Zhang et al., 2020).
Instead of treating the code comment instance sequence as the model input directly, our method converts the comment instance into the graph with co-occurrence relation- ship. More specifically, first, we use the code comment instance to build the graph, then we learn the features through the</t>
    </r>
    <r>
      <rPr>
        <rFont val="Arial"/>
        <b/>
        <color theme="1"/>
      </rPr>
      <t xml:space="preserve"> gated graph neural network (GGNN) </t>
    </r>
    <r>
      <rPr>
        <rFont val="Arial"/>
        <color theme="1"/>
      </rPr>
      <t xml:space="preserve">that makes the features of nodes in each graph can be learnt more effectively. After the feature learning finished, the node representation the model learnt is sent into two multilevel perceptrons to obtain high-level feature representation followed by a softmax layer for SATD detection.
</t>
    </r>
  </si>
  <si>
    <t>3 class
defect debt, design debt, implementation debt.</t>
  </si>
  <si>
    <t xml:space="preserve">3 class
defect debt, design debt, implementation debt.
</t>
  </si>
  <si>
    <t>gated graph neural network (GGNN)</t>
  </si>
  <si>
    <t>-Maldonado dataset
-To further verify the generation of our model, we collect seven new software projects with 152,569 comments in real world. In</t>
  </si>
  <si>
    <t xml:space="preserve">-within-project scenario, the mean values of Precision, Recall, and F1-score obtained by our method are 0.916, 0.884, and 0.895
-cross-project scenario, the mean values of Precision, Recall, and F1-score obtained by our method are 0.879, 0.849, and 0.862
</t>
  </si>
  <si>
    <r>
      <rPr>
        <rFont val="Arial"/>
        <color theme="1"/>
      </rPr>
      <t xml:space="preserve">We conduct the experiment on a benchmark dataset that includes 10 software projects released by a previous work (Mal- donado et al., 2017) with three performance indicators. Our experiment results show that, in within-project scenario, the mean values of </t>
    </r>
    <r>
      <rPr>
        <rFont val="Arial"/>
        <b/>
        <color theme="1"/>
      </rPr>
      <t>Precision, Recall, and F1-score</t>
    </r>
    <r>
      <rPr>
        <rFont val="Arial"/>
        <color theme="1"/>
      </rPr>
      <t xml:space="preserve"> obtained by our method are 0.916, 0.884, and 0.895, respectively. Compared to the five baseline methods, the F1-score improves from 8.75% to 38.54%.
In cross-project scenario, the mean values of Precision, Recall, and F1-score obtained by our method are 0.879, 0.849, and 0.862, respectively. Compared to the five baseline methods, the F1-score improves from 7.75% to 36.83%. To further verify the generation of our model, we collect seven new software projects with 152,569 comments in real world. In the seven extended projects, our method also achieves better prediction performance than the five baseline methods, i.e., Precision of 0.899, Recall of 0.950, and F1-score of 0.921.</t>
    </r>
  </si>
  <si>
    <t>Multiclass Classification for Self-Admitted Technical Debt Based on XGBoost</t>
  </si>
  <si>
    <t>Chen X,Yu D,Fan X,Wang L,Chen J</t>
  </si>
  <si>
    <t xml:space="preserve">Existing studies mainly focus on detecting technical debt by classifying code comments into either “SATD” or “non-SATD.” However, different types of SATD has different impacts on software maintenance and needs to be handled by different developers. Therefore, the detected SATD should be further classified so that developers can understand and remove technical debt better. In this article, we propose a new method based on eXtreme Gradient Boosting (XGBoost) to classify SATD into multiple classes. In our approach, we first preprocess the original code comments and adopt the easy data augmentation strategy to overcome the class unbalance problem. Then, chi-square is leveraged to select representative features from the textual feature set. Finally, we apply XGBoost to train a classifier and use the trained classifier to partition each comment into the corresponding class. We experimentally investigate the effectiveness of our approach on a public dataset, including 62 566 code comments from 10 open-source projects. Experimental results show that our approach achieves 56.66% in terms of macroaveraged precision, 59.07% in terms of macroaveraged recall, and 55.77% in terms of macroaveraged F-measure on average, and outperforms the natural language processing based method by 4.98%, 5.32%, and 3.17%, respectively. In addition, the experimental results also demonstrate that the data augmentation strategy is effective in improving the effectiveness of our approach. 
In this study, we aim to identify different types of technical debt (defect debt, design debt, and implementation debt), which can be regarded as a multiclass classification problem. MacroP, MacroR, and MacroF are the widely used metrics to evaluate the effectiveness of automated multiclass classification techniques [24], [26]. Therefore, we can adopt MacroP, MacroR, and MacroF to validate the effectiveness of our method. Notably, although non-SATD comments can also be identified in this study, we do not care the results of non-SATD comments. We first calculate the local results of each type of technical debt, then the global results can be obtained by averaging the results of these three types of technical debt
</t>
  </si>
  <si>
    <t>3 class
defect debt, design debt, and implementation debt</t>
  </si>
  <si>
    <t xml:space="preserve">CHI is applied to select representative features from the feature set, and the CountVectorizer tool [11] is leveraged to represent each comment. </t>
  </si>
  <si>
    <t>-eXtreme Gradient Boosting (XGBoost) 
-EDA (easy data augmentation)</t>
  </si>
  <si>
    <t>MacroF
MacroP
MacroR</t>
  </si>
  <si>
    <t>56.66% in terms ofmacro-averaged precision
59.07% in terms ofmacro-averaged recall
55.77% in terms of macro-averaged F-measure on average
outperforms the natural language processing based method by 4.98%, 5.32%, and 3.17%, respectively.</t>
  </si>
  <si>
    <t xml:space="preserve">We experimentally investigate the effectiveness of our approach on a public dataset, including 62 566 code comments from 10 open-source projects. Experimental results show that our approach achieves 56.66% in terms of macroaveraged precision, 59.07% in terms of macroaveraged recall, and 55.77% in terms of macroaveraged F-measure on average, and outperforms the natural language processing based method by 4.98%, 5.32%, and 3.17%, respectively. In addition, the experimental results also demonstrate that the data augmentation strategy is effective in improving the effectiveness of our approach. </t>
  </si>
  <si>
    <t>A First Look at Duplicate and Near-Duplicate Self-Admitted Technical Debt Comments</t>
  </si>
  <si>
    <t>Yasmin J,Sheikhaei MS,Tian Y</t>
  </si>
  <si>
    <t>In this work, we take the first look at the existence and characteristics of duplicate and near-duplicate SATD comments in five popular Apache OSS projects, i.e., JSPWiki, Helix, Jackrabbit, Archiva, and SystemML. We design a method to automatically identify groups of duplicate and near-duplicate SATD comments and track their evolution in the software system by mining the commit history of a software project. Leveraging the proposed method, we identified 3,520 duplicate and near-duplicate SATD comments from the target projects, which belong to 1,141 groups. We manually analyze the content and context of a sample of 1,505 SATD comments (by sampling 100 groups for each project) and identify if they annotate the same root cause. We also investigate whether duplicate SATD comments exist in code clones, whether they co-exist in the same file, and whether they are introduced and removed simultaneously. Our preliminary study reveals several surprising findings that would shed light on future studies aiming to improve the management of duplicate SATD comments. For instance, only 48.5% duplicate SATD comment groups with the same root cause exist in regular code clones, and only 33.9% of the duplicate SATD comment pairs are introduced in the same commit.</t>
  </si>
  <si>
    <t>A framework for conditional statement technical debt identification and description</t>
  </si>
  <si>
    <t>Abdulaziz AlhefdhiHoa Khanh DamYusuf Sulistyo NugrohoHideaki HataTakashi IshioAditya Ghose</t>
  </si>
  <si>
    <r>
      <rPr>
        <rFont val="Arial"/>
        <color theme="1"/>
      </rPr>
      <t xml:space="preserve">Most of the existing work focuses on detecting technical debt using code comments, known as Self-Admitted Technical Debt (SATD). However, there are many cases where technical debt instances are not explicitly acknowledged but deeply hidden in the code. In this paper, we propose a framework that caters for the absence of SATD comments in code.
</t>
    </r>
    <r>
      <rPr>
        <rFont val="Arial"/>
        <b/>
        <color theme="1"/>
      </rPr>
      <t>Our Self-Admitted Technical Debt Identification and Description (SATDID) framework</t>
    </r>
    <r>
      <rPr>
        <rFont val="Arial"/>
        <color theme="1"/>
      </rPr>
      <t xml:space="preserve"> determines if technical debt should be self-admitted for an input code fragment. If that is the case, SATDID will automatically generate the appropriate descriptive SATD comment that can be attached with the code. While our approach is applicable in principle to any type of code fragments, we focus in this study on technical debt hidden in conditional statements, one of the most TD-carrying parts of code. We explore and evaluate different implementations of SATDID.
The evaluation results demonstrate the applicability and effectiveness of our framework over multiple benchmarks. Comparing with the results from the benchmarks, our approach provides at least 21.35, 59.36, 31.78, and 583.33% improvements in terms of Precision, Recall, F-1, and Bleu-4 scores, respectively. In addition, we conduct a human evaluation to the SATD comments generated by SATDID. In 1-5 and 0–5 scales for Acceptability and Understandability, the total means achieved by our approach are 3.128 and 3.172, respectively.</t>
    </r>
  </si>
  <si>
    <t>Term Frequency-Inverse Document Frequency (TF-IDF)</t>
  </si>
  <si>
    <t>Long Short-Term Memory (LSTM)</t>
  </si>
  <si>
    <t>We obtained 5,313 SATD code-comment pairs and 839,431 non-SATD code-comment pairs. In the collected 5,313 SATD pairs, there are 2,851 distinct comment contents.</t>
  </si>
  <si>
    <t>Comparing with the results from the benchmarks, our approach provides at least 21.35, 59.36, 31.78, and 583.33% improvements in terms of Precision, Recall, F-1, and Bleu-4 scores, respectively.</t>
  </si>
  <si>
    <t>SATDID detects source code fragments that require SATD comments and, on top of that, generates the appropriate SATD comments for them, another contribution that is missing from the previous work.</t>
  </si>
  <si>
    <t>An Empirical Study of Gradient-based Explainability Techniques for Self-admitted Technical Debt Detection</t>
  </si>
  <si>
    <t>Zhuang G,Qu Y,Li L,Dou X,Li M</t>
  </si>
  <si>
    <r>
      <rPr>
        <rFont val="Arial"/>
        <b/>
        <color theme="1"/>
      </rPr>
      <t xml:space="preserve">Deep learning can be used for SATD detection, but there is a class imbalance problem and a large number of easily classified SATD instances that may potentially affect the loss value. 
</t>
    </r>
    <r>
      <rPr>
        <rFont val="Arial"/>
        <color theme="1"/>
      </rPr>
      <t>As a result, we proposed a weighted focal loss function based on particle swarm to address the problem. Meanwhile, there is no empirical research based on local explanations for SATD detection. We have investigated local interpretation models such as Saliency Maps, Integrated Gradients, which are currently widely used in deep learning, and conducted empirical research for shared data sets.
The research results show that our proposed weighted focal loss function can achieve the best performance for SATD detection; our model achieves 12.27%, 5.97%, and 5.62% improvement in Precision, Recall, and AUC compared to the baseline model, respectively; Local explanation models, including Saliency Maps and Integrated Gradients can cover nearly half of the manually labeled paradigms; these two interpretation models can also discover potential new paradigms.</t>
    </r>
  </si>
  <si>
    <t>In this paper, we will describe Gradient-based Explainability Techniques for SATD detection.
The Weighted TextCNN model achieves the best performance for SATD detection [2, 12].
Global explanation [13] and local explanation [14-18] can be used for the CNN model.
-First we will show the word embedding layer of code comments. The pre-training vector used in the framework is based on Global Vectors for Word Representation (Glove).</t>
  </si>
  <si>
    <t>-Hyperparameter Optimization Method Based on Particle Swarm
-Weighted Convolutional Neural Network and gradient-based explainability techniques</t>
  </si>
  <si>
    <t>Precision
Recall
AUC
FPR</t>
  </si>
  <si>
    <t>our model achieves 12.27%, 5.97%, and 5.62% improvement in Precision, Recall, and AUC compared to the baseline model</t>
  </si>
  <si>
    <t>SATD is an intentionally introduced software code comment describing potential defects. Although it is possible to process code comments based on methods such as pattern recognition and natural language text processing, deep learning is better at embedding and categorizing variable- length code comments. However, there is no empirical research on explanatory aspects of CNN-based gradients. We have investigated local interpretation models such as Saliency Maps and Integrated Gradients, which are currently widely used in image processing, and conducted empirical research based on open data sets. The research results show that these models can cover nearly half of the manually labeled paradigms; at the same time, these models can also fully analyze the code comments and discover potential new paradigms. In the future, it is necessary to study new interpretable algorithms for SATD so that more paradigms can be discovered and the quality of software development can be improved. The class overlap problem in the dataset is also an important factor that may affect the SATD detection model. In subsequent research, we should also pay attention to the impact of the class overlap problem on the detection model [26]. The effect of term weighting on the SATD classifier is also an issue to be considered later [27].</t>
  </si>
  <si>
    <t>An empirical study on self-admitted technical debt in Dockerfiles</t>
  </si>
  <si>
    <t>Azuma H,Matsumoto S,Kamei Y,Kusumoto S</t>
  </si>
  <si>
    <t>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t>
  </si>
  <si>
    <t>Pattern-Based SATD Detection</t>
  </si>
  <si>
    <t>Docker dataset available</t>
  </si>
  <si>
    <t>The precision and recall are 86.5% (45/52) and 56.3% (45/(45 + 35)), respectively, yielding an F1 measure of 0.68. Thus, we can use the SATD pattern to identify SATD in Dockerfiles with high accuracy.</t>
  </si>
  <si>
    <t>Characterizing and Mitigating Self-Admitted Technical Debt in Build Systems</t>
  </si>
  <si>
    <t>Xiao T,Wang D,McIntosh S,Hata H,Kula RG,Ishio T,Matsumoto K</t>
  </si>
  <si>
    <r>
      <rPr>
        <rFont val="Arial"/>
        <color theme="1"/>
      </rPr>
      <t xml:space="preserve">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
    </r>
    <r>
      <rPr>
        <rFont val="Arial"/>
        <b/>
        <color theme="1"/>
      </rPr>
      <t xml:space="preserve">The classifier performance is promising, achieving an F1-score of 0.71–0.79. </t>
    </r>
    <r>
      <rPr>
        <rFont val="Arial"/>
        <color theme="1"/>
      </rPr>
      <t>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t>
    </r>
  </si>
  <si>
    <r>
      <rPr>
        <rFont val="Arial"/>
        <color theme="1"/>
      </rPr>
      <t xml:space="preserve">Auto-sklearn
</t>
    </r>
    <r>
      <rPr>
        <rFont val="Arial"/>
        <b/>
        <color theme="1"/>
      </rPr>
      <t>Comparison</t>
    </r>
    <r>
      <rPr>
        <rFont val="Arial"/>
        <color theme="1"/>
      </rPr>
      <t>. To investigate the impact that the choice of classification technique has, we apply Naive Bayes (NB), Support Vector Machine (SVM), and k-Nearest Neighbors (kNN) classification techniques. These classifiers have been broadly adopted in prior studies [18], [50]. Similar to prior work [27], we apply TF-IDF [42] to extract the features for our baseline classifiers</t>
    </r>
  </si>
  <si>
    <t>consists of two steps:
(DP1) Extract comments from Maven repositories; 
(DP2) Identify SATD comments.</t>
  </si>
  <si>
    <t>The auto-sklearn classifier achieves the highest value of F1-score for SATD reasons (0.72 precision, 0.71 recall, 0.71 F1-score) and purposes (0.81 precision, 0.80 recall, 0.79 F1-score)</t>
  </si>
  <si>
    <t>Comparing Univariate and Multivariate Time Series Models for Technical Debt Forecasting</t>
  </si>
  <si>
    <t>Mathioudaki M,Tsoukalas D,Siavvas M,Kehagias D</t>
  </si>
  <si>
    <r>
      <rPr>
        <rFont val="Arial"/>
        <color theme="1"/>
      </rPr>
      <t xml:space="preserve">There is a vast variety of techniques and methodologies that have been proposed over the past years to enable the identification and estimation of TD during the software development cycle.
</t>
    </r>
    <r>
      <rPr>
        <rFont val="Arial"/>
        <b/>
        <color theme="1"/>
      </rPr>
      <t xml:space="preserve">However, it is only until recently that researchers have turned towards the investigation of methods that focus on forecasting its future evolution. Getting insights on the future evolution of TD can enable ontime decision-making and allow stakeholders to plan preventive strategies regarding TD repayment.
</t>
    </r>
    <r>
      <rPr>
        <rFont val="Arial"/>
        <color theme="1"/>
      </rPr>
      <t xml:space="preserve">
</t>
    </r>
    <r>
      <rPr>
        <rFont val="Arial"/>
        <b/>
        <color theme="1"/>
      </rPr>
      <t>In our previous studies, we have investigated time series analysis and Machine Learning techniques in order to produce reliable TD forecasts.</t>
    </r>
    <r>
      <rPr>
        <rFont val="Arial"/>
        <color theme="1"/>
      </rPr>
      <t xml:space="preserve"> In our current attempt, we aim to explore the capabilities of a statistical ARIMA model both in a univariate and a multivariate fashion. More specifically, the present paper investigates whether the adoption of an ARIMA model that takes into account, in addition to the TD value itself, various TD-related indicators may lead to more accurate TD predictions than its univariate alternative. For this purpose, dedicated models are constructed, evaluated, and compared on a dataset of five long-lived, open-source software applications.</t>
    </r>
  </si>
  <si>
    <r>
      <rPr>
        <rFont val="Arial"/>
        <b/>
        <color theme="1"/>
      </rPr>
      <t xml:space="preserve">Feature Selection. 
</t>
    </r>
    <r>
      <rPr>
        <rFont val="Arial"/>
        <color theme="1"/>
      </rPr>
      <t xml:space="preserve">As already mentioned, the purpose of the present study is to compare the performance of univariate time series models to that of time series models that follow a multivariate modeling approach. </t>
    </r>
  </si>
  <si>
    <r>
      <rPr>
        <rFont val="Arial"/>
        <b/>
        <color theme="1"/>
      </rPr>
      <t xml:space="preserve">Forecasting with ARIMA and ARIMAX Models
</t>
    </r>
    <r>
      <rPr>
        <rFont val="Arial"/>
        <color theme="1"/>
      </rPr>
      <t xml:space="preserve">We limited the number of examined projects to 5 out of 33, as the construction of individual time series models tailored to each dataset requires extensive manual effort with respect to ARIMA modeling, parameterization, and analysis. Eventually, the selection criteria were based on the projects’ commit life (at least 3 years of evolution) and commit frequency (the higher the better). The selected projects are presented in Table 1, accompanied by additional information on the total number of analyzed commits and the analysis lifetime
</t>
    </r>
  </si>
  <si>
    <r>
      <rPr>
        <rFont val="Arial"/>
        <color theme="1"/>
      </rPr>
      <t xml:space="preserve">In the context of the present work, we decided to select five long-lived Apache projects, namely </t>
    </r>
    <r>
      <rPr>
        <rFont val="Arial"/>
        <b/>
        <color theme="1"/>
      </rPr>
      <t>Ambari, Commons-codec, Commons-io, Httpcomponents-client and Mina-sshd</t>
    </r>
    <r>
      <rPr>
        <rFont val="Arial"/>
        <color theme="1"/>
      </rPr>
      <t xml:space="preserve">, for constructing and evaluating our TD forecasting models.
</t>
    </r>
  </si>
  <si>
    <t>The purpose of the current work, was to extend our knowledge on the predictive performance of time series models for the purposes of TD forecasting. More specifically, we strove towards getting an understanding on whether ARIMAX models that take under consideration independent variables acting as TD predictors can provide more accurate TD forecasts than common ARIMA models. For the purpose of our study we employed 5 datasets containing the evolution history of software-metrics, computed from static code analysis for 5 long-lived projects. Based on this data, we generated forecasts for different horizons using ARIMA and ARIMAX models. The obtained results lead to a single concrete conclusion. Across the 5 independent datasets, the accuracy of the ARIMAX models was significantly higher than the accuracy provided by the ARIMA models. Thus, we conclude that taking under consideration exogenous variables when employing ARIMA models for TD forecasting purposes, escalates the model’s accuracy.</t>
  </si>
  <si>
    <t>DebtFree: minimizing labeling cost in self-admitted technical debt identification using semi-supervised learning</t>
  </si>
  <si>
    <t>Huy TuTim Menzies</t>
  </si>
  <si>
    <r>
      <rPr>
        <rFont val="Arial"/>
        <color theme="1"/>
      </rPr>
      <t xml:space="preserve">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
    </r>
    <r>
      <rPr>
        <rFont val="Arial"/>
        <b/>
        <color theme="1"/>
      </rPr>
      <t xml:space="preserve">To solve the above problems, we propose DebtFree, a two-mode framework based on unsupervised learning for identifying SATDs.
</t>
    </r>
    <r>
      <rPr>
        <rFont val="Arial"/>
        <color theme="1"/>
      </rPr>
      <t>In mode1, when the existing training data is unlabeled, DebtFree starts with an unsupervised learner to automatically pseudo-label the programming comments in the training data. In contrast, in mode2 where labels are available with the corresponding training data, Debt- 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t>
    </r>
  </si>
  <si>
    <t>Pseudo-Labeling
Filtering</t>
  </si>
  <si>
    <t>DebtFree = Pseudo-Labeling (via Unsupervised Learning, i.e., CLA (Nam and Kim 2015)) + Filtering (via CLA (Nam and Kim 2015) or Jitterbug’s Easy Yu et al. 2020) + Active Learning (via Emblem (Tu et al. 2020b), Jitterbug’s Hard (Yu et al. 2020), or this study’s Falcon). Step 1 is required if there is no access to the training data’s labels. Step 2 is optional while Step 3 is required at all times. The gray arrows indicate different configurations of the method that will be investigated for this study.
Logistic Regression
Random Forest</t>
  </si>
  <si>
    <t>Maldonado and Shihab (2015) which has been corrected by Yu et al. (2020)</t>
  </si>
  <si>
    <t>Precision
Recall
F1-score
G1-score --&gt; harmonis mean of recall and false-alarm rate</t>
  </si>
  <si>
    <t>Specifically, DebtFree can reduce the labeling effort by 99% in mode1 (unlabeled training data), and up to 63% in mode2 (labeled training data) while improving the current active learner’s F1 relatively to almost 100%.</t>
  </si>
  <si>
    <t>Managing Self-Admitted Technical Debts are important to maintaining a healthy software project. The current automated solutions do not have satisfactory precision and recall in identifying SATDs to fully automate the process. Moreover, the learning requires the train- ing data to be labeled, which is not always available because of high cost and labor as the case discussed in Section 2.1. We showed that there is a “technical-debt proneness ten- dency” in the data where SATDs are associated with higher complexity of the data. In order to reduce the label famine and human effort, a half-automated two-mode framework was proposed, called DebtFree. If there is a lack of labeled data, DebtFree(0) first pseudo- labels the training data’s labels using an unsupervised learning method that is based on “technical-debt proneness tendency”. When there are abundant labeled training data, Debt- Free(100) applies the same unsupervised learner to find the best tendency on the training data to filter out the highly prone SATDs from the test data. Then, an active learning model iteratively trains and update on both historically labeled data and new human-labeled ones while guiding the human experts to target the most likely SATDs according to the model’s ranking. Our proposed active learning method (i.e, Falcon) is the best one for DebtFree(0) while Yu et al.’s Hard (Yu et al. 2020) is the best one for DebtFree(100). The process can be repeated till the estimated recall from the model reaches the predefined target recall.</t>
  </si>
  <si>
    <t>Deep neural network ensembles for detecting self-admitted technical debt</t>
  </si>
  <si>
    <t>Yin M,Zhu K,Xiao H,Zhu D,Jiang J</t>
  </si>
  <si>
    <r>
      <rPr>
        <rFont val="Arial"/>
        <color theme="1"/>
      </rPr>
      <t xml:space="preserve">Previous studies used techniques based on patterns, text mining, natural language processing, and neural networks to detect SATD.
Compared with these above, Convolutional Neural Networks (CNN) have the strong feature extraction ability. Deep network ensembles are demonstrated great potential for the task of sentences classification.
</t>
    </r>
    <r>
      <rPr>
        <rFont val="Arial"/>
        <b/>
        <color theme="1"/>
      </rPr>
      <t>In order to boost the performance of CNN-based SATD detecting, we propose a deep neural network ensemble contribute to ensemble learning in a simple yet effective way. Specifically, CNN, CNN-LSTM (convolutional neural network and long short-term memory), and DPCNN (Deep Pyramid Convolutional Neural Networks) are used as individual classifiers to diversify the deep network ensembles.</t>
    </r>
    <r>
      <rPr>
        <rFont val="Arial"/>
        <color theme="1"/>
      </rPr>
      <t xml:space="preserve"> In order to improve the explainability, we introduce attention to measure the contribution of feature words to SATD classification. 62,285 source code comments from 10 projects were used in our experiments. The results show that our approach can effectively reduce misjudgment and detect more SATD, especially for cross-project, so as to greatly improve the detection accuracy.</t>
    </r>
  </si>
  <si>
    <t>-Tokenization, Remove stopwords, Lowercase, etc
-In this paper, the embedding layer of the neural network is used to conduct the training of word vectors, and the word vector matrix obtained by splicing the generated word vectors in the order of comments is used as the input of the convolutional layer to facilitate better feature extraction.</t>
  </si>
  <si>
    <t>A variety of different deep neural network models are integrated, including CNN, CNN-LSTM, and DPCNN.</t>
  </si>
  <si>
    <t>Precision 0.8
Recall 0.736
F1-score 0.763</t>
  </si>
  <si>
    <r>
      <rPr>
        <rFont val="Arial"/>
        <color theme="1"/>
      </rPr>
      <t xml:space="preserve">The ensemble approach was applied to ten projects, and the experiments of Within-project and cross-project prediction were conducted respectively.
</t>
    </r>
    <r>
      <rPr>
        <rFont val="Arial"/>
        <b/>
        <color theme="1"/>
      </rPr>
      <t xml:space="preserve">For cross-project the average F1-score of10 projects, our approach reaches the highest value of 0.763, which is respectively 15.26%, 9.47%, 36.01% and 10.74% higher than that of CNN, TM, NLP and Guo’s.
And within-project prediction, our approach also has an improvement significantly, from 0.764 to 0.831 compared with CNN, an increase of 8.77% and 19.74% compared with Guo’s approach. </t>
    </r>
    <r>
      <rPr>
        <rFont val="Arial"/>
        <color theme="1"/>
      </rPr>
      <t xml:space="preserve">The results have shown its effectiveness, especially for Within-project prediction. The low recognition accuracy in previous studies is significantly changed, especially for projects under data imbalance conditions. Furthermore, there is an obvious improvement effect on data sets with obvious data imbalance using our proposed approach. Data imbalance is common in actual projects; thus, our approach is suitable for practical application. </t>
    </r>
  </si>
  <si>
    <t>Empirical Research for Self-Admitted Technical Debt Detection in Blockchain Software Projects</t>
  </si>
  <si>
    <t>Qu Y,Eric Wong W,Li D</t>
  </si>
  <si>
    <t>FixMe: A GitHub Bot for Detecting and Monitoring on-Hold Self-Admitted Technical Debt</t>
  </si>
  <si>
    <t>Phaithoon S,Wongnil S,Pussawong P,Choetkiertikul M,Ragkhitwetsagul C,Sunetnanta T,Maipradit R,Hata H,Matsumoto K</t>
  </si>
  <si>
    <t>Here, we focus on issue-related “On-hold SATD”, where developers suspend proper implementation due to issues reported inside or outside the project. When the referenced issues are resolved, the On-hold SATD also need to be addressed, but since monitoring these issue reports takes a lot of time and effort, developers may not be aware of the resolved issues and leave the On- hold SATD in the code. In this paper, we propose FixMe, a GitHub bot that helps developers detecting and monitoring On- hold SATD in their repositories and notify them whenever the On-hold SATDs are ready to be fixed (i.e. the referenced issues are resolved). The bot can automatically detect On-hold SATD comments from source code using machine learning techniques and discover referenced issues. When the referenced issues are resolved, developers will be notified by FixMe bot. The evaluation conducted with 11 participants shows that our FixMe bot can support them in dealing with On-hold SATD. FixMe is available at https://www.fixmebot.app/ and FixMe’s VDO is at https://youtu.be/YSz9kFxN YQ.</t>
  </si>
  <si>
    <t>On-hold SATDs or not</t>
  </si>
  <si>
    <t>2
On-hold SATDs or not</t>
  </si>
  <si>
    <t xml:space="preserve">N-gram features of the code comments from 10 Java open source projects using </t>
  </si>
  <si>
    <t>Auto-sklearn</t>
  </si>
  <si>
    <t>FIXME: synchronize with database! An empirical study of data access self-admitted technical debt</t>
  </si>
  <si>
    <t>Biruk Asmare MuseCsaba NagyAnthony CleveFoutse KhomhGiuliano Antoniol</t>
  </si>
  <si>
    <t>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
The various studies and approaches discussed above constitute an extensive and sound basis for measuring, detecting and removing (self-admitted) technical debt. To the best of our knowledge, this paper is the first large-scale study investigating the prevalence, nature, and evolution of self-admitted technical debt in data-intensive systems in general and in data- access code in particular. It is also the first to study database-related technical debt in both relational and NoSQL software systems. In addition, it proposes an extension of an existing SATD taxonomy (Bavota and Russo 2016) to incorporate data-access related SATDs.</t>
  </si>
  <si>
    <t>Forecasting the Principal of Code Technical Debt in JavaScript Applications</t>
  </si>
  <si>
    <t>Zozas I,Bibi S,Ampatzoglou A</t>
  </si>
  <si>
    <t>Being able to forecast the levels of TD in the future can be extremely valuable in managing TD, since it can contribute to informed decision making when designating future repayments and refactoring budget among a company's projects. Despite the popularity of JS and the undoubtful benefits of accurate TD forecasting, in the literature, there is available only a limited number of tools and methodologies that are able to: (a) forecast TD during software evolution, (b) provide a ground-truth TD quantifications to train forecasting, since TD tools that are available are based on different rulesets and none is recognized as a state-of-the-art solution, (c) take into consideration the language-specific characteristics of JS. As a main contribution for this study, we propose a methodology (along with a supporting tool) that supports the aforementioned goals based on the Backward Stepwise Regression and Auto-Regressive Integrated Moving Average (ARIMA). We evaluate the proposed approach through a case study on 19,636 releases of 105 open-source applications. The results point out that: (a) the proposed model can lead to an accurate prediction of TD, and (b) the Number of appearances of the “new” and “eval” keyword along with the number of “anonymous” and “arrow” functions are among the features of JavaScript language that are related to high levels of TD.</t>
  </si>
  <si>
    <t>Backward Stepwise Regression
Auto-Regressive Integrated Moving Average (ARIMA)</t>
  </si>
  <si>
    <t xml:space="preserve">Root Mean Square Error (RMSE)
Mean Absolute Percentage Error (MAPE)
Mean Absolute Error (MAE)
Normalized Bayesian Information Criterion (Normal BIC) </t>
  </si>
  <si>
    <t>Identifying self-admitted technical debt in issue tracking systems using machine learning</t>
  </si>
  <si>
    <r>
      <rPr>
        <rFont val="Arial"/>
        <color theme="1"/>
      </rPr>
      <t xml:space="preserve">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 rit, Hadoop, HBase, Impala, and Thrift) using two popular issue tracking systems (i.e., Jira and Google Monorail).
</t>
    </r>
    <r>
      <rPr>
        <rFont val="Arial"/>
        <b/>
        <color theme="1"/>
      </rPr>
      <t>We then propose and optimize an approach for automatically identifying SATD in issue tracking systems using machine learning.</t>
    </r>
    <r>
      <rPr>
        <rFont val="Arial"/>
        <color theme="1"/>
      </rPr>
      <t xml:space="preserve">
</t>
    </r>
    <r>
      <rPr>
        <rFont val="Arial"/>
        <b/>
        <color theme="1"/>
      </rPr>
      <t>Our findings indicate that:</t>
    </r>
    <r>
      <rPr>
        <rFont val="Arial"/>
        <color theme="1"/>
      </rPr>
      <t xml:space="preserve">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t>
    </r>
  </si>
  <si>
    <t>Word embedding:
Random
Wiki-news
StackOverflow-post
fastText tech- nique (Mikolov et al. 2018)</t>
  </si>
  <si>
    <t>Traditional machine learning approaches (SVM, NBM, kNN, LR, RF)
Text Graph Convolutional Network (Text GCN)
Text Convolutional Neural Network (Text CNN)</t>
  </si>
  <si>
    <r>
      <rPr>
        <rFont val="Arial"/>
        <color theme="1"/>
      </rPr>
      <t xml:space="preserve">Traditional machine learning approaches (SVM, NBM, kNN, LR, RF)
Text Graph Convolutional Network (Text GCN)
Text Convolutional Neural Network (Text CNN)
</t>
    </r>
    <r>
      <rPr>
        <rFont val="Arial"/>
        <b/>
        <color theme="1"/>
      </rPr>
      <t>Handling Imbalanced Data (Easy Data Augmentation (EDA), Oversampling, Weighted loss)</t>
    </r>
  </si>
  <si>
    <t xml:space="preserve">Moreover, we compared different machine learning algorithms and propose a CNN-based approach to identify SATD in issues with an F1-score of 0.686. 
Furthermore, we explored the effectiveness of transfer learning using other datasets to improve the F1-score of SATD identification from 0.686 to 0.691. </t>
  </si>
  <si>
    <t>In this work, we investigated SATD identification with respect to accuracy, explainability, and generalizability in issue tracking systems. We contributed a dataset including 23,180 issue sections classified as SATD sections or non-SATD sections from seven open-source projects using two issue tracking systems. 
Moreover, we compared different machine learning algorithms and propose a CNN-based approach to identify SATD in issues with an F1-score of 0.686. 
Furthermore, we explored the effectiveness of transfer learning using other datasets to improve the F1-score of SATD identification from 0.686 to 0.691. 
In addition, we identified a list of n-gram top SATD keywords, which are intuitive and can potentially indicate types and indicators of SATD. Besides, we observed that projects using different issue tracking systems have less common SATD keywords compared to projects using the same issue tracking system. We also evaluated the generalizability of our approach. The results show our approach achieves the average F1-score of 0.652, ranging between 0.561 to 0.709, using leave-one-out cross-project validation; when applying leave- one-out cross-issue-tracker validation, the average F1-score is dropped by 6.4% and 16.3% for models training on Jira and Google issue trackers compared to using leave-one-out cross- project validation. Finally, we investigated the amount of data needed for our approach. We showed that only a small amount of training data is needed to achieve good accuracy.</t>
  </si>
  <si>
    <t>Identifying Self-Admitted Technical Debts With Jitterbug: A Two-Step Approach</t>
  </si>
  <si>
    <t>Yu Z,Fahid FM,Tu H,Menzies T</t>
  </si>
  <si>
    <r>
      <rPr>
        <rFont val="Arial"/>
        <color theme="1"/>
      </rPr>
      <t xml:space="preserve">The current automated solutions do not have satisfactory precision and recall in identifying SATDs to fully automate the process. To solve the above problems, we propose a two-step framework called Jitterbug for identifying SATDs.
</t>
    </r>
    <r>
      <rPr>
        <rFont val="Arial"/>
        <b/>
        <color theme="1"/>
      </rPr>
      <t xml:space="preserve">Jitterbug first identifies the "easy to find" SATDs automatically with close to 100% precision using a novel pattern recognition technique.
</t>
    </r>
    <r>
      <rPr>
        <rFont val="Arial"/>
        <color theme="1"/>
      </rPr>
      <t>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t>
    </r>
  </si>
  <si>
    <t>Logistic Regression
Decision Tree
Random Forest
Naive Bayes
Support Vector Machine</t>
  </si>
  <si>
    <r>
      <rPr>
        <rFont val="Arial"/>
        <b/>
        <color theme="1"/>
      </rPr>
      <t xml:space="preserve">Maldonado dataset
</t>
    </r>
    <r>
      <rPr>
        <rFont val="Arial"/>
        <color theme="1"/>
      </rPr>
      <t>The results above suggest that our automated pattern recognizer Easy performed better than the human-derived patterns from Guo et al. [6] (MAT). However, it did not reach close to 100% precision on many target projects as we expected. One possible reason for this is human errors— labels in the original dataset may not always be correct. Therefore, we manually analyzed the false positives (comments containing the strong patterns but were labeled as Non-SATDs) of Easy to double-check their labels. Two graduate students were employed to classify the 434 (out of 62,275, 7‰) comments where the original ground truth labels (GT) are no but the Easy predictions are yes. Surprisingly, the two graduate students found the comments very easy to classify and both made the same classification. Table 5 shows some example comments whose labels were flipped. As shown in Figure 2, most of the false positives (98%) were wrongly labeled in the original dataset. That means these strong patterns identified by Jitterbug are even more accurate than human experts in finding the “easy to find”.</t>
    </r>
  </si>
  <si>
    <t>within- and cross-projects
Precision
Recall
F1-score</t>
  </si>
  <si>
    <t>Available
check the paper</t>
  </si>
  <si>
    <t>Jitterbug outperforms the state-of-the-art SATD identification solutions by reaching higher recall at a lower cost and negligible additional computation time (34 seconds). This is attributed to two factors of Jitterbug: (1) it first identifies the “easy to find” SATDs with close to 100% precision, thus 20 to 90% of the SATDs can be found with zero human effort; (2) for the remaining “hard to find” SATDs, it utilizes the human classification results to update its prediction model incrementally and thus can make better guidance to which comments are more likely to be SATDs.</t>
  </si>
  <si>
    <t>Machine Learning for Technical Debt Identification</t>
  </si>
  <si>
    <t>Tsoukalas D,Mittas N,Chatzigeorgiou A,Kehagias D,Ampatzoglou A,Amanatidis T,Angelis L</t>
  </si>
  <si>
    <r>
      <rPr>
        <rFont val="Arial"/>
        <color theme="1"/>
      </rPr>
      <t xml:space="preserve">Different tools result in divergent TD estimates calling into question the reliability of findings derived by a single tool. To alleviate this issue we use 18 metrics pertaining to source code, repository activity, issue tracking, refactorings, duplication and commenting rates of each class as features for statistical and Machine Learning models, </t>
    </r>
    <r>
      <rPr>
        <rFont val="Arial"/>
        <b/>
        <color theme="1"/>
      </rPr>
      <t xml:space="preserve">so as to classify them as High-TD or not.
</t>
    </r>
    <r>
      <rPr>
        <rFont val="Arial"/>
        <color theme="1"/>
      </rPr>
      <t>As a benchmark we exploit 18,857 classes obtained from 25 Java projects, whose high levels of TD has been confirmed by three leading tools. The findings indicate that it is feasible to identify TD issues with sufficient accuracy and reasonable effort: a subset of superior classifiers achieved an F2-measure score of approximately 0.79 with an associated Module Inspection ratio of approximately 0.10. Based on the results a tool prototype for automatically assessing the TD of Java projects has been implemented.</t>
    </r>
  </si>
  <si>
    <t>High
Not-High TD</t>
  </si>
  <si>
    <t>2
High
Not-High TD</t>
  </si>
  <si>
    <r>
      <rPr>
        <rFont val="Arial"/>
        <b/>
        <color theme="1"/>
      </rPr>
      <t xml:space="preserve">Synthetic Minority Oversampling Technique (SMOTE)
</t>
    </r>
    <r>
      <rPr>
        <rFont val="Arial"/>
        <color theme="1"/>
      </rPr>
      <t>Logistic Regression (LR)
Naive Bayes Classifier (NB)
Decision Tree (DT)
k-Nearest Neighbor (kNN) Support
Support Vector Machine (SVM)
Random Forest (RF)
XGBoost (XGB)</t>
    </r>
  </si>
  <si>
    <t>As ground truth for the proposed classification framework, we use the dataset obtained from applying the TD-Benchmarker on 25 OSS Java projects, and we classify as high-TD the classes that all tools identify as TDIs.</t>
  </si>
  <si>
    <t>Precision
Recall
F1-score
Module Inspection (MI)</t>
  </si>
  <si>
    <t>The findings revealed that a subset of superior classifiers can effectively identify high-TD software classes, achieving an F2-measure score of approximately 0.79 on the test set.
The associated Module Inspection ratio was found to be approximately 0.10 while the recall is close to 0.86, implying that one tenth of the system classes would have to be inspected by the development team for identifying 86% of all true high-TD classes.</t>
  </si>
  <si>
    <r>
      <rPr>
        <rFont val="Arial"/>
        <color theme="1"/>
      </rPr>
      <t xml:space="preserve">In this study we investigated the ability of well-known Machine Learning algorithms to classify software modules as high-TD or not. As ground truth we considered a bench- mark of high-TD classes extracted from the application of three leading TD tools on 25 Java open-source projects. As model features we considered 18 metrics covering a wide spectrum of software characteristics, spanning from code metrics to refactorings and repository activity.
</t>
    </r>
    <r>
      <rPr>
        <rFont val="Arial"/>
        <b/>
        <color theme="1"/>
      </rPr>
      <t xml:space="preserve">The findings revealed that a subset of superior classifiers can effectively identify high-TD software classes, achieving an F2-measure score of approximately 0.79 on the test set. The associated Module Inspection ratio was found to be approximately 0.10 while the recall is close to 0.86, implying that one tenth of the system classes would have to be inspected by the development team for identifying 86% of all true high-TD classes.
</t>
    </r>
    <r>
      <rPr>
        <rFont val="Arial"/>
        <color theme="1"/>
      </rPr>
      <t xml:space="preserve">Through the application of the Scott-Knott algorithm it was found that Random Forest, Logistic Regression, Sup- port Vector Machines and XGBoost presented similar prediction performance. Such models encompass the aggregate knowledge of multiple TD identification tools thereby increasing the certainty that the identified classes suffer indeed from high-TD. Further research can focus on the common characteristics shared by the problematic classes aiming at the establishment of efficient TD prevention guidelines. </t>
    </r>
  </si>
  <si>
    <t>On the documentation of self-admitted technical debt in issues</t>
  </si>
  <si>
    <t>Laerte XavierJoÃ£o Eduardo MontandonFabio FerreiraRodrigo BritoMarco Tulio Valente</t>
  </si>
  <si>
    <r>
      <rPr>
        <rFont val="Arial"/>
        <b/>
        <color theme="1"/>
      </rPr>
      <t xml:space="preserve">Self-Admitted Technical Debt (SATD) is a particular case of Technical Debt (TD) in which developers rely on source code comments (SATD-C) or labeled issues (SATD-I) to report their sub-optimal technical solutions.
</t>
    </r>
    <r>
      <rPr>
        <rFont val="Arial"/>
        <color theme="1"/>
      </rPr>
      <t>In this paper, we first explore a sample of 286 SATD-I instances collected from five open source projects, including Microsoft Visual Studio Code and GitLab Community Edition. We show that in 45% of the studied issues TD was intro- duced to ship earlier (i.e., to deliver faster), and in almost 60% it refers to DESIGN flaws. Besides, we report that most developers pay SATD-I to reduce its costs or interests (66%). To complement the previous exploratory results, we investigate the adoption of tools to sup- port SATD-I documentation. For that, we build a large-scale dataset of72K SATD-C and 20K SATD-I instances, extracted from 190 GitHub projects. We also implement a prototype tool, called ADMITD, to automatically report SATD-C as GitHub issues. We use this dataset and tool to reveal that developers are not interested in the automatic transformation of SATD-C in SATD-I. Moreover, we show that it might not be feasible to create a tool to recommend explicit links between SATD-C and SATD-I instances.</t>
    </r>
  </si>
  <si>
    <t>As result, this new dataset includes 20,265 SATD-I instances and 72,669 SATD-C instances from 190 GitHub projects</t>
  </si>
  <si>
    <t>PILOT: Synergy between Text Processing and Neural Networks to Detect Self-Admitted Technical Debt</t>
  </si>
  <si>
    <t>Di Salle A,Rota A,Nguyen PT,Di Ruscio D,Fontana FA,Sala I</t>
  </si>
  <si>
    <r>
      <rPr>
        <rFont val="Arial"/>
        <b/>
        <color theme="1"/>
      </rPr>
      <t xml:space="preserve">We propose PILOT, a generic approach as a combination of natural language Processing and machIne Learning tO detect self-admitted Technical debt. </t>
    </r>
    <r>
      <rPr>
        <rFont val="Arial"/>
        <color theme="1"/>
      </rPr>
      <t>PILOT was inspired by DebtHunter [19] to advance it by employing various natural language processing (NLP) steps. Moreover, we build a clas- sification engine on top of different neural networks to learn from labelled data and predict unlabelled comments. Through an empirical evaluation we demonstrate that PILOT obtains a promising prediction performance, out-performing DebtHunter [19].
Our work makes the following contributions: 
A generic approach named PILOT to detect SATD from comments embedded in source code using various NLP and ML techniques; 
A proof of concept of the proposed framework. In particular, we have (i) a prototype of PILOT built on top of various text processing algorithms and a neural network; and (ii) an empirical evaluation on real datasets and comparison of PILOT with DebtHunter; 
The prototype developed as well as the metadata generated through this paper has been published online to facilitate future research.</t>
    </r>
  </si>
  <si>
    <t xml:space="preserve">Dataset D1:
-TD
-non-TD
Dataset D2:
DESIGN
DEFECT
DECUMENTATION
REQUIREMENT
TEST
</t>
  </si>
  <si>
    <t xml:space="preserve">Dataset D1: 2
-TD
-non-TD
Dataset D2: 5
DESIGN
DEFECT
DECUMENTATION
REQUIREMENT
TEST
</t>
  </si>
  <si>
    <t>Preprocessing:
punctuation removal, lowercase convertion, stop-word removal, stemming (PorterStemmer), lemmatization (NLTK)
n-grams
TF-IDF
SMOTE</t>
  </si>
  <si>
    <t>feed- forward neural networks (FFNNs)
convolutional neural networks [8, 13] (CNNs)
graph neural networks [25] (GNNs)</t>
  </si>
  <si>
    <t>D1 contains 62,275 labeled comments coming from 10 open-source projects, such as Apache JMeter, Eclipse EMF, Argo UML, Hibernate. We used all labeled comments (i.e., SATD or NON-SATD) for binary classification.
We only considered the categorized SATD comments (see Table 1) for multi-class classification, resulting in 4,071 comments.
The D2 dataset comes from the DebtHunter work [19]. Starting from the D1 dataset, the authors applied text preprocessing and data sampling techniques. For binary classification, the Spread Subsample4 technique was employed, resulting in 25, 740 comments. For multi-class classification, the SMOTE [1] technique was leveraged to yield 2, 232 comments.</t>
  </si>
  <si>
    <t>Confusion Matrix
Precision
Recall
F1-score
ROC curve</t>
  </si>
  <si>
    <t>Available in the sheet</t>
  </si>
  <si>
    <t>This paper presented PILOT – a framework for detecting self-admitted technical debt using NLP and ML techniques. We implemented a PILOT prototype using NLP techniques for parsing data and a neural network as the classification engine as proof of concept. The results show that PILOT obtains an encouraging performance by binary and multi-class classification. We plan to further extend PILOT by equipping it with word embedding techniques, to capture better the semantics among textual comments. We will incorporate additional algorithms as the classification engine, such as convolution neural networks, and graph neural networks.</t>
  </si>
  <si>
    <t>SATDBailiff-mining and tracking self-admitted technical debt</t>
  </si>
  <si>
    <t>AlOmar EA,Christians B,Busho M,AlKhalid AH,Ouni A,Newman C,Mkaouer MW</t>
  </si>
  <si>
    <t xml:space="preserve">In this paper, we propose SATDBailiff, a tool that uses an existing state-of-the-art SATD detection tool, to identify SATD in method comments, then properly track their lifespan. SATDBailiff is given as input links to open source projects, and its output is a list of all identified SATDs, and for each detected SATD, SATDBailiff reports all its associated changes, including any updates to its text, all the way to reporting its removal. The goal of SATDBailiff is to aid researchers and practitioners in better tracking SATDs instances, and providing them with a reliable tool that can be easily extended. SATDBailiff was validated using a dataset of previously detected and manually validated SATD instances. SATDBailiff is publicly available as an open source, along with the manual analysis of SATD instances associated with its validation, on the project website.
This tool is intended to be used to mine SATD occurrences from github repositories as a single or batch operation.
</t>
  </si>
  <si>
    <r>
      <rPr>
        <rFont val="Arial"/>
        <b/>
        <color theme="1"/>
      </rPr>
      <t xml:space="preserve">There is now an opportunity to take advantage of the improved detection tool by Huang et al. [12]to enhance research efforts with a highly accurate, large scale empirical history of SATD instances in Java projects previously unavailable. This can be accomplished alongside fixing some of the data quality issues noted with Maldonado et al.’s [9] empirical study.
</t>
    </r>
    <r>
      <rPr>
        <rFont val="Arial"/>
        <color theme="1"/>
      </rPr>
      <t>This study will aim to package these improvements and model in a tool will allow further efforts to expand past these seven previously available software projects in terms of size and quality. In addition to the publication of this tool, an empirical history of SATD instances in 30 open source software projects will be made available as produced by SATDBailiff.</t>
    </r>
  </si>
  <si>
    <t xml:space="preserve">SATDBailiff was validated using a dataset of previously detected and manually validated SATD instances [7].
SATDBailiff is challenged in identifying and tracking those instances throughout the evolution of five long-lived open-source projects from different application domains, namely Gerrit, Camel, Hadoop, Log4j, and Tomcat. </t>
  </si>
  <si>
    <t>Self-admitted technical debt detection by learning its comprehensive semantics via graph neural networks</t>
  </si>
  <si>
    <t>Li H,Qu Y,Liu Y,Chen R,Ai J,Guo S</t>
  </si>
  <si>
    <t>Therefore, the investigations on identifying self-admitted technical debt (SATD) to improve code quality have been con- ducted in recent years. However, missing syntactic structure information and the imbalance distribution bias shorten the SATD identification performance. Addressing to this issue, we present a graph neural network based SATD identification model (GNNSI) to improve the performance. Specifically, we obtain the structure information of the missing SATD in a compositional way to obtain different feature maps for different comments, and use focal loss to handle the imbalance between SATD and non-SATD classes in the comments. Then extensive experiments on 10 open source projects are conducted, and the results show that GNNSI outperforms the baselines and can help developers to better predict SATDs.</t>
  </si>
  <si>
    <t>Word2vec
First, we filter out identical comments in the samples. Second, we remove historical revision records that are usually presented in the form of “-xx: text,” whereby “-xx” represents the date and “text” denotes the historical revision records. Third, we delete some characters, including numbers, punctuation, URL, and trans- form all words into lowercase letters. Finally, stop words is removed to reduce the dimensionality of the feature space.21</t>
  </si>
  <si>
    <t>graph neural network based SATD identification model (GNNSI)
focal loss (FL) to overcome the imbalance problem in SATD identification</t>
  </si>
  <si>
    <t>Table 8 show that GNNSI improves CNN,34 RNN,35 Ren’s method,20 Yu’s method,21 Transformer,36 GCN,37 and GGNN30 by 19.1%, 23.45%, 14.06%, 4.74%, 14.22%, 92.96%, and 2.85%, in term of F1-score, respectively.
Because GNNSI uses a gated graph neural network to capture structure information of SATD, and takes into the imbalance between positive and negative samples when training, GNNSI represents good performance of SATD identification.</t>
  </si>
  <si>
    <t>We build a classification model based on GGNN that captures the attentional mechanisms of some important structure features in SATD for predicting the labeling ofnew comments, that is, whether comments can be represented as SATD or not. To improve the effectiveness of the algorithm, we use FL to overcome the imbalance problem. Experiments demon- strate that it perform well in detecting SATD. The performance of GNNSI is investigated on a public dataset (including 62,566 code comments from 10 open-source projects). The results show that GNNSI achieve good results in detecting SATD.</t>
  </si>
  <si>
    <t>Self-admitted technical debt in R: detection and causes</t>
  </si>
  <si>
    <t>Rishab SharmaRamin ShahbaziFatemeh H. FardZadia CodabuxMelina Vidoni</t>
  </si>
  <si>
    <r>
      <rPr>
        <rFont val="Arial"/>
        <color theme="1"/>
      </rPr>
      <t xml:space="preserve">All automated SATD studies have been conducted on OO software and languages, many reusing the same dataset (Maldonado and Shihab 2015). Our study is distinctive because we explore SATD in scientific software, specifically R packages. Research regarding the identification or automation of SATD in scientific software, especially in R programming, is scarce. This contributes to one of the main novelties of this paper. As a result, we are contextualizing our work regarding other works in different domains.
Besides, existing studies on SATD in R did not cover automated techniques for its analysis (Codabux et al. 2021; Vidoni 2021b). Current SATD studies focus on ML or neural networks separately, without performing inter-algorithm comparisons. </t>
    </r>
    <r>
      <rPr>
        <rFont val="Arial"/>
        <b/>
        <color theme="1"/>
      </rPr>
      <t>We conducted experiments on the three most-used ML algorithms, CNN, and PTM. Using PTM for the detection of SATD or SATD types has never been explored previously but were reported to be excellent for natural language processing in other areas of software engineering</t>
    </r>
    <r>
      <rPr>
        <rFont val="Arial"/>
        <color theme="1"/>
      </rPr>
      <t xml:space="preserve"> (Robbes and Janes 2019; Zhang et al. 2020). One study used BERT as the encoder template to remove obsolete to-do comments (which are a limited piece of the SATD spectrum of comments) from OO open-source code (Gao et al. 2021). Therefore, our study presents a more extensive usage, as it also compares two different BERTs.
Existing studies automate SATD versus non-SATD comments detection or focus on particular SATD types (e.g., Requirements). Our key difference is that we studied the detection of SATD automatically and investigated the efficiency of algorithms for the automatic detection of 12 types of SATD in R. Additionally, using those results, we assessed the causes of SATD from previous works in the OO domain (Mensah et al. 2018) and built on that to expand the corpus of causes. </t>
    </r>
  </si>
  <si>
    <t>Using Dataset D1:
-TD
-non-TD
Using Dataset D2:
Code, Test, Defect, Requirements, Architecture, Design, Build, Usability, Documentation, People, Versioning, Non-SATD</t>
  </si>
  <si>
    <t>Using Dataset D1: 2
-TD
-non-TD
Using Dataset D2: 12
Code, Test, Defect, Requirements, Architecture, Design, Build, Usability, Documentation, People, Versioning, Non-SATD</t>
  </si>
  <si>
    <t>punctuation removal
stop word removal using NLTK
lowercase convertion
lemmatization using Spacy library
NULL removal</t>
  </si>
  <si>
    <t>Max Entropy (ME)
Support Vector Machine (SVM)
Logistic Regression (LR)
deep neural networks
pre-trained neural language models (PTMs) --&gt; ALBERT and RoBERTa
Weighted Cross-Entropy Loss for imbalanced data</t>
  </si>
  <si>
    <t>D1 is binray classification; D2 is multi-class classification
Dataset D1 is the result of a semi-automated classification of 164,261 comments.
These comments are labelled and grouped into: SATD (about 4,962 instances) and non- SATD (159,299).
As a result, since a percentage of our non-SATD sample were ‘commented-out’ code, we removed these comments, keeping 141,621 non-SATD comments used to answer RQ1 alongside the SATD comments. When removing the commented- out code, we also excluded the natural-language comments that appeared inside the block of commented-out code.
D2 is the SATD subset from D1 . It was classified and verified by Vidoni (2021b) using existing taxonomies into different types of TD; this was done by reading the comment for the related line of code. It typified the comments into Algorithm, Architecture, Build, Code, Defect, Design, Documentation, People, Requirements, Test, Usability, and Versioning Debt. Their definitions are summarised in Table 1; note that R had definitions adjusted by Codabux et al. (2021), hence why some types make specific clarifications.
However, the D2 dataset only included comments labelled as SATD, and we needed to determine the best technique for SATD classification among non-SATD (for RQ1). Therefore, we also wanted to detect non-SATD. To perform such an assessment, we randomly selected and added 2008 non-SATD samples from D1 when conducting the experiments for RQ2, in order to have a sample of non- SATD to train the classifiers; this number was representative and calculated with 95% confidence and 5% error (using as population the whole of non-SATD comments, sans the commented-out code).</t>
  </si>
  <si>
    <t>-Check detail for each dataset used (D1 and D2)
Among the three categories of the models we studied, PTMs perform the best.
Overall, in the ML group, Max Entropy had the best results for all scores, com- pared to SVM and LR. However, the results of SVM were slightly better than LR. ME outperforms SVM by 14.28, 3.95, and 9.18 scores in Pavg , Ravg , and F1avg . PTM improved the ME results by about 9.73 F1 score (namely, they performed signifi- cantly better). CNN performs better than Max Entropy, but its average precision, recall and F1 scores were 3.68, 9.98, and 6.31 lower than the best performing PTM (thus, it outperformed Max Entropy, but not PTMs). ALBERT performed slightly better than RoBERTa in two scores, and improved ME results by Pavg = 11% , Ravg = 14.8% , and F1avg = 12.8% scores, respectively.</t>
  </si>
  <si>
    <t>We conducted a pioneering study to automatically identify Self-Admitted Technical Debt (SATD) in scientific software, namely, R packages, using comments extracted from 503 R packages, representing over 160k source code comments.
Our study achieved the best results for SATD detection using the PTMs models, with ALBERT having slightly better performance F1 = 86.21% ) overall compared to RoBERTa, followed by CNN (in the deep neural network category), and finally Max Entropy (in the ML category).
We successfully automatically identified 12 types of SATD, which rep- resents a considerable improvement given prior works worked with 2-5 types only. Moreover, automatic SATD detection in the context of R packages has not been addressed before in previous studies. We also manually classified comments sam- ples and determined eight new possible causes (a total of 16) for SATD introduction; this represents an improvement from prior works that only identified eight causes.</t>
  </si>
  <si>
    <t>Self-Admitted Technical Debt in the Embedded Systems Industry: An Exploratory Case Study</t>
  </si>
  <si>
    <t>Li Y,Soliman M,Avgeriou P,Somers L</t>
  </si>
  <si>
    <t>Technical debt denotes shortcuts taken during software development, mostly for the sake of expedience. When such shortcuts are admitted explicitly by developers (e.g., writing a TODO/Fixme comment), they are termed as Self-Admitted Technical Debt or SATD .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t>
  </si>
  <si>
    <t>TD Classifier: Automatic Identification of Java Classes with High Technical Debt</t>
  </si>
  <si>
    <t>Tsoukalas D,Chatzigeorgiou A,Ampatzoglou A,Mittas N,Kehagias D</t>
  </si>
  <si>
    <t>Technical debt as an indicator of software security risk: a machine learning approach for software development enterprises</t>
  </si>
  <si>
    <t>Siavvas M,Tsoukalas D,Jankovic M,Kehagias D,Tzovaras D</t>
  </si>
  <si>
    <t>Vulnerability prediction facilitates the development of secure software, as it enables the identification and mitigation of security risks early enough in the software development lifecycle. Although several factors have been studied for their ability to indicate software security risk, very limited attention has been given to technical debt (TD), despite its potential relevance to software security. To this end, in the present study, we investigate the ability of common TD indicators to indicate security risks in software products, both at project-level and at class-level of granularity. Our findings suggest that TD indicators may potentially act as security indicators as well.</t>
  </si>
  <si>
    <t>Technical Debt Forecasting from Source Code Using Temporal Convolutional Networks</t>
  </si>
  <si>
    <t>Aversano LerinaMario Luca BernardiMarta CimitileMartina Iammarino</t>
  </si>
  <si>
    <t>Technical Debt is therefore the result of a non- optimal software development process, which if not managed promptly can compromise the quality of the software. This study presents a tech- nical debt trend forecasting approach based on the use of a temporal convolutional network and a broad set of product and process metrics, collected commit by commit. The model was tested on the entire evo- lutionary history of two open-source Java software systems available on Github: Commons-codec and Commons-net. The results are excellent and demonstrate the effectiveness of the model, which could be a pio- neer in developing a TD reimbursement strategy recommendation tool that can predict when a software product might become too difficult to maintain.</t>
  </si>
  <si>
    <t>Temporal Convolutional Network (TCN)</t>
  </si>
  <si>
    <t>More specifically, for Commons-codec the results are very good, in fact, in both cases, the model has got an F-Score of 99%, 99.47% on the dataset with 58 features, and 99.50% on the reduced one. The result that it is necessary to underline is the training time which in the case of the feature selection is reduced by 60%, going from 253 s to 80 s. This shows the efficiency of the model and the chosen metrics.
In the case of Commons-net, an F1-score of 97% is reached, 97.63% in the case without feature selection, and 96.91% on the reduced dataset. Therefore, with this system, there has not been an improvement in performance in terms of the F1 score, but here too there is a significant reduction in the training time necessary for the model to learn the data. A decrease of 40% is noted, passing from 355 s to 210 s per epoch.</t>
  </si>
  <si>
    <t>The Gap between the Admitted and the Measured Technical Debt: An Empirical Study</t>
  </si>
  <si>
    <t>Pavlič L,Hliš T,Heričko M,Beranič T</t>
  </si>
  <si>
    <t>Technical debt is a well understood and used concept in IT development. The metaphor, rooted in the financial world, captures the amount of work that development teams owe to a product. Every time developers take a shortcut within development, the technical debt accumulates. Technical debt identification can be accomplished via manual reporting on the technical debt items, which is called self-admitted technical debt. Several specialised methods and tools have also emerged that promise to measure the technical debt. Based on experience in the community, the impression emerged that the measured technical debt is of a significantly different amount than the self-admitted debt. In this context, we decided to perform empirical research on the possible gap between the two. We investigated 14 production-grade software products while determining the amount of accumulated technical debt via (a) a self-admitting procedure and (b) measuring the debt. The outcomes show clearly the significant difference in the technical debt reported by the two methods. We urge development and quality-assurance teams not to rely on technical debt measurement alone. The tools demonstrated their strength in identifying low-level code technical debt items that violate a set of predefined rules. However, developers should have additional insight into violations, based on the interconnected source code and its relation to the domain and higher-level design decisions.</t>
  </si>
  <si>
    <t>Toward prioritization of self-admitted technical debt: an approach to support decision to payment</t>
  </si>
  <si>
    <t>Bruno Santos de LimaRogerio Eduardo GarciaDanilo Medeiros Eler</t>
  </si>
  <si>
    <r>
      <rPr>
        <rFont val="Arial"/>
        <color theme="1"/>
      </rPr>
      <t xml:space="preserve">Several studies explore the identification of SATD, but approaches to support the payment stage are lacking, particularly approaches to indicate which SATD priority for payment.
This paper presents an approach to support the prioritization activity in SATD payment.
</t>
    </r>
    <r>
      <rPr>
        <rFont val="Arial"/>
        <b/>
        <color theme="1"/>
      </rPr>
      <t xml:space="preserve">This paper aims to present a new automated approach to support the prioritization activity in the SATD payment and its evaluation. The proposed Prioritization Approach focuses on creating associations between SATD instances indicated in comments and problems found in the source code highlighted by Automatic Static Analysis (ASA). The terms in the comment descriptions that indicate SATD and problems present in the code block associated with the SATD instance are used to infer priority. The results analysis indicates that using existing terms in the descriptions of the SATD comments in conjunction with the problems present in the source code detected by the ASA improves the accuracy to indicate the SATD instances priority. The prioritization approach had a precision of 0.614 and a recall of 0.598 to prioritize SATD. Although the precision obtained is not close to ideal, the prioritization approach can assist in the SATD payment, because it is one of the first automated alternatives for prioritization and reduces SATD instances that developers must analyze in a SATD payment phase.
</t>
    </r>
    <r>
      <rPr>
        <rFont val="Arial"/>
        <color theme="1"/>
      </rPr>
      <t>The Prioritization Approach focuses on creating associations between SATD associations and problems found in the source code, identified by Automatic Static Analysis. The results demonstrate that using the issues found on source code and SATD description (found in comments) has greater precision to establish the priority among the SATD compared to the SATD description on comments. We applied the approach proposed to different software projects, and the results support developers’ prioritization.</t>
    </r>
  </si>
  <si>
    <t xml:space="preserve">Projects from:
Apache Ant
Apache JMeter
jEdit
JFreeChart
SQuirrel
</t>
  </si>
  <si>
    <t>-When analyzing the results described in Table 8 obtained after the experiment, it is noted that the average F1-Score score obtained by the Prioritization Approach was 0.587, with Precision and Recall averaging 0.641 and 0.598 respectively. It can be concluded that the Priority Approach is not highly effective. That is, the results obtained with the applica- tion of the metrics F1-Score, Precision and Recall are not entirely close to the value 1.0, which indicates prioritization close to reality. However, the Prioritization Approach can- not be ruled out, since, both in Precision and in Recall and consequently in punctuation F1-Score, its resulting values are closer to 1.0 than the value reference value 0.0, in which the latter represents a worse efficiency.
-Table 9 presents the results using the Prioritization Approach associating Priority Terms with SATD, and Table 10 presents the results using the Prioritization Approach associating- ing Issues with SATD. On average, the difference is minimal considering the F1-Score, Precision and the Recall. Although the Approach using only associations with Issues has an advantage. The Approach associating only Priority Terms with SATD has an F1-Score: 0.411, Precision: 0.554 and Recall : 0.350. The Approach only associating Issues has slightly higher F1-Score, Precision and Recall of 0.437, 0.578 and 0.381 respectively. Therefore, associating only Issues with SATD to prioritize improves the set of SATD instances that should be prioritized.</t>
  </si>
  <si>
    <t>Using deep temporal convolutional networks to just-in-time forecast technical debt principal</t>
  </si>
  <si>
    <t>Ardimento P,Aversano L,Bernardi ML,Cimitile M,Iammarino M</t>
  </si>
  <si>
    <r>
      <rPr>
        <rFont val="Arial"/>
        <b/>
        <color theme="1"/>
      </rPr>
      <t>This work aims to explore a deep learning approach to just-in-time predict the impact on technical debt when changes are performed on the source code.</t>
    </r>
    <r>
      <rPr>
        <rFont val="Arial"/>
        <color theme="1"/>
      </rPr>
      <t xml:space="preserve"> In this way the developer can work better, trying to improve the quality of the code that is being modified. Knowing what the TD trend will be in just-in- time source code with the change made is the key to avoiding a project taking a long time to remediate or improve. The model exploits the knowledge of quality and ad-hoc process metrics evolution over time. To validate the approach, a large dataset, including metrics evaluated from commits of ten Java software projects, was built. The results obtained show the effectiveness of the proposed approach in predicting the Technical Debt accumulation within the source code.</t>
    </r>
  </si>
  <si>
    <t>WeakSATD: Detecting Weak Self-Admitted Technical Debt</t>
  </si>
  <si>
    <t>Russo B,Camilli M,Mock M</t>
  </si>
  <si>
    <r>
      <rPr>
        <rFont val="Arial"/>
        <color theme="1"/>
      </rPr>
      <t xml:space="preserve">We argue that self-admitted technical debt contains a number of different weaknesses that may affect the security of a program. Therefore, the longer a debt is not paid back the higher is the risk that the weaknesses can be exploited. To discuss our claim and rise the developers’ awareness of the vulnerability of the self-admitted technical debt that is not paid back, we explore the self-admitted technical debt in the Chromium C-code to detect any known weaknesses. 
In this preliminary study, </t>
    </r>
    <r>
      <rPr>
        <rFont val="Arial"/>
        <b/>
        <color theme="1"/>
      </rPr>
      <t>we first mine the Common Weakness Enumeration repository</t>
    </r>
    <r>
      <rPr>
        <rFont val="Arial"/>
        <color theme="1"/>
      </rPr>
      <t xml:space="preserve"> to define heuristics for the automatic detection and fix ofweak code. Then, we parse the C-code to find self-admitted technical debt and the code block it refers to. Finally, we use the heuristics to find weak code snippets associated to self-admitted technical debt and recommend their potential mitigation to developers. 
</t>
    </r>
    <r>
      <rPr>
        <rFont val="Arial"/>
        <b/>
        <color theme="1"/>
      </rPr>
      <t>Such knowledge can be used to prioritize self-admitted technical debt for repair. A prototype has been developed and applied to the Chromium code. Initial findings report that 55% of self-admitted technical debt code contains weak code of 14 different types.</t>
    </r>
  </si>
  <si>
    <t>Regelar expression
In our work we adopt a simple pattern-based SATD detection method, while other existing approaches may be in principle adopted to achieve higher accuracy [22, 36]. Supervised approaches may be more precise in detecting SATD instances (60 − 85% precision with ML [36] vs. 75% with unsupervised search [1]). Nevertheless, they require ground truth and training effort that is not needed in pattern-based SATD detection. Considering the detection (or prediction) of security threats, re- cent approaches exploit the information in the history of software projects and connecting it to software vulnerabilities, [7, 9, 13, 16, 17, 29, 33]. For instance, Mazuera-Rozo et al. [13] classify code functions with Deep and Machine Learning techniques to classify them by known vulnerabilities, such as deadlock, race condition, and null pointer dereference. The information on software vulnerabilities is used to label the categories of the classifiers and the focus is on vulnerabilities (e.g., buffer overflow) and not on software weaknesses (e.g., inadequate container capacity).</t>
  </si>
  <si>
    <r>
      <rPr>
        <rFont val="Arial"/>
        <color theme="1"/>
      </rPr>
      <t xml:space="preserve">More research is needed to understand the relation between vul- vulnerabilities and technical debt [17]. We believe that WeakSATD represents a novel contribution in this direction. We applied Weak- SATD to the Chromium project that has been previously used as test bed in research on technical debt (e.g., [17, 20]). We found that more than 55% of SATD instances contain weak code of 34 different CWE issues. It is worth noting that the weak SATD report must be taken as a warning only as some of the found weak code snippets may be perfectly fine in some circumstances. 
</t>
    </r>
    <r>
      <rPr>
        <rFont val="Arial"/>
        <b/>
        <color theme="1"/>
      </rPr>
      <t xml:space="preserve">At the current stage, our work is not meant to predict vulnerabilities or attacks with high precision or recall, but it can be used by developers to prioritize and boost the repair of SATD with the help of the recommended mitigation. In addition, our initial findings with the Chromium project have no ambition of generalization especially because we were able to define a substantial amount if weakness heuristics but still not covering all CWE issues.
</t>
    </r>
    <r>
      <rPr>
        <rFont val="Arial"/>
        <color theme="1"/>
      </rPr>
      <t>This allowed us to better focus on their definition and implementation, but it prevented us from being more extensive with our findings. Our plan for future work, is to explore other publicly available datasets that are connected with the CWE issues (e.g., the Juliet Test Suite [18]) and can be used to define additional heuristics. We also plan to exploit the whole chain of information available in MITRE (or MITRE-linked repositories) and provide an instrument that recommend developers on the whole chain of consequences (e.g., vulnerabilities, exposure, bugs, and attacks) of leaving SATD in code. The CWE indexing can be used for this scope, but not only. Indeed, some projects do not encode the CWE-ID in their bug issues and security issues can be traced in other ways, like regexes in commit messages, such as the approach introduced in [17]. We also plan to study the perceived usefulness of weakSATD by involving professional developers in controlled experiments with humans.</t>
    </r>
  </si>
  <si>
    <t>TITLE</t>
  </si>
  <si>
    <t>AUTHORS</t>
  </si>
  <si>
    <t>PUBLICATION YEAR</t>
  </si>
  <si>
    <t>DATE PUBLISHED</t>
  </si>
  <si>
    <t>URL</t>
  </si>
  <si>
    <t>ITEM TYPE</t>
  </si>
  <si>
    <t>SOURCE</t>
  </si>
  <si>
    <t>41883</t>
  </si>
  <si>
    <t>http://dx.doi.org/10.1109/ICSME.2014.31</t>
  </si>
  <si>
    <t>Conference Paper</t>
  </si>
  <si>
    <t>IEEE</t>
  </si>
  <si>
    <t>42278</t>
  </si>
  <si>
    <t>http://dx.doi.org/10.1109/MTD.2015.7332621</t>
  </si>
  <si>
    <t>http://dx.doi.org/10.1109/MTD.2015.7332619</t>
  </si>
  <si>
    <t>2016</t>
  </si>
  <si>
    <t>https://www.scopus.com/inward/record.uri?eid=2-s2.0-85009513487&amp;partnerID=40&amp;md5=10de414f1ac383281bd9932dc8e1f757</t>
  </si>
  <si>
    <t>SCOPUS</t>
  </si>
  <si>
    <t>2017</t>
  </si>
  <si>
    <t>https://www.scopus.com/inward/record.uri?eid=2-s2.0-85040559968&amp;doi=10.1109%2fICSME.2017.8&amp;partnerID=40&amp;md5=87314b2704eb01c637755bc6b19462bc;http://dx.doi.org/10.1109/ICSME.2017.8</t>
  </si>
  <si>
    <t>https://www.scopus.com/inward/record.uri?eid=2-s2.0-85040575660&amp;partnerID=40&amp;md5=9976450244a5a118017258d58fd9c23e</t>
  </si>
  <si>
    <t>42979</t>
  </si>
  <si>
    <t>http://dx.doi.org/10.1109/ICSME.2017.44</t>
  </si>
  <si>
    <t>43070</t>
  </si>
  <si>
    <t>http://dx.doi.org/10.1109/BigData.2017.8258038</t>
  </si>
  <si>
    <t>43040</t>
  </si>
  <si>
    <t>http://dx.doi.org/10.1109/TSE.2017.2654244</t>
  </si>
  <si>
    <t>Journal Article</t>
  </si>
  <si>
    <t>WOS</t>
  </si>
  <si>
    <t>2018</t>
  </si>
  <si>
    <t>https://doi.org/10.1145/3275245.3275248;http://dx.doi.org/10.1145/3275245.3275248</t>
  </si>
  <si>
    <t>ACM</t>
  </si>
  <si>
    <t>https://www.scopus.com/inward/record.uri?eid=2-s2.0-85075303052&amp;partnerID=40&amp;md5=9d1bd6760a36387d25b5159c3ca86abd</t>
  </si>
  <si>
    <t>43313</t>
  </si>
  <si>
    <t>http://dx.doi.org/10.1109/SEAA.2018.00045</t>
  </si>
  <si>
    <t>43435</t>
  </si>
  <si>
    <t>http://dx.doi.org/10.1109/IWESEP.2018.00010</t>
  </si>
  <si>
    <t>https://www.scopus.com/inward/record.uri?eid=2-s2.0-85019111869&amp;doi=10.1007%2fs10664-017-9522-4&amp;partnerID=40&amp;md5=bf81dd210ee56c037ad5dcc46f13b901;http://dx.doi.org/10.1007/s10664-017-9522-4</t>
  </si>
  <si>
    <t>http://dx.doi.org/10.1109/SEAA.2018.00077</t>
  </si>
  <si>
    <t>https://doi.org/10.1145/3183440.3183478;http://dx.doi.org/10.1145/3183440.3183478</t>
  </si>
  <si>
    <t>https://doi.org/10.1145/3196398.3196423;http://dx.doi.org/10.1145/3196398.3196423</t>
  </si>
  <si>
    <t>43800</t>
  </si>
  <si>
    <t>http://dx.doi.org/10.1109/APSEC48747.2019.00050</t>
  </si>
  <si>
    <t>http://dx.doi.org/10.1109/TSE.2018.2831232</t>
  </si>
  <si>
    <t>http://link.springer.com/chapter/10.1007/978-3-030-35333-9_14</t>
  </si>
  <si>
    <t>Chapter</t>
  </si>
  <si>
    <t>SPRINGER</t>
  </si>
  <si>
    <t>2019</t>
  </si>
  <si>
    <t>http://dx.doi.org/10.1109/ACCESS.2019.2933318</t>
  </si>
  <si>
    <t>43647</t>
  </si>
  <si>
    <t>https://doi.org/10.1145/3324916;http://dx.doi.org/10.1145/3324916</t>
  </si>
  <si>
    <t>https://www.scopus.com/inward/record.uri?eid=2-s2.0-85077182774&amp;doi=10.1109%2fICSME.2019.00029&amp;partnerID=40&amp;md5=40029e511624cc6ddc05cc0c3e2d2293;http://dx.doi.org/10.1109/ICSME.2019.00029</t>
  </si>
  <si>
    <t>https://www.sciencedirect.com/science/article/pii/S1877050919307203;http://dx.doi.org/10.1016/j.procs.2019.05.061</t>
  </si>
  <si>
    <t>SCIENCEDIRECT</t>
  </si>
  <si>
    <t>https://www.scopus.com/inward/record.uri?eid=2-s2.0-85060256649&amp;doi=10.1186%2fs13173-018-0083-1&amp;partnerID=40&amp;md5=c21c544db4400d0adf9f90a1f2fe7b5a;http://dx.doi.org/10.1186/s13173-018-0083-1</t>
  </si>
  <si>
    <t>2020</t>
  </si>
  <si>
    <t>https://doi.org/10.1145/3377812.3381396;http://dx.doi.org/10.1145/3377812.3381396</t>
  </si>
  <si>
    <t>https://www.scopus.com/inward/record.uri?eid=2-s2.0-85090758196&amp;doi=10.1088%2f1742-6596%2f1587%2f1%2f012020&amp;partnerID=40&amp;md5=9bee82f46c9d3f49ef99493a9ef37493;http://dx.doi.org/10.1088/1742-6596/1587/1/012020</t>
  </si>
  <si>
    <t>http://link.springer.com/chapter/10.1007/978-3-030-40783-4_12</t>
  </si>
  <si>
    <t>44075</t>
  </si>
  <si>
    <t>http://dx.doi.org/10.1109/SCAM51674.2020.00011</t>
  </si>
  <si>
    <t>43862</t>
  </si>
  <si>
    <t>http://dx.doi.org/10.1109/SANER48275.2020.9054868</t>
  </si>
  <si>
    <t>https://doi.org/10.1145/3379597.3387459;http://dx.doi.org/10.1145/3379597.3387459</t>
  </si>
  <si>
    <t>https://www.scopus.com/inward/record.uri?eid=2-s2.0-85089306504&amp;doi=10.1155%2f2020%2f2976564&amp;partnerID=40&amp;md5=3edcf276fefc59def5d9c64479ece8f5;http://dx.doi.org/10.1155/2020/2976564</t>
  </si>
  <si>
    <t>44044</t>
  </si>
  <si>
    <t>http://dx.doi.org/10.1109/SEAA51224.2020.00083</t>
  </si>
  <si>
    <t>https://www.sciencedirect.com/science/article/pii/S0950584920300203;http://dx.doi.org/10.1016/j.infsof.2020.106270</t>
  </si>
  <si>
    <t>https://www.scopus.com/inward/record.uri?eid=2-s2.0-85091400625&amp;partnerID=40&amp;md5=f5f3ef9ca14d043c9945715ac9022a3f</t>
  </si>
  <si>
    <t>https://www.scopus.com/inward/record.uri?eid=2-s2.0-85115401194&amp;doi=10.3390%2fA13070168&amp;partnerID=40&amp;md5=a8f01368e1ef5c76a8c1c712dab274e5;http://dx.doi.org/10.3390/A13070168</t>
  </si>
  <si>
    <t>http://link.springer.com/article/10.1007/s11219-020-09520-3</t>
  </si>
  <si>
    <t>Article</t>
  </si>
  <si>
    <t>http://link.springer.com/chapter/10.1007/978-3-030-43020-7_93</t>
  </si>
  <si>
    <t>https://www.sciencedirect.com/science/article/pii/S0164121220301904;http://dx.doi.org/10.1016/j.jss.2020.110777</t>
  </si>
  <si>
    <t>https://doi.org/10.1145/3377812.3381404;http://dx.doi.org/10.1145/3377812.3381404</t>
  </si>
  <si>
    <t>https://www.scopus.com/inward/record.uri?eid=2-s2.0-85088872515&amp;doi=10.1007%2fs10664-020-09854-3&amp;partnerID=40&amp;md5=ae5042b46318c93de239aa4213d83d1f;http://dx.doi.org/10.1007/s10664-020-09854-3</t>
  </si>
  <si>
    <t>2021</t>
  </si>
  <si>
    <t>https://doi.org/10.1109/ICSE43902.2021.00033;http://dx.doi.org/10.1109/ICSE43902.2021.00033</t>
  </si>
  <si>
    <t>https://www.scopus.com/inward/record.uri?eid=2-s2.0-85104701235&amp;doi=10.1016%2fj.jss.2021.110976&amp;partnerID=40&amp;md5=465d320d5df377851f8a956da06c8c8f;http://dx.doi.org/10.1016/j.jss.2021.110976</t>
  </si>
  <si>
    <t>http://link.springer.com/article/10.1007/s10664-020-09917-5</t>
  </si>
  <si>
    <t>https://www.scopus.com/inward/record.uri?eid=2-s2.0-85097843589&amp;doi=10.1007%2f978-3-030-49795-8_31&amp;partnerID=40&amp;md5=601568d9f1b5bda19f7cebe1bee3c2f8;http://dx.doi.org/10.1007/978-3-030-49795-8_31</t>
  </si>
  <si>
    <t>44317</t>
  </si>
  <si>
    <t>http://dx.doi.org/10.1109/MSR52588.2021.00048</t>
  </si>
  <si>
    <t>https://doi.org/10.1145/3463274.3464455;http://dx.doi.org/10.1145/3463274.3464455</t>
  </si>
  <si>
    <t>https://www.scopus.com/inward/record.uri?eid=2-s2.0-85109370861&amp;doi=10.1088%2f1742-6596%2f1955%2f1%2f012102&amp;partnerID=40&amp;md5=9fc23f8475fd6669354976ce553fb5c6;http://dx.doi.org/10.1088/1742-6596/1955/1/012102</t>
  </si>
  <si>
    <t>https://doi.org/10.1145/3324884.3416583;http://dx.doi.org/10.1145/3324884.3416583</t>
  </si>
  <si>
    <t>http://link.springer.com/chapter/10.1007/978-3-030-75418-1_25</t>
  </si>
  <si>
    <t>44378</t>
  </si>
  <si>
    <t>https://doi.org/10.1145/3447247;http://dx.doi.org/10.1145/3447247</t>
  </si>
  <si>
    <t>http://dx.doi.org/10.1109/MSR52588.2021.00030</t>
  </si>
  <si>
    <t>http://link.springer.com/article/10.1007/s10664-021-10031-3</t>
  </si>
  <si>
    <t>http://link.springer.com/chapter/10.1007/978-3-030-87007-2_22</t>
  </si>
  <si>
    <t>http://dx.doi.org/10.1109/IJCNN52387.2021.9534423</t>
  </si>
  <si>
    <t>http://link.springer.com/article/10.1007/s11704-020-9281-z</t>
  </si>
  <si>
    <t>https://www.scopus.com/inward/record.uri?eid=2-s2.0-85113677128&amp;doi=10.1109%2fMSR52588.2021.00052&amp;partnerID=40&amp;md5=f978cf4c05eeb8a3053e953ff502b973;http://dx.doi.org/10.1109/MSR52588.2021.00052</t>
  </si>
  <si>
    <t>2022</t>
  </si>
  <si>
    <t>https://doi.org/10.1145/3524610.3528387;http://dx.doi.org/10.1145/3524610.3528387</t>
  </si>
  <si>
    <t>http://link.springer.com/article/10.1007/s10515-022-00364-8</t>
  </si>
  <si>
    <t>https://www.scopus.com/inward/record.uri?eid=2-s2.0-85133204295&amp;doi=10.53106%2f160792642022052303021&amp;partnerID=40&amp;md5=cf299fe5b610d06f963041f07a5afefb;http://dx.doi.org/10.53106/160792642022052303021</t>
  </si>
  <si>
    <t>https://www.scopus.com/inward/record.uri?eid=2-s2.0-85124006010&amp;doi=10.1007%2fs10664-021-10081-7&amp;partnerID=40&amp;md5=d27f46fbd645e3b250241cfaa84d2245;http://dx.doi.org/10.1007/s10664-021-10081-7</t>
  </si>
  <si>
    <t>44835</t>
  </si>
  <si>
    <t>http://dx.doi.org/10.1109/TSE.2021.3115772</t>
  </si>
  <si>
    <t>https://www.scopus.com/inward/record.uri?eid=2-s2.0-85135922174&amp;doi=10.1007%2f978-3-031-10542-5_5&amp;partnerID=40&amp;md5=10c18f25a4197f7c8479fc1e4acf8cd7;http://dx.doi.org/10.1007/978-3-031-10542-5_5</t>
  </si>
  <si>
    <t>http://link.springer.com/article/10.1007/s10664-022-10121-w</t>
  </si>
  <si>
    <t>https://www.scopus.com/inward/record.uri?eid=2-s2.0-85131722859&amp;doi=10.3233%2fJIFS-211273&amp;partnerID=40&amp;md5=b652457a51f3b4ed24a912c23cde3af3;http://dx.doi.org/10.3233/JIFS-211273</t>
  </si>
  <si>
    <t>https://www.scopus.com/inward/record.uri?eid=2-s2.0-85129090211&amp;doi=10.23940%2fijpe.22.03.p1.149157&amp;partnerID=40&amp;md5=6eb4ec32913da662e18fb3dc353f6089;http://dx.doi.org/10.23940/ijpe.22.03.p1.149157</t>
  </si>
  <si>
    <t>https://www.sciencedirect.com/science/article/pii/S0164121222000036;http://dx.doi.org/10.1016/j.jss.2022.111219</t>
  </si>
  <si>
    <t>https://doi.org/10.1109/ASE51524.2021.9678680;http://dx.doi.org/10.1109/ASE51524.2021.9678680</t>
  </si>
  <si>
    <t>http://link.springer.com/article/10.1007/s10664-022-10119-4</t>
  </si>
  <si>
    <t>http://dx.doi.org/10.1109/TSE.2022.3222318</t>
  </si>
  <si>
    <t>https://www.scopus.com/inward/record.uri?eid=2-s2.0-85133665305&amp;doi=10.1007%2fs10664-022-10128-3&amp;partnerID=40&amp;md5=fae815333129347784d1ffe275b716a1;http://dx.doi.org/10.1007/s10664-022-10128-3</t>
  </si>
  <si>
    <t>44682</t>
  </si>
  <si>
    <t>http://dx.doi.org/10.1109/TSE.2020.3031401</t>
  </si>
  <si>
    <t>44896</t>
  </si>
  <si>
    <t>http://dx.doi.org/10.1109/TSE.2021.3129355</t>
  </si>
  <si>
    <t>44805</t>
  </si>
  <si>
    <t>http://dx.doi.org/10.1109/TR.2021.3087864</t>
  </si>
  <si>
    <t>http://link.springer.com/article/10.1007/s10664-022-10203-9</t>
  </si>
  <si>
    <t>https://doi.org/10.1145/3524843.3528093;http://dx.doi.org/10.1145/3524843.3528093</t>
  </si>
  <si>
    <t>https://www.sciencedirect.com/science/article/pii/S0167642321000861;http://dx.doi.org/10.1016/j.scico.2021.102693</t>
  </si>
  <si>
    <t>https://www.scopus.com/inward/record.uri?eid=2-s2.0-85132899254&amp;doi=10.1002%2fspe.3117&amp;partnerID=40&amp;md5=990b74421e742e1a74b2402204c48097;http://dx.doi.org/10.1002/spe.3117</t>
  </si>
  <si>
    <t>http://link.springer.com/article/10.1007/s10515-022-00358-6</t>
  </si>
  <si>
    <t>http://dx.doi.org/10.1109/TSE.2022.3224378</t>
  </si>
  <si>
    <t>https://doi.org/10.1145/3524843.3528094;http://dx.doi.org/10.1145/3524843.3528094</t>
  </si>
  <si>
    <t>https://www.scopus.com/inward/record.uri?eid=2-s2.0-85091426748&amp;doi=10.1080%2f17517575.2020.1824017&amp;partnerID=40&amp;md5=cda4cfb39edc69c3987dbadb2f2f44bf;http://dx.doi.org/10.1080/17517575.2020.1824017</t>
  </si>
  <si>
    <t>http://link.springer.com/chapter/10.1007/978-3-031-21388-5_43</t>
  </si>
  <si>
    <t>https://www.scopus.com/inward/record.uri?eid=2-s2.0-85136925659&amp;doi=10.3390%2fapp12157482&amp;partnerID=40&amp;md5=4c43ef6cf54db27bed12247567f76c4c;http://dx.doi.org/10.3390/app12157482</t>
  </si>
  <si>
    <t>http://link.springer.com/article/10.1007/s11219-021-09578-7</t>
  </si>
  <si>
    <t>https://www.sciencedirect.com/science/article/pii/S0164121222001649;http://dx.doi.org/10.1016/j.jss.2022.111481</t>
  </si>
  <si>
    <t>https://doi.org/10.1145/3524842.3528469;http://dx.doi.org/10.1145/3524842.3528469</t>
  </si>
  <si>
    <t>1-87 : Keyword: technical debt</t>
  </si>
  <si>
    <t>NO</t>
  </si>
  <si>
    <t>Paper ID</t>
  </si>
  <si>
    <t>P1</t>
  </si>
  <si>
    <t xml:space="preserve">Use source-code comments in four large open source software projects - Eclipse, Chromium OS, Apache HTTP Server, and ArgoUML to identify self-admitted technical debt. Using the identified technical debt, we study 1) the amount of self-admitted technical debt found in these projects, 2) why this self-admitted technical debt was introduced into the software projects and 3) how likely is the self-admitted technical debt to be removed after their introduction. 
We find that the amount of self-admitted technical debt exists in 2.4% - 31%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 - 63.5% of self-admitted technical debt gets removed from projects after introduction.
</t>
  </si>
  <si>
    <t>NA</t>
  </si>
  <si>
    <t>P2</t>
  </si>
  <si>
    <t>The identification of technical debt (TD) is an important step to effectively manage it. In this context, a set of indicators has been used by automated approaches to identify TD items, but some debt may not be directly identified using only metrics collected from the source code. In this work we propose Contextualized Vocabulary Model for identifying TD (CVM-TD), a model to support the identification of technical debt through code comment analysis. We performed an exploratory study on two large open sources projects with the goal of characterizing the feasibility of the proposed model to support the detection of TD through code comments analysis. The results indicate that (1) developers use the dimensions considered by CVM-TD when writing code comments, (2) CVM-TD provides a vocabulary that may be used to detect TD items, and (3) the proposed model needs to be calibrated in order to reduce the difference between comments returned by the vocabulary and those that may indicate a TD item. Code comments analysis can be used to detect TD in software projects and CVM-TD may support the development team to perform this task.</t>
  </si>
  <si>
    <t>Code debt
Design debt
Architecture debt
Test debt
Defect debt
Infrastructure debt
Process debt
Documentation debt
Build debt
Requirement debt
Service debt
People debt</t>
  </si>
  <si>
    <t>12
Code debt
Design debt
Architecture debt
Test debt
Defect debt
Infrastructure debt
Process debt
Documentation debt
Build debt
Requirement debt
Service debt
People debt</t>
  </si>
  <si>
    <t>In this paper, we proposed a comprehensive SATD extraction and identification framework for ten types of TD using POS techniques.
In an exploratory case study aimed to extract architectural, versioning, build, and infrastructure TD from a TD dataset of 3,000 previously unclassified comments, resulted in successfully classifying 16% of the comments as new TD items, opening a new opportunity to expand the capability of extracting and identifying all types of TD in an SDP thus giving developers and software engineers more accurate data to make better maintenance and refactoring decisions and minimizing the risk uncontrollable levels of TD interest that lead to possible failures in SDPs. As for the future work on this proposed framework, we first intend to conduct future research on building more solid definitions of TD items and gain a broader consensus of the POS lists for each TD item. Secondly, we will expand the case study to a larger dataset in an attempt to successfully extract all ten types of TD items across several open-source SDPs. In addition, we intend to develop a supervised machine learning framework to extract and monitor the status of TD items automatically within an SDP as it evolves over a period</t>
  </si>
  <si>
    <t>P3</t>
  </si>
  <si>
    <r>
      <rPr>
        <rFont val="Arial"/>
        <color theme="1"/>
      </rPr>
      <t xml:space="preserve">More recently, our work shown that one possible source to detect technical debt is using source code comments, also referred to as self-admitted technical debt. However, what types of technical debt can be detected using source code comments remains as an open question.
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t>
    </r>
    <r>
      <rPr>
        <rFont val="Arial"/>
        <b/>
        <color theme="1"/>
      </rPr>
      <t xml:space="preserve">design debt, defect debt, documentation debt, requirement debt and test debt. </t>
    </r>
    <r>
      <rPr>
        <rFont val="Arial"/>
        <color theme="1"/>
      </rPr>
      <t>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r>
  </si>
  <si>
    <t>5 classes
design debt
defect debt
documentation debt
requirement debt
test debt</t>
  </si>
  <si>
    <t>P4</t>
  </si>
  <si>
    <t>We classified the source code comments into the following types of self-admitted technical debt: design, defect, documentation, requirement, and test debt. However, our previous work showed that the most frequent self-admitted technical debt comments are design and requirement debt.
Therefore, in this paper we investigate the efficiency of using Natural Language Processing (NLP) techniques to automatically detect the two most common types of self- admitted technical debt, i.e., design and requirement debt. We analyze ten open source projects from different appli- cation domains, namely, Ant, ArgoUML, Columba, EMF, Hibernate, JEdit, JFreeChart, JMeter, JRuby and SQuirrel SQL. We extract and classify the source comments of these projects. Then, using the classified dataset we train a maximum entropy classifier using the Stanford Classifier tool [25] to identify design and requirement self-admitted technical debt. The advantages of the maximum entropy classifier over keyword-based and pattern-based approaches, such as comment patterns, are twofold. First, the maximum entropy classifier automatically extracts the most important features (i.e., words) for each class (i.e., design self-admitted technical debt, requirement self-admitted technical debt, and without technical debt) based on a classified training dataset given as input. Second, the maximum entropy classifier, apart from finding features that contribute positively to the classification of a comment in a given class, also finds features that contribute negatively to the classification of a comment in a given class.</t>
  </si>
  <si>
    <t>-design debt and non-SATD
-requirement debt and non-SATD
-SATD and non-SATD</t>
  </si>
  <si>
    <t>2 class for each experiment
-design debt and non-SATD
-requirement debt and non-SATD
-SATD and non-SATD</t>
  </si>
  <si>
    <t>maximum entropy classifier (which is equivalent to a multi-class regression model) using stanford classifier</t>
  </si>
  <si>
    <t xml:space="preserve">https://github.com/maldonado/tse.satd.data 
SATD Dataset (from projects : Ant, ArgoUML, Columba, EMF, Hibernate, JEdit, JFreeChart, JMeter, JRuby and SQuirrel SQL)
In our previous work [15], we manually classified 33,093 comments extracted from the following projects: Ant, ArgoUML, Columba, JFreeChart and JMeter. 
In the current study we manually classified an additional 29,473 comments from EMF, Hibernate, JEdit, JRuby and SQuirrel, which means that we extended our dataset of classified comments by 89.06%.
In total, we manually classified 62,566 comments into the five different types of self-admitted technical debt mentioned above. </t>
  </si>
  <si>
    <t>P5</t>
  </si>
  <si>
    <t>However, preliminary findings showed that in some cases SATD may live in a project for a long time, i.e., more than 10 years.
These findings clearly show that not all SATD may be regarded as ‘bad’ and some SATD needs to be removed, while other SATD may be fine to take on. Therefore, in this paper, we study the removal of SATD. In an empirical study on five open source projects, we examine how much SATD is removed and who removes SATD? We also investigate for how long SATD lives in a project and what activities lead to the removal of SATD? Our findings indicate that the majority of SATD is removed and that the majority is self-removed (i.e., removed by the same person that introduced it). Moreover, we find that SATD can last between approx. 18–172 days, on median. Finally, through a developer survey, we find that developers mostly use SATD to track future bugs and areas of the code that need improvements. Also, developers mostly remove SATD when they are fixing bugs or adding new features. Our findings contribute to the body of empirical evidence on SATD, in particular evidence pertaining to its removal.
Also, our study uses a more accurate way to determine self-admitted technical debt and examines a different set of projects than the aforementioned work, strengthening the empirical evidence of self-admitted technical debt removal.
In this paper, we conduct an empirical study to examine how much self-admitted technical debt is removed, how long such technical debt lives in a project before removal and who removes such debt. We find that the majority of self- admitted technical debt is removed (74.4% on average), that self-admitted technical debt is mostly self-removed (54.4% on average), and that it lasts between 82 - 613.2 days on average in a project before it is removed.</t>
  </si>
  <si>
    <t>-The columns of Table I include the number of extracted comments (i.e., from all versions), the number of comments analyzed after applying our filtering heuristics (i.e., removing commented-out source code, license comments and Javadoc comments), the number of comments that were classified as self-admitted technical debt and finally the number of unique self-admitted technical debt comments. We use an open source library SrcML [7] to parse the source code, and extract the comments and the information related to them such as the line that each comment starts, finishes and the type of the comment (i.e., Javadoc, Line or Block).
-To identify the self-admitted technical debt comments, we next use the NLP technique presented in by Maldonado et al. [25].
-Stanford NLP Classifier (maximum entropy model)</t>
  </si>
  <si>
    <t>P6</t>
  </si>
  <si>
    <t>Although there exist many kinds of static source code analysis tools to identify code-level technical debt, identifying non-code-level technical debt is very challenging and needs deep exploration. This paper proposed an approach to identifying non-code-level technical debt through issue tracking data sets using natural language processing and machine learning techniques and validated the feasibility and performance of this approach using an issue tracking data set recorded in Chinese from a commercial software project. We found that there are actually some common words that can be used as indicators of technical debt. Based on these key words, we achieved the precision of 0.72 and the recall of 0.81 for identifying technical debt items using machine learning techniques respectively.</t>
  </si>
  <si>
    <t>P7</t>
  </si>
  <si>
    <t xml:space="preserve">Therefore, in this paper we propose a text mining-based approach to automatically detect SATD in source code comments. We build our classification model using comments from a number of different source projects as training data to predict the label of a comment in a completely new target project. In our approach, we first pre-process the text description of all comments and apply feature selection, namely Information Gain (Sebastiani 2002), on each source project to select the top 10% of features with the highest information gain scores. Then we use the selected features to train a sub-classifier on each source project. After that, a composite classifier is built from these sub-classifiers and predicts the label of a new comment in the new target project. The output of the composite classifier is the label predicted most often by its sub-classifiers, with ties broken arbitrarily.
The major difference between their work and our work is that they only focus on certain types of SATD, while we care more about whether a comment contains SATD, which also includes other types of SATD (i.e., defect debt, documentation debt and test debt). However, Maldonado et al.’s NLP-based approach could also be adapted to work in our problem. Thus, we apply their approach as a baseline in our experiment and compare its performance with our approach.
</t>
  </si>
  <si>
    <t xml:space="preserve">composite classifier
-Naive Bayes Multinomial (NBM) 
-Support Vector Machine (SVM)
-k-Nearest Neighbor (kNN) using WEKA
-bestSub (sub-classifiers)
-Among all the classification techniques in baseline 2, NBM achieves the best performance in terms of F1-score, with an average of 0.465. 
</t>
  </si>
  <si>
    <t>P8</t>
  </si>
  <si>
    <t>In this paper, we focus on Self-Admitted Technical Debt (SATD) that is a debt intentionally produced by developers. We propose an automated model to identify two most common types of self-admitted technical debt, requirement and design debt, from source code comments. We combine N-gram IDF and auto-sklearn machine learning to build the model. With the empirical evaluation on ten projects, our approach outperform the baseline method by improving the performance over 20% when identifying requirement selfadmitted technical debt and achieving an average F1-score of 64% when identifying design self-admitted technical debt.</t>
  </si>
  <si>
    <t>F1-score, precision, and recall to be units of measurement. As we see in Table 2, our approach can outperform the work of Maldonado et al. in many cases with an average precision of 81%, a recall of 56%, and an F1-score of 64% when identifying design self-admitted technical debt. For detecting requirement self-admitted technical debt, our approach is able to improve classification performance, reaching an average precision of 80%, a recall of 56%, and an F1-score of 63%. Accordingly, we can enhance the performance of our model over 20% although we reduce the dictionary size and formats of design and requirement self-admitted technical debt code comments are opposed.
and compared the results with Maldonado, Shihab, and Tsantalis (2017). The results show that they outperformed the previous model, improving the performance over to 20% in the detection of requirement SATD and 64% in design SATD.</t>
  </si>
  <si>
    <t>P9</t>
  </si>
  <si>
    <t>In these studies, comments are short texts represented as bag-of-word (BOW) model [7], where each comment is represented as a feature vector. Features in vector are counts of word occurrences within a comment. Despite good overall performances, the BOW model has its own drawbacks [8]. The main drawbacks are high dimensionality and extreme sparsity, since every unique word is treated as a feature. The amount of unique words can be very high; as many of them are irrelevant for text classifiers they can decrease the performance of text classification. To overcome these problems, feature selection (FS) methods are usually applied in text classification tasks [9]. Huang et al. applied Information Gain (IG) as a FS method to improve performance for SATD classification. They trained a composite classifier, where each sub-classifier was trained with the top 10% of features, ranked by their IG score. Furthermore, the BOW presentation model has a problem with high data sparseness, especially in short text documents, since short texts are usually noisier, informal and do not provide enough contextual information [10], which lead to degradation of performance in short text classification tasks. For overcoming this problem, many recent studies have applied word embedding to improve performance of text classification tasks [11], [12].
In this paper, we present the results of a performed exploratory study for using large corpus of unlabeled code comments, extracted from open source projects on git-hub, to train word embeddings, in order to improve detection of SATD.</t>
  </si>
  <si>
    <t>P10</t>
  </si>
  <si>
    <t>Previous work has shown that SATD can be successfully detected using source code comments. However, most current state-of-the-art approaches identify SATD comments through pattern matching, which achieves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built-in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that collects all detected comments for management.
Demo URL: https://youtu.be/sn4gU2qhGm0
Java library download: https://git.io/vNdnY
Eclipse plug-in download: https://goo.gl/ZzjBzp</t>
  </si>
  <si>
    <t>Text Preprocessing: We preprocess the text description of comments to extract features (i.e., words) in 3 steps: tokenization, stop- word removal, and stemming.
Feature Selection: After preprocessing and tokenizing the comments, we use the Vector Space Model (VSM) [10] to represent each comment with a word vector. Information Gain (IG)
In Sub-classifiers Training: In our tool, we train each sub-classifier using Naive Bayes Multinomial (NBM) WEKA</t>
  </si>
  <si>
    <t>Refers to : Identifying self-admitted technical debt in open source projects using text mining</t>
  </si>
  <si>
    <t>- Readers can refer to our previous work [4] for more details of our evaluation and experimental results.
[4] Identifying self-admitted technical debt in open source projects using text mining</t>
  </si>
  <si>
    <t>P11</t>
  </si>
  <si>
    <t>To train their classifier, these methods need labeled samples, which also require a lot of effort to obtain. We developed a new SATD identification method, which takes advantage of a large corpus of unlabeled code comments, extracted from open source projects, to train a word embedding model. After applying feature selection, the pre-trained word embedding is used for discovering semantically similar features in source code comments to enhance the original feature set. By using such enhanced feature set for classification, our goal was to improve the identification of SATD when compared to existing methods. The proposed feature enhancement method was used with the three most common feature selection methods (CHI, IG, and MI), and three well-known text classification algorithms (NB, SVM, and ME) and was tested on ten open source projects. The experimental results show a significant improvement in SATD identification over the compared methods. With an achieved 82% of correct predictions of SATD, the proposed method seems to be a good candidate to be adopted in practice.</t>
  </si>
  <si>
    <t>P12</t>
  </si>
  <si>
    <t xml:space="preserve">There are several studies that proposed models to classify whether comments in source code are SATD. For example, Maldonado et al. [7] proposed an approach using Natural Language Processing (NLP) and Stanford NLP classifier to identify SATD. Besides, Supatsara et al. [8] leverage source code comments using N-gram Inverse Document Frequency (IDF) to improve the performance of SATD prediction model. However, those existing approaches employ binary classification techniques (i.e. one model per one SATD type) which can cause many issues in order to maintain a number of models (e.g. tuning). A recent study [6] also shows that design and requirement are the most common types of SATD. Hence, in this paper, we focus on developing prediction models to determine whether a source code comment is design SATD, requirement SATD, or non-SATD (i.e. multi-class classification). 
The approach in this paper enhances our previous work to develop a multi-class classification model based on textual feature extraction using n-gram IDF. We also employ instance hardness under-sampling to tackle the class imbalance and random forest as a classifier to classify design and requirement SATD. To the best of our knowledge, this is the first approach for SATD classification (especially for the most common types of SATD, design and requirement SATD). We conduct the empirical evaluation of our approach with baselines on publicly available data. The experimental results show that our approach consistently outperforms two traditional techniques in textual feature extraction: bag-of-words (BOW) and term frequency and inverse document frequency (TF-IDF) and one alternative (i.e., using Support Vector Machine). We then use the model proposed in [7] as a baseline benchmark. Our approach can improve the performance over the baseline in most cases. By analyzing the confusion metrics, our approach improves the prediction of requirement SATD over the baseline method by 33%.
</t>
  </si>
  <si>
    <t>3
design SATD
requirement
non-SATD</t>
  </si>
  <si>
    <t>P13</t>
  </si>
  <si>
    <t>Previous studies have leveraged human-summarized patterns (which represent n-gram phrases that can be used to identify SATD) or text-mining techniques to detect SATD in source code comments. However, several characteristics of SATD features in code comments, such as vocabulary diversity, project uniqueness, length, and semantic variations, pose a big challenge to the accuracy of pattern or traditional text-mining-based SATD detection, especially for cross-project deployment. 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 SATD. To improve the explainability of our model’s prediction results, we exploit the computational structure of CNNs to identify key phrases and patterns in code comments that are most relevant to SATD.</t>
  </si>
  <si>
    <t>Our experiments show that (1) on average for within-project prediction, our approach achieves an F1-score of 0.752, which improves Huang et al.’s text-mining approach [10] by 19.5%; (2) our CNN model is more generalizable than the text- mining approach for cross-project prediction, especially in a limited training datasetting; (3) our CNNmodel requires much less training data to adapt to a new unseen project, and the target model obtained through fine-tuning the source model can even outperform the model specifically trained with the target project comments, especially when the target project has limited training data; (4) the majority ofour CNN-learned key phrases are relevant to SATD classification and align well with the human-annotated key phrases for SATD prediction; and (5) based on the CNN-learned key phrases, we can derive much more comprehensive SATD patterns than the 62 patterns iden- tified in Reference [6]. These</t>
  </si>
  <si>
    <t>P14</t>
  </si>
  <si>
    <t>-design and non-SATD
-requirement and non-SATD</t>
  </si>
  <si>
    <t>P15</t>
  </si>
  <si>
    <t>A particular type of SATD is the one we named “On-hold” SATD, where a developer has to make a compromise or halt development because of an external condition. Human nature dictates that often On-hold SATD is simply forgotten about. We performed an empirical study to understand whether On-hold SATD can be automatically detected: We analyzed ten open source projects, and found that 8% of the comments referring to issues are On-hold SATD.
To identify On-hold SATD, we developed a classifier using n-gram and auto- sklearn, resulting in an average precision of 0.79, an average recall of 0.70, an average F1-score of 0.73, and an average AUC of 0.97.
In short, On-hold SATD can indeed be detected automatically in a fairly reliable way.</t>
  </si>
  <si>
    <t>P16</t>
  </si>
  <si>
    <r>
      <rPr>
        <rFont val="Arial"/>
        <color theme="1"/>
      </rPr>
      <t xml:space="preserve">-TD
-non-TD
</t>
    </r>
    <r>
      <rPr>
        <rFont val="Arial"/>
        <b/>
        <color theme="1"/>
      </rPr>
      <t xml:space="preserve">TD Removal:
</t>
    </r>
    <r>
      <rPr>
        <rFont val="Arial"/>
        <color theme="1"/>
      </rPr>
      <t>Signature
Method Calls
Other
Try-catch
Conditionals
Return</t>
    </r>
  </si>
  <si>
    <r>
      <rPr>
        <rFont val="Arial"/>
        <color theme="1"/>
      </rPr>
      <t xml:space="preserve">2
-TD
-non-TD
</t>
    </r>
    <r>
      <rPr>
        <rFont val="Arial"/>
        <b/>
        <color theme="1"/>
      </rPr>
      <t>SATD removal --&gt; multi-label classification results as a 6 × 6 confusion matrix</t>
    </r>
  </si>
  <si>
    <t>P17</t>
  </si>
  <si>
    <t>By contrast, in this paper we argue that developers can admit technical debt by other means, e.g., by creating issues in tracking systems and labelling them as referring to TD.
We refer to this type of SATD as issue-based SATD or just SATD-I.
We study a sample of 286 SATD-I instances collected from five open source projects, includ- ing Microsoft Visual Studio and GitLab Community Edition. We show that only 29% of the studied SATD-I instances can be tracked to source code comments. We also show that SATD-I issues take more time to be closed, compared to other issues, although they are not more complex in terms of code churn. Besides, in 45% of the studied issues TD was introduced to ship earlier, and in almost 60% it refers to Design flaws. Finally, we report that most developers pay SATD-I to reduce its costs or interests (66%). Our findings suggest that there is space for designing novel tools to support technical debt management, particularly tools that encourage developers to create and label issues containing TD concerns.</t>
  </si>
  <si>
    <t>design debt
UI debt
test debt
performance debt
domentation debt
code style
built
security
requirements debt</t>
  </si>
  <si>
    <t>In this paper, we study SATD-I instances from five open-source systems: GitLab and four GitHub-based systems. We selected Git-Lab because it is a well-known platform that supports a git-based version control service and also a CI/CD pipeline. Moreover, we had previous knowledge—from our research in the area—on GitLab’s practice to label TD-related issues.
As we can observe, there is a concentration of issues in GitLab-CE (40.9%) and on microsoft/vscode (46.2%), which is the popular IDE from Microsoft whose development history is now publicly available on GitHub. The remaining SATD-I instances come from influxdata/influxdb (7.3%), mirumee/saleor (3.5%), and nextcloud/server (2.1%).</t>
  </si>
  <si>
    <t>P18</t>
  </si>
  <si>
    <t>The work presented in this paper improves the contextualized vocabulary model we proposed in [13,14] by: (1) ranking the patterns that belong to the vocabulary, considering how decisive a pattern is to describe a situation of self-admitted technical debt; and (2) establishing relationships between the patterns and types of debt.
Objective: This work applies, evaluates, and improves a set of contextualized patterns we built to detect self- admitted technical debt using code comment analysis. We refer to this set of patterns as the self-admitted technical debt identification vocabulary.
Method: We carry out three empirical studies. Firstly, 23 participants analyze the patterns of a previously defined contextualized vocabulary and register their level of importance in identifying SATD items. Secondly, we perform a qualitative analysis to investigate the relation between each pattern and types of debt. Finally, we perform a feasibility study using a new vocabulary, improved based on the results of the previous empirical studies, to automatically identify self-admitted technical debt items, and types of debt, that exist in three open source projects.
Results: More than half of the new patterns were considered decisive or very decisive to detect technical debt items. The new vocabulary was able to find items associated to code, design, defect, documentation, and requirement debt. Thus, the result of the work is an improved vocabulary that considers the level of importance of each pattern and the relationship between patterns and debt types to support the identification and classification of SATD items.</t>
  </si>
  <si>
    <t>Design
Code
Architecture
Test
Documentation
Defect
Requirement
People
Build</t>
  </si>
  <si>
    <t>9
Design
Code
Architecture
Test
Documentation
Defect
Requirement
People
Build</t>
  </si>
  <si>
    <t>comment-patterns</t>
  </si>
  <si>
    <t>P19</t>
  </si>
  <si>
    <t>Developers often insert comments in which they admit that there is a need to improve that part of the code later. This is known as Self-Admitted Technical Debt (SATD).
Objective: Evaluate a Long short-term memory (LSTM) neural network model combined with Word2vec for word embedding to identify design and requirement SATDs from comments in source code.
Method: We performed a controlled experiment to evaluate the quality of the model compared with two language models from literature and LSTM without word embedding in a labelled dataset.
Results: The results showed that the LSTM model with Word2vec have improved in recall and f-measure. The LSTM model without word embedding achieves greater recall, but perform worse in precision and f-measure.
Conclusion: Overall, we found that the LSTM model and word2vec can outperform other models.</t>
  </si>
  <si>
    <t>2 class for each experiment
-design debt and non-TD
-requirement debt and non-TD</t>
  </si>
  <si>
    <t>P20</t>
  </si>
  <si>
    <t>P21</t>
  </si>
  <si>
    <t xml:space="preserve">Based on a qualitative study of 333 comments indicating self-admitted technical debt, we first identify one particular class of debt amenable to automated management: on-hold self-admitted technical debt (on-hold SATD), i.e., debt which contains a condition to indicate that a developer is waiting for a certain event or an updated functionality having been implemented elsewhere. 
The design and evaluation of a classifier for self-admitted technical debt. Since software developers must keep track of many events and updates in any software ecosystem, it is unrealistic to assume that developers will be able to keep track of all self-admitted technical debt and of events that signal that certain self-admitted technical debt is now ready to be addressed. To support developers in managing self-admitted technical debt, we designed a classifier which can automatically identify those instances of self-admitted technical debt which are on hold, and detect the specific events that developers are waiting for. Our classifier achieves an area under the receiver operating characteristic curve (AUC) of 0.98 for the identification, and 90% of the specific conditions are detected correctly. This is a first step towards automated tool support that can recommend to developers when certain instances of self-admitted technical debt are ready to be addressed. 
 Current research is largely focused on the detection and classification of self-admitted technical debt, but has spent less effort on approaches to address the debt automatically, likely because work on the detection and classification is still very recent.
</t>
  </si>
  <si>
    <t xml:space="preserve">To obtain data on the removal of self-admitted technical debt, we used the online appendix of Maldonado et al. (2017a) as a starting point.
In their work, Maldonado et al. conducted an empirical study on five open source projects to examine how self-admitted technical debt is removed, who removes it, for how long it lives in a project, and what activities lead to its removal. They make their data available in an online appendix3, which contains 2,599 instances of a commit removing self-admitted technical debt. After removing duplicates, 2,507 instances remain. The first two columns of Table 1 show the number of commits for each of the five projects available in this data set.
-As shown in Fig. 8, we found fewer than 30 on-hold SATD comments in the sample of 333 comments. Since it is difficult to train classifiers on such a small number of instances, we investigated all 2,507 comments again to prepare data for our classification. After that, the first and third author separately annotated the remaining comments in terms of (i) whether comments represent self-admitted technical debt (similar to Fig. 2) and (ii) whether the self- admitted technical debt comments include a condition (similar to Fig. 8).
-We obtained 267 on-hold comments and 4,981 other comments, which are used for our classification. After excluding duplicate comments, our dataset contains a total of 5,248 comments.
</t>
  </si>
  <si>
    <t>In this work, we hypothesize that it is possible to develop automated techniques to manage a subset of self-admitted technical debt. 
As a first step towards automating a part of the management of certain kinds of self- admitted technical debt, in this paper, we contribute (i) a qualitative study on the removal of self-admitted technical debt in which we annotated a statistically representative sample of 333 technical debt comments using seven questions that emerged as part of the qualitative analysis; (ii) on-hold SATD (debt which contains a condition to indicate that a developer is waiting for a certain event or an updated functionality having been implemented else- where) which emerged from this qualitative analysis as a particular class of self-admitted technical debt that can potentially be managed automatically; and (iii) the design and eval- uation of a classifier for self-admitted technical debt which can detect on-hold debt with an AUC of 0.98 as well as identify the specific conditions that developers are waiting for.
Building on these contributions, in our future work we intend to build the tool sup- port that our classifier enables: a recommender system which can indicate for a subset of self-admitted technical debt in a project when it is ready to be addressed. We found that self-admitted technical debt is sometimes addressed by uncommenting source code that has already been written in anticipation of the debt removal. As another step towards the automation of technical debt removal, in future work, we will explore whether it is possible to address such debt automatically.</t>
  </si>
  <si>
    <t>P22</t>
  </si>
  <si>
    <t xml:space="preserve">To the best of our knowledge, we have performed the first extensive empirical study on evaluating multiple balancing techniques for technical debt detection from source code comments. These include data-level balancing techniques (SMOTE, ADASYN, BorderLine SMOTE and SVMSMOTE), classifier-level balancing techniques (COST and Ensemble) and hybrid balancing techniques that combine either data-level and classifier-level balancing techniques or employ customised combined algorithms, for example COST based ensemble algorithm or sampling based ensemble, for handling data imbalance scenarios.
The filtered comments were manually labelled and grouped into the following categories: Requirement Debt, Design Debt, Implementation Debt, Test Debt, Documentation Debt and Non-Technical Debt. We consolidated all the types of TD into a single TD class to facilitate binary classification. We have two classes: SATD and non-SATD class for simplicity and easier evaluation across several balancing techniques. Table I lists the statistics of the source code comments data.
</t>
  </si>
  <si>
    <t>-Imbalanced data (SMOTE, ADASYN, BorderLine SMOTE and SVMSMOTE)
-Logistic Regression
-Random Forest
-XGBoost
-We replicated the experiment set up from Ren et al. [6] to evaluate and compare with COST based Convolutional Neural Network.</t>
  </si>
  <si>
    <t>Our classical machine learning classifier XGBoost with SMOTE achieved an overall average of 0.828 for ten projects exceeding the overall detection performance by 10.10% against cost-sensitive CNN [6]. XGBoost with SMOTE sampling improved the within-project F1 scores of all the projects except ArgoUML, Hibernate and JMeter. It appears that the deep learning model is more accurate for projects that have higher percentage of SATD instances. For the other projects, the XGBoost with SMOTE sampling has better F1 scores indicating improved performance of machine learning algorithm over deep learning in Within-Project setup. While for cross-project SATD detection the deep learning CNN model outperformed our consistent top performer in Cross-Project setup XGBoost with BLINE model by 9.27% characterizing the improved feature generalization of source code comments across projects by deep learning model. This hints that for Within-Project SATD detection, classical machine learning with data balancing is better approach than deep learning. 
Our results show that no single balancing technique can provide consistent higher performance across multiple metrics.
Even though the sampling technique SMOTE has consistently improved Recall, ROC-AUC, and F1 scores of BASELINE across multiple classifiers, the difference between the scores of COST and SMOTE varies between 2%-14% across all the classifiers.
This suggests performance trade-off as the crucial parameter for choosing between COST and SMOTE in which the SMOTE incurs an additional data synthesis step while the former does not.</t>
  </si>
  <si>
    <t>P23</t>
  </si>
  <si>
    <t xml:space="preserve">To help developers identify self-admitted technical debt, researchers have proposed many state-of-the-art methods. However, there is still room for improvement about the effectiveness of the current methods, as self-admitted technical debt comments have the characteristics of length variability, low proportion and style diversity. Therefore, in this paper, we propose a novel approach based on the bidirectional long short-term memory (BiLSTM) networks with the attention mechanism to automatically detect self-admitted technical debt by leveraging source code comments. In BiLSTM, we utilize a balanced cross entropy loss function to overcome the class unbalance problem. We experimentally investigate the performance of our approach on a public dataset including 62, 566 code comments from ten open source projects. 
Although self-admitted technical debt has attracted great attention from both academic and industry circles, the accuracy rate is still not satisfactory. This is mainly because that, in most cases, the number of comments related to self-admitted technical debt (positive samples) is obvious smaller than that of comments unrelated to self-admitted technical debt (negative samples). 
In this paper, we propose a new approach for automatically detecting self-admitted technical debt by leveraging source code comments. In our approach, we first filter out the identical source code comments and clean up the noise from the retained source code comments. Then, words within each comment are converted into word vectors by leveraging the GloVe model. Finally, we build a classifier based on Bidirectional Long ShortTerm Memory (BiLSTM) networks and adopt the trained classifier to detect self-admitted technical debt for new code comments. In the classifier, we introduce the attention mechanism to capture the important textual features and a balanced cross entropy loss function to overcome the class unbalance problem. Meanwhile, genetic algorithms (GA) are adopted to search for the optimal or the approximate optimal parameter value for the balanced cross entropy loss function. 
To validate the effectiveness of the proposed approach, we conduct extensive experiments on the dataset including 62,566 code comments from 10 open source projects provided by Maldoado and Shihab [7]. We investigate four research questions and employ widely used precision, recall and F1-score to evaluate the performance of our approach in identifying self-admitted technical debt. We select one baseline method (namely the Pattern-based method [9]) and two state-of-the art methods (namely the NLP-based method [7] and the Text mining-based method [8]) as the comparative methods.
</t>
  </si>
  <si>
    <t>In the classifier, we introduce the attention mechanism to capture the important textual features and a balanced cross entropy loss function to overcome the class unbalance problem.
Meanwhile, genetic algorithms (GA) are adopted to search for the optimal or the approximate optimal parameter value for the balanced cross entropy loss function.
We experimentally investigate the performance of our approach on a public dataset including 62, 566 code comments from ten open source projects.
Experimental results show that our approach achieves 81.75% in terms of precision, 72.24% in terms of recall and 75.86% in terms of F1-score on average and outperforms the state-of-the-art text mining-based method by 8.14%, 5.49% and 6.64%, respectively.</t>
  </si>
  <si>
    <t>P24</t>
  </si>
  <si>
    <t>In this paper we evaluate a LSTM neural network model and Word2vec to identify SATDs from comments in source code. This work is an extension of previous works [23,24] with a new experiment that assesses the SATD classification while ignoring the type of technical debt. To make this comparison, all types of technical debt were grouped into a single type, dividing the dataset into comments that may or may not have technical debt. Thus, it was also possible to evaluate the efficiency of the model in the classification of SATD regardless of type.</t>
  </si>
  <si>
    <t>Available</t>
  </si>
  <si>
    <t>P25</t>
  </si>
  <si>
    <t xml:space="preserve">Even though alternatives to identify SATD with manual or automated techniques have been proposed in the literature, most approaches are limited to binary classification (SATD or not SATD) rather than discriminating the debt type, and restrict the analysis to source code comments.
da S. Maldonado et al. [6] proposed a ML-based approach for automatically identifying design and requirement SATD. The authors also presented an extended dataset including 259?? comments from 10 Java projects. As in their previous approach, the goal was to identify the most frequent five debt types. Unlike da S. Maldonado et al. [6], who trained their model based on the comments extracted from all the considered systems, Huang and et al. [9] trained a model for each selected Java project and combined their results using a classifier voting method. Comments were classified into one of six classes: defect, documentation, test, design, requirement, and non-SATD. Liu and et al. [13] proposed a binary classification of SATD comments using NLP (i.e., Word Tokenizer, a custom stopWords list, Porter stemmer, and tf-idf), feature selection (the top 10% of features were selected according their Information Gain score), and a Naïve Bayes Multinomial (NBM) classifier. The authors also presented SATD Detector, a tool for binary classifying source code comments. Ren and et al. [18] proposed a deep learning approach based on a Convolutional Neural Network (CNN), where the convolutional layer is used to extract the most informative features for representing the data (in this case, the source code comments). Such features were later used to differentiate between SATD and not-SATD, based on the dataset labeled by [5]. According to the authors, their approach outperformed the results of Huang and et al. [9], both in terms of within-project and cross-project prediction.
Most of the considered ML-based approaches perform a binary analysis of SATD (i.e. they separate SATD from non-SATD comments), and thus the particular types of debt are not identified. Moreover, existing approaches (both pattern-based and ML) are only based on analysing source code comments, disregarding the importance of other information sources, such as issue trackers. 
In this context, DebtHunter approach allows to analyze both, source code comments and issue tracker.
</t>
  </si>
  <si>
    <t>P26</t>
  </si>
  <si>
    <t xml:space="preserve">Despite the fact that technical debts will introduce negative impacts to the maintenance of software, technical debt is still wide- spread and seems to be unavoidable in software systems [3, 12, 47, 54]. Hence, there is a strong need to invent automated approaches to detect technical debts and fix them as earlier as possible. Nevertheless, it is a challenging endeavor to handle all the types of technical debts at once [25, 38]. As the initial step towards achieving such a purpose, many state-of-the-art works start by focusing on the detection of SATDs [10, 14, 17, 58]. Unlike other technical debts, SATDs are often highlighted as comments in the code of the software [30, 41, 59]. Table 1 enumerates some SATD examples identified in popular open-source projects. For example, the comment "May be replaced later" in the JMeter project indicates that the current code is a temporary solution and needs to be replaced in the future.
This simple empirical investigation shows that SATDs indeed negatively impact the maintenance of software projects, and hence there is a strong need to invent promising approaches to detect and resolve them [13].
</t>
  </si>
  <si>
    <t>-BiLSTM</t>
  </si>
  <si>
    <t>-Maldonado dataset
-To this end, we resort to Github to search for hot projects, and eventually, we select ten software projects, taking different technical fields into consideration. Table 6 summarizes the ten projects, along with their metadatas, such as short descriptions, number of total comments, etc.</t>
  </si>
  <si>
    <t>P27</t>
  </si>
  <si>
    <t>-Currently, many methods are proposed to detect SATD. However, these methods are limited to the identification of SATD or non-SATD. In this paper, we propose a CNN-BiLSTM method to detect and classify SATD. Through our cross-project experiments on 10 projects, it is shown that our method can not only effectively detect SATD, but also classify design debt, requirement debt, and defect debt in SATD.
-Therefore, this paper proposes a CNN-BiLSTM method to detect SATD and classify three kinds of self-admitted technical debt in comments. Firstly, we use the data set provided by Maldonado [5], preprocess the data of 10 projects and then use Word2vec to express the comment text as a matrix, then train a CNN- BiLSTM model, and take turns to evaluate the 10 projects as the test set. According to our experimental results, our method can implement SATD detection and classification.</t>
  </si>
  <si>
    <t>P28</t>
  </si>
  <si>
    <t>Defect
Design
Documentation
Requirement
Compability
Test
Algorithm
Requirement</t>
  </si>
  <si>
    <t>8
Defect
Design
Documentation
Requirement
Compability
Test
Algorithm
Requirement</t>
  </si>
  <si>
    <t>Information Gain (IG)</t>
  </si>
  <si>
    <t>P29</t>
  </si>
  <si>
    <t>To automatically address this problem, this work uses the machine learning and text analytics model. Random forest and support vector machine (SVM) algorithms extract features from incident tracker documents and effectively classify the technical debts.
The proposed technical debt classification model is made sustainable to handle the growing volumes of project documents by executing a distributed framework. The performance of both the models is examined, and it is found that SVM outperforms the other.
Certain work planned for creating techniques to characterize certain types of technical debt, for example, software architecture debt. Brondum et al. proposed a demonstrating way to deal with architecture technical debt visualization based on the examination of the structural code [5]. Li et al. proposed to utilize two measured quality metrics, Index of Package Changing Impact (ICPI) and Index of Package Goal Focus (IPGF), as pointers of architecture TD [6]. They also mentioned about architectural TD using the architectural decisions and change scenarios [7]. Bellomo et al. used four-issue trackers from open source and government ventures. There were 1264 issues, and 109 instances of technical debt were recognized using the categorization method they created [13]. Ke Dai et al. utilized NLP and AI methods to recognize technical debt through issue trackers [14]. Our examination is to distinguish whether the incident is because of technical debt or not and furthermore the sort of technical debt utilizing the distinctive AI algorithms random forest [15] and support vector machine [16]. The investigation is stretched out to utilize the Hadoop distributed architecture and MapReduce framework to preprocess the documents and thereby speed up the classification and prediction of technical debt on the new software requirements.</t>
  </si>
  <si>
    <t>Text Preprocessor (data cleaner, stop word removal,  stemming)</t>
  </si>
  <si>
    <t>incident tracker documents</t>
  </si>
  <si>
    <t>P30</t>
  </si>
  <si>
    <t>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t>
  </si>
  <si>
    <t>Tokenization
Stemming
-comment patterns</t>
  </si>
  <si>
    <t>-Dataset M: Maldonado dataset
-Dataset-G: collected by ourselves -- The new projects involved in Dataset-G include Dubbo-2.7.4, Gradle-5.6.3, Groovy-2.5.8, Hive-3.1.2, Maven-3.6.2, Poi-4.1.1, SpringFramework-5.2.0, Storm-2.1.0, Tomcat-9.0.27, and Zookeeper-3.5.6.
Second, combining Dataset-M with Dataset-G together allows us to have a large sample to draw statistically meaningful conclusions.</t>
  </si>
  <si>
    <t>Precision
Recall
F1-score
ER (Effort Reduction)
RI (Recall Increase)</t>
  </si>
  <si>
    <t>P31</t>
  </si>
  <si>
    <t xml:space="preserve">To the best of our knowledge, this is the first work aiming at identifying three different types of SATD, including defect debt, design debt, and implementation debt, to help developers understand technical debt better.
Nevertheless, the above-mentioned studies for detecting SATDs have two shortcomings (Liu et al.). First, for pattern based methods, they rely on manual modes and cannot identify SATDs automatically. Second, for machine learning based methods, they focus on the locality of the comment instances and lack of the relationship between long-distance and discontinuous comment instances (Ma et al., 2021; Mittal et al., 2021).
To solve these problems, we propose a deep learning based method, namely GGSATD that applies the gated graph neural network with the inductiveness, to detect SATDs from source code comments (Zhang et al., 2020).
Instead of treating the code comment instance sequence as the model input directly, our method converts the comment instance into the graph with co-occurrence relation- ship. More specifically, first, we use the code comment instance to build the graph, then we learn the features through the gated graph neural network (GGNN) that makes the features of nodes in each graph can be learnt more effectively. After the feature learning finished, the node representation the model learnt is sent into two multilevel perceptrons to obtain high-level feature representation followed by a softmax layer for SATD detection.
</t>
  </si>
  <si>
    <t>We conduct the experiment on a benchmark dataset that includes 10 software projects released by a previous work (Mal- donado et al., 2017) with three performance indicators. Our experiment results show that, in within-project scenario, the mean values of Precision, Recall, and F1-score obtained by our method are 0.916, 0.884, and 0.895, respectively. Compared to the five baseline methods, the F1-score improves from 8.75% to 38.54%.
In cross-project scenario, the mean values of Precision, Recall, and F1-score obtained by our method are 0.879, 0.849, and 0.862, respectively. Compared to the five baseline methods, the F1-score improves from 7.75% to 36.83%. To further verify the generation of our model, we collect seven new software projects with 152,569 comments in real world. In the seven extended projects, our method also achieves better prediction performance than the five baseline methods, i.e., Precision of 0.899, Recall of 0.950, and F1-score of 0.921.</t>
  </si>
  <si>
    <t>P32</t>
  </si>
  <si>
    <t>P33</t>
  </si>
  <si>
    <t>Abdulaziz Alhefdhi</t>
  </si>
  <si>
    <t>Most of the exist- ing work focuses on detecting technical debt using code comments, known as Self- Admitted Technical Debt (SATD). However, there are many cases where technical debt instances are not explicitly acknowledged but deeply hidden in the code. 
In this paper, we propose a framework that caters for the absence of SATD comments in code. Our Self-Admitted Technical Debt Identification and Description (SATDID) framework determines if technical debt should be self-admitted for an input code fragment. If that is the case, SATDID will automatically generate the appropriate descriptive SATD comment that can be attached with the code. While our approach is applicable in principle to any type of code fragments, we focus in this study on technical debt hidden in conditional statements, one of the most TD-carrying parts of code. We explore and evaluate different implementations of SATDID.</t>
  </si>
  <si>
    <t>TF-IDF</t>
  </si>
  <si>
    <t>Long Short-Term Memory (LSTM)
Support Vector Machines (SVM)
Multinomial Naive Bayes (MNB)
Random Forest (RF)</t>
  </si>
  <si>
    <t>https://github.com/Abdulaziz-Alhefdhi/tech_debt</t>
  </si>
  <si>
    <t>Precision
Recall
F1-Score
Bleu-n score</t>
  </si>
  <si>
    <t xml:space="preserve">Our approach provides at least 21.35, 59.36, 31.78, and 583.33% improvements over all the replicated/tested benchmarks in terms of Precision, Recall, F-1, and Bleu-4 scores, respectively. </t>
  </si>
  <si>
    <t>We have evaluated SATDID’s performance on a dataset of code-comment pairs from 4,995 active software development repositories. 
Our approach provides at least 21.35, 59.36, 31.78, and 583.33% improvements over all the replicated/tested benchmarks in terms of Precision, Recall, F-1, and Bleu-4 scores, respectively. 
In addition, our approach scores total means of 3.128, and 3.172 in terms of Acceptability and Understandability of the generated comments, respectively. The results demon- strate the effectiveness of our approach.</t>
  </si>
  <si>
    <t>P34</t>
  </si>
  <si>
    <t>Deep learning can be used for SATD detection, but there is a class imbalance problem and a large number of easily classified SATD instances that may potentially affect the loss value. 
As a result, we proposed a weighted focal loss function based on particle swarm to address the problem. Meanwhile, there is no empirical research based on local explanations for SATD detection. We have investigated local interpretation models such as Saliency Maps, Integrated Gradients, which are currently widely used in deep learning, and conducted empirical research for shared data sets.
The research results show that our proposed weighted focal loss function can achieve the best performance for SATD detection; our model achieves 12.27%, 5.97%, and 5.62% improvement in Precision, Recall, and AUC compared to the baseline model, respectively; Local explanation models, including Saliency Maps and Integrated Gradients can cover nearly half of the manually labeled paradigms; these two interpretation models can also discover potential new paradigms.</t>
  </si>
  <si>
    <t>P35</t>
  </si>
  <si>
    <t>P36</t>
  </si>
  <si>
    <t>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t>
  </si>
  <si>
    <t>Auto-sklearn
Comparison. To investigate the impact that the choice of classification technique has, we apply Naive Bayes (NB), Support Vector Machine (SVM), and k-Nearest Neighbors (kNN) classification techniques. These classifiers have been broadly adopted in prior studies [18], [50]. Similar to prior work [27], we apply TF-IDF [42] to extract the features for our baseline classifiers</t>
  </si>
  <si>
    <t>P37</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</si>
  <si>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 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t>
  </si>
  <si>
    <t>P38</t>
  </si>
  <si>
    <t>Previous studies used techniques based on patterns, text mining, natural language processing, and neural networks to detect SATD.
Compared with these above, Convolutional Neural Networks (CNN) have the strong feature extraction ability. Deep network ensembles are demonstrated great potential for the task of sentences classification.
In order to boost the performance of CNN-based SATD detecting, we propose a deep neural network ensemble contribute to ensemble learning in a simple yet effective way. Specifically, CNN, CNN-LSTM (convolutional neural network and long short-term memory), and DPCNN (Deep Pyramid Convolutional Neural Networks) are used as individual classifiers to diversify the deep network ensembles. In order to improve the explainability, we introduce attention to measure the contribution of feature words to SATD classification. 62,285 source code comments from 10 projects were used in our experiments. The results show that our approach can effectively reduce misjudgment and detect more SATD, especially for cross-project, so as to greatly improve the detection accuracy.</t>
  </si>
  <si>
    <t xml:space="preserve">The ensemble approach was applied to ten projects, and the experiments of Within-project and cross-project prediction were conducted respectively.
For cross-project the average F1-score of10 projects, our approach reaches the highest value of 0.763, which is respectively 15.26%, 9.47%, 36.01% and 10.74% higher than that of CNN, TM, NLP and Guo’s.
And within-project prediction, our approach also has an improvement significantly, from 0.764 to 0.831 compared with CNN, an increase of 8.77% and 19.74% compared with Guo’s approach. The results have shown its effectiveness, especially for Within-project prediction. The low recognition accuracy in previous studies is significantly changed, especially for projects under data imbalance conditions. Furthermore, there is an obvious improvement effect on data sets with obvious data imbalance using our proposed approach. Data imbalance is common in actual projects; thus, our approach is suitable for practical application. </t>
  </si>
  <si>
    <t>P39</t>
  </si>
  <si>
    <t>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 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t>
  </si>
  <si>
    <t>Traditional machine learning approaches (SVM, NBM, kNN, LR, RF)
Text Graph Convolutional Network (Text GCN)
Text Convolutional Neural Network (Text CNN)
Handling Imbalanced Data (Easy Data Augmentation (EDA), Oversampling, Weighted loss)</t>
  </si>
  <si>
    <t>P40</t>
  </si>
  <si>
    <t>The current automated solutions do not have satisfactory precision and recall in identifying SATDs to fully automate the process. To solve the above problems, we propose a two-step framework called Jitterbug for identifying SATDs.
Jitterbug first identifies the "easy to find" SATDs automatically with close to 100% precision using a novel pattern recognition technique.
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t>
  </si>
  <si>
    <t>Maldonado dataset
The results above suggest that our automated pattern recognizer Easy performed better than the human-derived patterns from Guo et al. [6] (MAT). However, it did not reach close to 100% precision on many target projects as we expected. One possible reason for this is human errors— labels in the original dataset may not always be correct. Therefore, we manually analyzed the false positives (comments containing the strong patterns but were labeled as Non-SATDs) of Easy to double-check their labels. Two graduate students were employed to classify the 434 (out of 62,275, 7‰) comments where the original ground truth labels (GT) are no but the Easy predictions are yes. Surprisingly, the two graduate students found the comments very easy to classify and both made the same classification. Table 5 shows some example comments whose labels were flipped. As shown in Figure 2, most of the false positives (98%) were wrongly labeled in the original dataset. That means these strong patterns identified by Jitterbug are even more accurate than human experts in finding the “easy to find”.</t>
  </si>
  <si>
    <t>P41</t>
  </si>
  <si>
    <t>We propose PILOT, a generic approach as a combination of natural language Processing and machIne Learning tO detect self-admitted Technical debt. PILOT was inspired by DebtHunter [19] to advance it by employing various natural language processing (NLP) steps. Moreover, we build a clas- sification engine on top of different neural networks to learn from labelled data and predict unlabelled comments. Through an empirical evaluation we demonstrate that PILOT obtains a promising prediction performance, out-performing DebtHunter [19].
Our work makes the following contributions: 
A generic approach named PILOT to detect SATD from comments embedded in source code using various NLP and ML techniques; 
A proof of concept of the proposed framework. In particular, we have (i) a prototype of PILOT built on top of various text processing algorithms and a neural network; and (ii) an empirical evaluation on real datasets and comparison of PILOT with DebtHunter; 
The prototype developed as well as the metadata generated through this paper has been published online to facilitate future research.</t>
  </si>
  <si>
    <t>P42</t>
  </si>
  <si>
    <t>There is now an opportunity to take advantage of the improved detection tool by Huang et al. [12] to enhance research efforts with a highly accurate, large scale empirical history of SATD instances in Java projects previously unavailable. This can be accomplished alongside fixing some of the data quality issues noted with Maldonado et al.’s [9] empirical study.
This study will aim to package these improvements and model in a tool will allow further efforts to expand past these seven previously available software projects in terms of size and quality. In addition to the publication of this tool, an empirical history of SATD instances in 30 open source software projects will be made available as produced by SATDBailiff.</t>
  </si>
  <si>
    <t>P43</t>
  </si>
  <si>
    <t>P44</t>
  </si>
  <si>
    <t xml:space="preserve">All automated SATD studies have been conducted on OO software and languages, many reusing the same dataset (Maldonado and Shihab 2015). Our study is distinctive because we explore SATD in scientific software, specifically R packages. Research regarding the identification or automation of SATD in scientific software, especially in R programming, is scarce. This contributes to one of the main novelties of this paper. As a result, we are contextualizing our work regarding other works in different domains.
Besides, existing studies on SATD in R did not cover automated techniques for its analysis (Codabux et al. 2021; Vidoni 2021b). Current SATD studies focus on ML or neural networks separately, without performing inter-algorithm comparisons. We conducted experiments on the three most-used ML algorithms, CNN, and PTM. Using PTM for the detection of SATD or SATD types has never been explored previously but were reported to be excellent for natural language processing in other areas of software engineering (Robbes and Janes 2019; Zhang et al. 2020). One study used BERT as the encoder template to remove obsolete to-do comments (which are a limited piece of the SATD spectrum of comments) from OO open-source code (Gao et al. 2021). Therefore, our study presents a more extensive usage, as it also compares two different BERTs.
Existing studies automate SATD versus non-SATD comments detection or focus on particular SATD types (e.g., Requirements). Our key difference is that we studied the detection of SATD automatically and investigated the efficiency of algorithms for the automatic detection of 12 types of SATD in R. Additionally, using those results, we assessed the causes of SATD from previous works in the OO domain (Mensah et al. 2018) and built on that to expand the corpus of causes. </t>
  </si>
  <si>
    <t>We tested multiple features to train the SVM and LR, including Term-Frequency
Inverse Document Frequency (TF-IDF), Count Vectorizer, and neural word embed- dings. However, the Count Vectorizer performed better than TF-IDF in both cases. We also experimented with unigram, bigram, and trigram independently to choose features, but the unigram-bigram combination gave the best results as reported in this study.
punctuation removal
stop word removal using NLTK
lowercase convertion
lemmatization using Spacy library
NULL removal</t>
  </si>
  <si>
    <t>P45</t>
  </si>
  <si>
    <t>We argue that self-admitted technical debt contains a number of different weaknesses that may affect the security of a program. Therefore, the longer a debt is not paid back the higher is the risk that the weaknesses can be exploited. To discuss our claim and rise the developers’ awareness of the vulnerability of the self-admitted technical debt that is not paid back, we explore the self-admitted technical debt in the Chromium C-code to detect any known weaknesses. 
In this preliminary study, we first mine the Common Weakness Enumeration repository to define heuristics for the automatic detection and fix ofweak code. Then, we parse the C-code to find self-admitted technical debt and the code block it refers to. Finally, we use the heuristics to find weak code snippets associated to self-admitted technical debt and recommend their potential mitigation to developers. 
Such knowledge can be used to prioritize self-admitted technical debt for repair. A prototype has been developed and applied to the Chromium code. Initial findings report that 55% of self-admitted technical debt code contains weak code of 14 different types.</t>
  </si>
  <si>
    <t>More research is needed to understand the relation between vul- vulnerabilities and technical debt [17]. We believe that WeakSATD represents a novel contribution in this direction. We applied Weak- SATD to the Chromium project that has been previously used as test bed in research on technical debt (e.g., [17, 20]). We found that more than 55% of SATD instances contain weak code of 34 different CWE issues. It is worth noting that the weak SATD report must be taken as a warning only as some of the found weak code snippets may be perfectly fine in some circumstances. 
At the current stage, our work is not meant to predict vulnerabilities or attacks with high precision or recall, but it can be used by developers to prioritize and boost the repair of SATD with the help of the recommended mitigation. In addition, our initial findings with the Chromium project have no ambition of generalization especially because we were able to define a substantial amount if weakness heuristics but still not covering all CWE issues.
This allowed us to better focus on their definition and implementation, but it prevented us from being more extensive with our findings. Our plan for future work, is to explore other publicly available datasets that are connected with the CWE issues (e.g., the Juliet Test Suite [18]) and can be used to define additional heuristics. We also plan to exploit the whole chain of information available in MITRE (or MITRE-linked repositories) and provide an instrument that recommend developers on the whole chain of consequences (e.g., vulnerabilities, exposure, bugs, and attacks) of leaving SATD in code. The CWE indexing can be used for this scope, but not only. Indeed, some projects do not encode the CWE-ID in their bug issues and security issues can be traced in other ways, like regexes in commit messages, such as the approach introduced in [17]. We also plan to study the perceived usefulness of weakSATD by involving professional developers in controlled experiments with humans.</t>
  </si>
  <si>
    <t>P46</t>
  </si>
  <si>
    <t>Identification and remediation of self-admitted technical debt in issue trackers</t>
  </si>
  <si>
    <t>Li, Yikun
Soliman, Mohamed
Avgeriou, Paris</t>
  </si>
  <si>
    <r>
      <rPr>
        <rFont val="Arial"/>
        <color theme="1"/>
      </rPr>
      <t xml:space="preserve">In this paper, we explored SATD in issue trackers. </t>
    </r>
    <r>
      <rPr>
        <rFont val="Arial"/>
        <b/>
        <color theme="1"/>
      </rPr>
      <t xml:space="preserve">We found eight types of technical debt: architecture, build, code, defect, design, documentation, requirement, and test debt. Code, documentation, and test debt are the three most common technical debt found in issue trackers. </t>
    </r>
    <r>
      <rPr>
        <rFont val="Arial"/>
        <color theme="1"/>
      </rPr>
      <t>Furthermore, there are three cases of identifying technical debt in issue trackers: discovering existing debt and creating an issue for it, identifying debt in a patch during code review, or after the patch is committed in the system. Most of the technical debt is identified in the first and second cases. Only 13.1% of technical debt is reported by debt creators. 
For technical debt repayment, we found that on average 71.7% of identified debt is repaid, and most of it is paid by debt identifiers and creators (i.e. 47.7% and 44.0%). The median time and average time of debt repayment are 25.0 and 872.3 hours respectively. Our results show that in Hadoop, the repayment time by creators is statistically significantly shorter than that of identifiers and others. However, in Camel, we did not observe statistically significant differences between different types.</t>
    </r>
  </si>
  <si>
    <t>We found eight types of technical debt: architecture, build, code, defect, design, documentation, requirement, and test debt</t>
  </si>
  <si>
    <t>8
architecture, build, code, defect, design, documentation, requirement, and test debt</t>
  </si>
  <si>
    <t>manual analysis</t>
  </si>
  <si>
    <t>Hadoop and Camel</t>
  </si>
  <si>
    <t>Technical debt admitted in issues is resolved faster than in source code comments. Considering the results obtained from RQ3 in comparison with the study of Maldonado et al. [7], we find that most of the technical debt is repaid or removed (71.7% for debt within issues and 76.7% for debt in code comments). Furthermore, a great percentage of technical debt is repaid or removed by debt creators (44.0% for issues and 54.4% for source code comments). This indicates that developers consistently take care of SATD in both issues and source code comments, and debt creators often take the responsibility to resolve it. 
Moreover, in Hadoop, it is noteworthy that debt creators repaid technical debt the fastest, followed by identifiers, and other developers. This is consistent with the intuition that certain people are better able to resolve TD depending on their familiarity with the problem at hand; creators being the most familiar, followed by debt identifiers, and others. Therefore, we suggest that, in order to pay off TD faster, the repayment task should be assigned to debt creators. In addition, comparing the TD repayment between issues and source code comments [7], we observe that debt within issues is resolved much quicker than in comments (i.e. for Hadoop, median of 2.0 days versus 159.0 days; for Camel, 0.9 days versus 18.2 days). Therefore, we suggest that developers report TD that needs to be resolved immediately in issue trackers instead of commenting it in the source code.</t>
  </si>
  <si>
    <t>P47</t>
  </si>
  <si>
    <t>A large-scale empirical study on self-admitted technical debt</t>
  </si>
  <si>
    <t>Gabriele Bavota, Barbara Russo</t>
  </si>
  <si>
    <t xml:space="preserve">In this paper we contribute to enlarge the knowledge about the technical debt phenomenon by presenting a large-scale empirical study on SATD, as a differentiated replication [38] of the study by Potdar and Shihab [30]1. In particular, we mine the complete change history of 159 Java open source systems to detect SATD instances across over 600K commits, for a total of over 2 Billion comments mined. Using these data we analyse the diffusion of SATD (i.e., the number of SATD instances and the percentage of code comments reporting SATD), its evolution and survivability over time, and who are the developers introducing and fixing the SATD. 
Then, we perform a manual analysis of a statistically significant sample of 366 comments reporting SATD to identify what are the types of SATD (e.g., design, code, test, requirement debt) more spread in open source systems.
In our manual analysis, we adopted an open coding process inspired by the Grounded Theory principles formulated by Corbin and Strauss [13]. Finally, we verified if classes exhibiting low quality as assessed by complexity, coupling, and readability quality metrics are more likely of being affected by SATD. </t>
  </si>
  <si>
    <t>Our manual categorisation highlighted that the most diffused type of SATD is the code debt (30% of instance), followed by defect and requirement debt (20% each) and design debt (13%).</t>
  </si>
  <si>
    <t>6
code debt
design debt
documentation debt
defect debt
test debt
requirement debt</t>
  </si>
  <si>
    <t>regular expression
comment pattern</t>
  </si>
  <si>
    <t>In particular, we
mine the complete change history of 159 Java open source
systems to detect SATD instances across over 600K commits,
for a total of over 2 Billion comments mined.</t>
  </si>
  <si>
    <t>Our main findings show that self-admitted technical debt (i) is diffused, with an average of 51 instances per system, (ii) is mostly represented by code (30%), defect, and requirement debt (20% each), (iii) increases over time due to the introduction of new instances that are not fixed by developers, and (iv) even when fixed, it survives long time (over 1,000 commits on average) in the system.</t>
  </si>
  <si>
    <t>P48</t>
  </si>
  <si>
    <t>Automatic Detection and Analysis of Technical Debts in Peer-Review Documentation of R Packages</t>
  </si>
  <si>
    <t>Junaed Younus Khan; Gias Uddin</t>
  </si>
  <si>
    <t>Recent research by Codabux et al. [21] finds that R packages can have 10 diverse TD types analyzing peer-review documentation. However, the findings are based on the manual analysis of a small sample of R package review comments. In this paper, we develop a suite of Machine Learning (ML) classifiers to detect the 10 TDs automatically. The best performing classifier is based on the deep ML model BERT, which achieves F1-scores of 0.71- 0.91. We then apply the trained BERT models on all available peer-review issue comments from two platforms, rOpenSci and BioConductor (13.5K review comments coming from a total of 1297 R packages). We conduct an empirical study on the prevalence and evolution of 10 TDs in the two R platforms. We discovered documentation debt is the most prevalent among all types of TD, and it is also expanding rapidly. We also find that R packages of generic platform (i.e. rOpenSci) are more prone to TD compared to domain-specific platform (i.e. BioConductor). Our empirical study findings can guide future improvements opportunities in R package documentation. Our ML models can be used to automatically monitor the prevalence and evolution of TDs in R package documentation.</t>
  </si>
  <si>
    <t>2 binnary class: TD and non-TD
Multi class: Documentation
Code
Defect
Test
Design
Build
Architecture
Versioning
Usability
Requirement</t>
  </si>
  <si>
    <t>2 and 10
Documentation
Code
Defect
Test
Design
Build
Architecture
Versioning
Usability
Requirement</t>
  </si>
  <si>
    <t>TF-IDF Bag-of-words
GloVe
BERT</t>
  </si>
  <si>
    <t>SVM
BiLSTM
Simple Transformers --&gt; from source code</t>
  </si>
  <si>
    <t>https://github.com/disa-lab/R-TD-SANER2022 
To design and test the TD type detection algorithms, we used the dataset published by Codabux et al. [21] which contains 600 TD instances in R peer-reviews documentation of rOpenSci manually labelled in 10 TD types.</t>
  </si>
  <si>
    <t>Accuracy
Precision
Recall
F1-score</t>
  </si>
  <si>
    <t>results are available</t>
  </si>
  <si>
    <t>We show the overall TD distribution of rOpen- Sci and BioConductor in combined in Figure 4. We see that documentation (26.1%) and design (21.5%) debts are two most prevalent TD in general. Table V depicts the distribution of different types of TD in rOpenSci and BioConductor individually in terms of frequency and percentage. It also shows some examples of respective TD that are predicted by our automated model. We find a total of 3938 TD instances in ∼4.5K issue comments of rOpenSci and 10159 TD instances in ∼9K issue comments of BioConductor. However, not all types of TDs are equally prevalent in R packages. Among</t>
  </si>
  <si>
    <t>P49</t>
  </si>
  <si>
    <t>Examining the impact of self-admitted technical debt on software quality</t>
  </si>
  <si>
    <t>Sultan Wehaibi, Emad Shihab and Latifa Guerrouj</t>
  </si>
  <si>
    <t>Therefore, in this paper, we examine the relation between self- admitted technical debt and software quality by investigating whether (i) files with self-admitted technical debt have more defects compared to files without self-admitted technical debt, (ii) whether self-admitted technical debt changes introduce future defects, and (iii) whether self-admitted technical debt-related changes tend to be more difficult. We measured the difficulty of a change using well-known measures proposed in prior work such as the amount of churn, the number of files, the number of modified modules in a change, as well as the entropy of a change. To perform our study, we analyze five open-source projects, namely Chromium, Hadoop, Spark, Cassandra, and Tomcat. Our findings show that: i) there is no clear trend when it comes to defects and self-admitted technical debt, although the defectiveness of the technical debt files increases after the introduction of technical debt, ii) self-admitted technical debt changes induce less future defects than none technical debt changes, however, iii) self-admitted technical debt changes are more difficult to perform, i.e., they are more complex. 
Our study builds on these prior works [5], [19] since we use the comment patterns they produced to detect SATD. How- ever, different from their studies, we examine the relationship between SATD and software quality.</t>
  </si>
  <si>
    <t>Chromium, Hadoop, Spark, Cassandra, and Tomcat</t>
  </si>
  <si>
    <t>To perform our study, we analyzed five open-source projects, namely Chromium, Hadoop, Spark, Cassandra, and Tomcat. Our findings show that there is no clear trend when it comes to defects and self-admitted technical debt. In some of the studied projects, self-admitted technical debt files have more bug-fixing changes, while in other projects, files without it had more defects. We also found that self-admitted technical debt changes are less associated with future defects than none technical debt changes, however, we showed that self-admitted technical debt changes are more difficult to perform. Our study indicates that although technical debt may have negative effects, its impact is not related to defects, rather making the system more difficult to change in the future.</t>
  </si>
  <si>
    <t>P50</t>
  </si>
  <si>
    <t>Got technical debt? Surfacing elusive technical debt in issue trackers</t>
  </si>
  <si>
    <t>S Bellomo, RL Nord, I Ozkaya, M Popeck</t>
  </si>
  <si>
    <t>We identified 109 examples of technical debt from a sample of the 1,264 issues in the issue trackers we studied and evaluated them with experts and the developers of the systems when applicable. A summary of our findings include the following:
Finding 1: While technical debt items were not labeled explicitly in the issue trackers we studied, we identified 58 examples where developers explicitly use the term technical debt and related concepts to understand an issue. Concepts related to technical debt, such as take-on debt, accumulate debt, and pay-back debt, have entered the developers’ vocabulary, and they are using issue trackers to communicate technical debt in an ad hoc manner.
Finding 2: We developed and used a classification approach to find additional examples where developers articulated concerns related to technical debt, but did not use the term. Using this approach, we identified 51 more examples of technical debt. Many issues could not be classified because developers do not always clearly identify the consequences of not paying down the debt.</t>
  </si>
  <si>
    <t>pattern macthing and word categories</t>
  </si>
  <si>
    <t>issue trackers
Chomium via Google issue tracker, Connect via Jira, Project A and B via FogBugz, and TD survey via examples text</t>
  </si>
  <si>
    <t>expert evaluation based</t>
  </si>
  <si>
    <t>Data quality and size: 
Technical debt represents only a small subset of all issues in a system, although its impact may be significant. Technical debt may not have been significantly represented in the data we selected, especially given the varying quality of the issue tracker data. We aimed to minimize this by randomizing the issues we selected, including both projects where we knew technical debt existed as well as others where we had no prior knowledge.</t>
  </si>
  <si>
    <t>P51</t>
  </si>
  <si>
    <t>Prevalence, Contents and Automatic Detection of KL-SATD</t>
  </si>
  <si>
    <t>Leevi Rantala;
Mika Mäntylä;
David Lo</t>
  </si>
  <si>
    <t>When developers use different keywords such as TODO and FIXME in source code comments to describe self- admitted technical debt (SATD), we refer it as Keyword-Labeled SATD (KL-SATD). We study KL-SATD from 33 software reposi- tories with 13,588 KL-SATD comments. We find that the median percentage of KL-SATD comments among all comments is only 1,52%. We find that KL-SATD comment contents include words expressing code changes and uncertainty, such as remove, fix, maybe and probably. This makes them different compared to other comments. KL-SATD comment contents are similar to manually labeled SATD comments of prior work. 
Our machine learning classifier using Logistic Lasso Regression has good performance in detecting KL-SATD comments (AUC-ROC 0.88). Finally, we demonstrate that using machine learning we can identify comments that are currently missing but which should have a SATD keyword in them. Automating SATD identification of comments that lack SATD keywords can save time and effort by replacing manual identification of comments. Using KL-SATD offers a potential to bootstrap a complete SATD detector.</t>
  </si>
  <si>
    <t>keyword-labeled
TF-IDF</t>
  </si>
  <si>
    <t>Logistic Lasso Regression</t>
  </si>
  <si>
    <t>We utilize the Technical Debt Dataset created by Lenarduzzi et al. [6]. It includes 33 Java projects, which are all over three years old, have more than 500 commits, and include over 100 classes. The dataset has a total of over 140 thousand commits in it. We extract both multi- and single-line comments by identifying Java-style patterns with Regex. In total we extracted 862,342 comments.
https://github.com/clowee/The-Technical-Debt-Dataset</t>
  </si>
  <si>
    <t>ROC-AUC 0.88</t>
  </si>
  <si>
    <t>ROC-AUC</t>
  </si>
  <si>
    <t>P52</t>
  </si>
  <si>
    <t>SCGRU: A general approach for identifying multiple classes of self-admitted technical debt with text generation oversampling</t>
  </si>
  <si>
    <t>Zhu, Kuiyu
Yin, Ming
Zhu, Dan
Zhang, Xiaogang
Gao, Cunzhi
Jiang, Jijiao</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</si>
  <si>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 debt.</t>
  </si>
  <si>
    <t xml:space="preserve">defect
test
documentation
design
requirement debt
</t>
  </si>
  <si>
    <t xml:space="preserve">5 class
defect, test, documentation, design, and requirement debt
</t>
  </si>
  <si>
    <t>Word embedding using GloVe
SeqGAN-based oversampling</t>
  </si>
  <si>
    <t>Convolutional Neural Networks-Gated Recurrent Unit (CNNGRU)</t>
  </si>
  <si>
    <t>Precision
Recall
F-Measure</t>
  </si>
  <si>
    <t>Our proposed SCGRU approach provides a new idea for the practice of SATD identification. When conducting because of extreme data imbalance or lack of sufficient data. Moreover, the proposed approach successfully identified of SATD could help with other studies on SATD, such as removal and management of SATD. the multiple classes of SATD and helped achieve accurate positioning of debt. In addition, identifying multiple classes even if we perform text generation sampling on some projects, then the generated samples may be insufficient for a
If the amount of a certain technical debt is extremely lacking on projects, such as fewer than five training samples, supplement for learning and generating diverse and valuable samples of technical debt and provide more possibilities classifier to learn features due to a low amount of technical debt data. In the future, we hope to acquire more data as a to verify the effectiveness of our approach.</t>
  </si>
  <si>
    <t>P53</t>
  </si>
  <si>
    <t>Self-admitted technical debt classification using natural language processing word embeddings</t>
  </si>
  <si>
    <t>Sabbah, Ahmed F.
Hanani, Abualsoud A.</t>
  </si>
  <si>
    <t>Recent studies show that it is possible to detect technical dept automatically from source code comments intentionally created by developers, a phenomenon known as self-admitted technical debt. This study proposes a system by which a comment or commit is classified as one of five dept types, namely, requirement, design, defect, test, and documentation. In addition to the traditional term frequency-inverse document frequency (TF-IDF), several word embeddings methods produced by different pre-trained language models were used for feature extraction, such as Word2Vec, GolVe, bidirectional encoder representations from transformers (BERT), and FastText. 
The generated features were used to train a set of classifiers including naive Bayes (NB), random forest (RF), support vector machines (SVM), and two configurations of convolutional neural network (CNN). 
Two datasets were used to train and test the proposed systems. Our collected dataset (A-dataset) includes a total of 1,513 comments and commits manually labeled. 
Additionally, a dataset, consisting of 4,071 labeled comments, used in previous studies (M-dataset) was also used in this study. The RF classifier achieved an accuracy of 0.822 with A-dataset and 0.820 with the M-dataset. CNN with A-dataset achieved an accuracy of 0.838 using BERT features. With M-dataset, the CNN achieves an accuracy of 0.809 and 0.812 with BERT and Word2Vec, respectively.</t>
  </si>
  <si>
    <t>TF-IDF
Universal Sentence Encoder (USE)
word2vec
GloVe
BERT
FastText</t>
  </si>
  <si>
    <t>naive Bayes (NB)
random forest (RF)
support vector machines (SVM)
two configurations of (single and multiple layers) convolutional neural network (CNN)</t>
  </si>
  <si>
    <t>Maldonado dataset and own dataset
Two datasets were used to train and test the proposed systems. 
Our collected dataset (A-dataset) includes a total of 1,513 comments and commits manually labeled (Gerrit, Camel, Log4j, Tomcat, Hadoop, K9 App, WordPress App)
Additionally, a dataset, consisting of 4,071 labeled comments, used in previous studies (M-dataset) was also used in this study.</t>
  </si>
  <si>
    <t>Precision
Recall
F1-score
Accuracy</t>
  </si>
  <si>
    <t>The RF classifier achieved an accuracy of 0.822 with A-dataset and 0.820 with the M-dataset. CNN with A-dataset achieved an accuracy of 0.838 using BERT features. With M-dataset, the CNN achieves an accuracy of 0.809 and 0.812 with BERT and Word2Vec, respectively.</t>
  </si>
  <si>
    <t>The RF classifier achieved an accuracy of 0.822 with A-dataset and 0.820 with the M-dataset. CNN with A-dataset achieved an accuracy of 0.838 using BERT features. With M-dataset, the CNN achieves an accuracy of 0.809 and 0.812 with BERT and Word2Vec, respectively.
Two datasets were used in this study; the publicly available dataset used in previous studies (M- dataset), and a manually collected and annotated dataset for this study (A-dataset). A Kappa statistical test was applied to accept the label of each SATD comment to verify its authenticity. We achieved a level of agreement measured between the author and experts of +0.82 based on a sample including 0.17 of all technical debt types, which is considered almost perfect agreement. 
The traditional and well-known TF-IDF NLP techniques and the state-of-the-art word embedding techniques: USE, Word2Vec, Golve, FastText, and BERT were used for representing comments into a numerical feature vector. We evaluated the proposed approach by comparing the accuracy of the classifiers using the two datasets. For classical machine learning, three types of classifiers are used (NB, RF, and SVM) with two types of word representation methods (TF-IDF and USE). The classical machine learning techniques worked better with the TF-IDF. This can be improved by comparing the best classifier accuracy (RF and TF-IDF) with (RF and USE). The results for the A-dataset showed that TF-IDF achieved an accuracy of 0.822, while USE achieved 0.771. For the M-dataset, TF-IDF achieved 0.820, and USE 0.807. For convolutional neural networks, we used the CNN classifier with five NLP word embedding methods and the TF-IDF. The CNN with BERT achieved the best accuracy for the A-dataset: 0.838. The Word2Vec is the best according to the M-dataset with an accuracy of 0.812. In the future, we plan to increase the scale of our approach by adopting more projects that are developed in different programming languages. Additionally, in different domains, for example, mo- bile applications, commercial software, and medical and healthcare domains, more investigation into the other types of neural networks, deep learning architectures, and pre-trained models, and fine-tuning the parameters of models in order to improve the accuracy of classification SATD.</t>
  </si>
  <si>
    <t>P54</t>
  </si>
  <si>
    <t>Technical debt in the peer-review documentation of r packages: a ropensci case study</t>
  </si>
  <si>
    <t>Zadia Codabux</t>
  </si>
  <si>
    <t>Although TD studies have gained momentum, TD has yet to be studied as thoroughly in non-Object-Oriented (OO) or scientific software such as R.
Objective: The goal of this study is to investigate TD in the documentation of the peer-review of R packages led by rOpenSci. Method: We collected over 5,000 comments from 157 packages that had been reviewed and approved to be published at rOpenSci. We manually analyzed a sample dataset of these comments posted by package authors, editors of rOpenSci, and reviewers during the review process to investigate the types of TD present in these reviews. 
Results: The findings of our study include (i) a taxonomy of TD derived from our analysis of the peer-reviews (ii) documentation debt as being the most prevalent type of debt (iii) different user roles are concerned with different types of TD. For instance, reviewers tend to report some types of TD more than other roles, and the types of TD they report are different from those reported by the authors of a package.</t>
  </si>
  <si>
    <t>They are documentation, code, design, defect, requirement, test, architecture, build, usability, and versioning debts</t>
  </si>
  <si>
    <t>10
They are documentation, code, design, defect, requirement, test, architecture, build, usability, and versioning debts</t>
  </si>
  <si>
    <t>manually</t>
  </si>
  <si>
    <t>http://doi.org/10.5281/zenodo.4589573</t>
  </si>
  <si>
    <t>Conclusion: TD analysis in scientific software or peer-review is almost non-existent. Our study is a pioneer but within the context of R packages. However, our findings can serve as a starting point for replication studies, given our public datasets, to perform similar analyses in other scientific software or to investigate the rationale behind our findings.</t>
  </si>
  <si>
    <t>P55</t>
  </si>
  <si>
    <t>Towards a comprehensive self-admitted technical debt extraction technique from source code comments</t>
  </si>
  <si>
    <t>Yaqoob Salman Al-Slais</t>
  </si>
  <si>
    <r>
      <rPr>
        <rFont val="Arial"/>
        <color theme="1"/>
      </rPr>
      <t xml:space="preserve">Identifying Technical Debt (TD) within Software Development Projects (SDP) is a growing research interest as it has the potential to save software developers’ effort in maintenance tasks. Although there are ten types of TD, there is a lack of automatic techniques to extract them through static nor dynamic analysis.
This paper proposes a self-admitted TD extraction framework to extract TD from software’s comments and classify them comprehensively through a Parts-of-Speech technique.
A public TD dataset is used to evaluate the proposed framework. Results show that the proposed technique was able to increase the classification of build, architectural, versioning, and infrastructure TD by 16%.
As a proof of concept to the proposed framework, we tested it on a technical debt dataset created by Maldonado , which encompasses over 62 thousand comments extracted from seven open-source projects. The dataset comprises of internal comments while other comments types like IDE generated comments and Javadoc and commented-out code have been removed from the dataset. The comments are classified into five types of TD, implementation (code), documentation, design, defect, and test TD. Only 4,000 of the comments are classified as TD, whereas the remaining 58,000 comments are labelled WITHOUT CLASSIFICATION, making this dataset a suitable testing ground to extract the remaining five types of TD.
</t>
    </r>
    <r>
      <rPr>
        <rFont val="Arial"/>
        <b/>
        <color theme="1"/>
      </rPr>
      <t>In this exploratory case study, we randomly selected 3,000 unclassified comments from the dataset and tested our POS patterns to see how many newly classified TD items were generated from our proposed framework. The focus was predominately on build, architectural, versioning, and infrastructure debt.</t>
    </r>
  </si>
  <si>
    <t>build
architectural
versioning
infrastructure debt</t>
  </si>
  <si>
    <t>4
build, architectural, versioning, and infrastructure debt</t>
  </si>
  <si>
    <t>Parts-of Speech (POS)</t>
  </si>
  <si>
    <t>In this paper, we proposed a comprehensive SATD extraction and identification framework for ten types of TD using POS techniques. In an exploratory case study aimed to extract architectural, versioning, build, and infrastructure TD from a TD dataset of 3,000 previously unclassified comments, resulted in successfully classifying 16% of the comments as new TD items, opening a new opportunity to expand the capability of extracting and identifying all types of TD in an SDP thus giving developers and software engineers more accurate data to make better maintenance and refactoring decisions and minimizing the risk uncontrollable levels of TD interest that lead to possible failures in SDPs.
As for the future work on this proposed framework, we first intend to conduct future research on building more solid definitions of TD items and gain a broader consensus of the POS lists for each TD item. Secondly, we will expand the case study to a larger dataset in an attempt to successfully extract all ten types of TD items across several open-source SDPs. In addition, we intend to develop a supervised machine learning framework to extract and monitor the status of TD items automatically within an SDP as it evolves over a period.</t>
  </si>
  <si>
    <t>SUM</t>
  </si>
  <si>
    <t>NOT AVAILABLE</t>
  </si>
  <si>
    <t>We find that the amount of self-admitted technical debt exists in 2.4% - 31%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 - 63.5% of self-admitted technical debt gets removed from projects after introduction.</t>
  </si>
  <si>
    <t>-To analyze extracted comments from code we shall tokenize the unstructured text into English word classes. For this, there are techniques from natural language processing (NLP), such as Part-of-speech (POS). POS automatically relates a word to a category in which it is assigned in accordance with its syntactic functions [16][17]. 
-Once the comments were extracted and tagged, we analyzed POS tags and filtered the comments by using terms that belong to the vocabulary.</t>
  </si>
  <si>
    <t>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design debt, defect debt, documentation debt, requirement debt and test debt.
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</si>
  <si>
    <t>Table 4. Precision, Recall and F1-score of Our Approach with Weighted Loss (WL) Versus Normal Loss (NL)</t>
  </si>
  <si>
    <t>Projects</t>
  </si>
  <si>
    <t>NL</t>
  </si>
  <si>
    <t>Precision
 WL</t>
  </si>
  <si>
    <t>Improv.</t>
  </si>
  <si>
    <t>Recall
 WL</t>
  </si>
  <si>
    <t>WL</t>
  </si>
  <si>
    <t>Apache Ant</t>
  </si>
  <si>
    <t>ArgoUML</t>
  </si>
  <si>
    <t>Columba</t>
  </si>
  <si>
    <t>EMF</t>
  </si>
  <si>
    <t>Hibernate</t>
  </si>
  <si>
    <t>JEdit</t>
  </si>
  <si>
    <t>JFreeChart</t>
  </si>
  <si>
    <t>JMeter</t>
  </si>
  <si>
    <t>JRuby</t>
  </si>
  <si>
    <t>SQuirrel</t>
  </si>
  <si>
    <t>Average</t>
  </si>
  <si>
    <t>Table 9. Cross-Project Precision, Recall, and F1-score of Our Approach with Normal Loss Function (Our-NL) and Simple CNN Approach (Sim.)</t>
  </si>
  <si>
    <t>Precision</t>
  </si>
  <si>
    <t>Recall</t>
  </si>
  <si>
    <t>Sim.</t>
  </si>
  <si>
    <t>Our-NL</t>
  </si>
  <si>
    <t>Hibernate
 JEdit</t>
  </si>
  <si>
    <t>0.907
 0.720</t>
  </si>
  <si>
    <t>0.899
 0.766</t>
  </si>
  <si>
    <t>−0.88%
 6.39%</t>
  </si>
  <si>
    <t>0.747
 0.323</t>
  </si>
  <si>
    <t>0.726
 0.457</t>
  </si>
  <si>
    <t>−2.81%
 41.49%</t>
  </si>
  <si>
    <t>0.819
 0.446</t>
  </si>
  <si>
    <t>0.803
 0.572</t>
  </si>
  <si>
    <t>−1.98%
 28.27%</t>
  </si>
  <si>
    <t>JMeter
 JRuby
 SQuirrel</t>
  </si>
  <si>
    <t>0.811 0.803
 0.750</t>
  </si>
  <si>
    <t>0.801 0.783
 0.770</t>
  </si>
  <si>
    <t>−1.23%
 −2.49%
 2.67%</t>
  </si>
  <si>
    <t>0.754
 0.885
 0.688</t>
  </si>
  <si>
    <t>0.786
 0.884
 0.685</t>
  </si>
  <si>
    <t>4.24%
 −0.11%
 0-0.44%</t>
  </si>
  <si>
    <t>0.781
 0.842
 0.718</t>
  </si>
  <si>
    <t>0.793
 0.830
 0.725</t>
  </si>
  <si>
    <t>1.48%
 −1.43%
 1.02%</t>
  </si>
  <si>
    <t>Table 18. Precision, Recall, and F1-score of Our Approach and Traditional Text-mining Approach in 9 → 1 Setting</t>
  </si>
  <si>
    <t>Project</t>
  </si>
  <si>
    <t>TM</t>
  </si>
  <si>
    <t>Our</t>
  </si>
  <si>
    <t>−5.85%
 1.26%</t>
  </si>
  <si>
    <t>23.67%
 15.91%</t>
  </si>
  <si>
    <t>7.88%
 9.00%</t>
  </si>
  <si>
    <t>Automated Identification of On-hold Self-Admitted Technical Debt</t>
  </si>
  <si>
    <t>TABLE IV COMBINED CLASSIFICATION (SARDELE) PERFORMANCES ACROSS THE SIX SATD REMOVAL CATEGORIES.</t>
  </si>
  <si>
    <t>Category</t>
  </si>
  <si>
    <t>Pr</t>
  </si>
  <si>
    <t>Rc</t>
  </si>
  <si>
    <t>F1</t>
  </si>
  <si>
    <t>AUC</t>
  </si>
  <si>
    <t>MCC</t>
  </si>
  <si>
    <t>Method Calls</t>
  </si>
  <si>
    <t>Conditionals</t>
  </si>
  <si>
    <t>Try-Catch</t>
  </si>
  <si>
    <t>Method Signature</t>
  </si>
  <si>
    <t>Return</t>
  </si>
  <si>
    <t>Other</t>
  </si>
  <si>
    <t>OVERALL</t>
  </si>
  <si>
    <t>-The best overall F1-score is achieved by IG top5, while using the top ranked 30% of features. After this, classification performance starts to decline. As can be seen on all three sub- figures, the classification performance of the two enhanced methods is improved over the base IG method in almost every measurement. -With achieved 82% of correct predictions of SATD, the method seems to be a good candidate to be adopted in practice.</t>
  </si>
  <si>
    <t>Table 8 Performance comparison – maximum values in each row represented using bold font</t>
  </si>
  <si>
    <t>N-gram TF-IDF</t>
  </si>
  <si>
    <t>Naive baseline</t>
  </si>
  <si>
    <t>without rebalancing</t>
  </si>
  <si>
    <t>Table 10 Cross-project classification on projects which contain on-hold more than 2%</t>
  </si>
  <si>
    <t>#, (% of on-hold)</t>
  </si>
  <si>
    <t>Apache ant</t>
  </si>
  <si>
    <t>7, (5.6%)</t>
  </si>
  <si>
    <t>Apache camel</t>
  </si>
  <si>
    <t>88, (10.9%)</t>
  </si>
  <si>
    <t>Apache hadoop</t>
  </si>
  <si>
    <t>20, (8.2%)</t>
  </si>
  <si>
    <t>Apache tomcat</t>
  </si>
  <si>
    <t>20, (2.8%)</t>
  </si>
  <si>
    <t>77, (6.7%)</t>
  </si>
  <si>
    <t>Gerrit code review</t>
  </si>
  <si>
    <t>6, (6.3%)</t>
  </si>
  <si>
    <t>6, (2.6%)</t>
  </si>
  <si>
    <t>23, (5.0%)</t>
  </si>
  <si>
    <t>9, (3.9%)</t>
  </si>
  <si>
    <t>–</t>
  </si>
  <si>
    <t>Table 11 Within-project classification on projects which contain on-hold more than 2%</t>
  </si>
  <si>
    <t>Apache aAnt</t>
  </si>
  <si>
    <t xml:space="preserve">TABLE II
COMMENT CLASSIFICATION WITH CNN: PERFORMANCES ACROSS THE SIX SATD REMOVAL CATEGORIES.
</t>
  </si>
  <si>
    <t>TABLE III SOURCE CODE CLASSIFICATION WITH RNN: PERFORMANCES ACROSS THE SIX SATD REMOVAL CATEGORIES.</t>
  </si>
  <si>
    <t>Method calls</t>
  </si>
  <si>
    <t>Try-catch</t>
  </si>
  <si>
    <t>Method signature</t>
  </si>
  <si>
    <t>Overall</t>
  </si>
  <si>
    <t xml:space="preserve">TABLE IV
COMBINED CLASSIFICATION (SARDELE) PERFORMANCES ACROSS THE SIX SATD REMOVAL CATEGORIES.
</t>
  </si>
  <si>
    <t xml:space="preserve">TABLE VI
RANDOM FOREST PERFORMANCES ACROSS THE SIX SATD REMOVAL CATEGORIES.
</t>
  </si>
  <si>
    <t xml:space="preserve">TABLE VII
CONFUSION MATRIX COMPARING THE MANUAL CLASSIFICATION AND THE CNN ON THE SATD COMMENTS.
</t>
  </si>
  <si>
    <t>CNN is correct</t>
  </si>
  <si>
    <t>No</t>
  </si>
  <si>
    <t>Yes</t>
  </si>
  <si>
    <t>Table 4        Precision/% of all methods on the 10 projects</t>
  </si>
  <si>
    <t>Ours</t>
  </si>
  <si>
    <t>Patterns</t>
  </si>
  <si>
    <t>NLP</t>
  </si>
  <si>
    <t>Text Mining</t>
  </si>
  <si>
    <t>Ant</t>
  </si>
  <si>
    <t>Table 5 Recall/% of all methods on the 10 projects</t>
  </si>
  <si>
    <t>Table 6 F1-score/% of all methods on the 10 projects</t>
  </si>
  <si>
    <t>Table 7 Comparison of precision, recll, and F1-score of our approach with BiLSTM</t>
  </si>
  <si>
    <t>PRECISION</t>
  </si>
  <si>
    <t>RECALL</t>
  </si>
  <si>
    <t>F1-SCORE</t>
  </si>
  <si>
    <t>PROJECT</t>
  </si>
  <si>
    <t>OURS</t>
  </si>
  <si>
    <t>BILSTM</t>
  </si>
  <si>
    <t>IMPREVEMENT</t>
  </si>
  <si>
    <t>–0.28</t>
  </si>
  <si>
    <t>–0.42</t>
  </si>
  <si>
    <t>–2.48</t>
  </si>
  <si>
    <t>Table 2. Comparison of the metrics obtained in the design SATD classifications [24].</t>
  </si>
  <si>
    <t>LSTM + word2vec</t>
  </si>
  <si>
    <t>Maximum entropy</t>
  </si>
  <si>
    <t>Squirrel</t>
  </si>
  <si>
    <t>Table 3. Comparison of the metrics obtained in the requirement SATD classifications [24].</t>
  </si>
  <si>
    <t>Table 7. Comparison of the metrics obtained in the SATD classification.</t>
  </si>
  <si>
    <t>Table 3 Distribution of different types of SATD that are introduced one year before the latest stable release version</t>
  </si>
  <si>
    <t>Project name</t>
  </si>
  <si>
    <t>TF</t>
  </si>
  <si>
    <t>Keras</t>
  </si>
  <si>
    <t>CNTK</t>
  </si>
  <si>
    <t>Caffe</t>
  </si>
  <si>
    <t>MXNet</t>
  </si>
  <si>
    <t>PyTorch</t>
  </si>
  <si>
    <t>DL4J</t>
  </si>
  <si>
    <t>Total</t>
  </si>
  <si>
    <t>Design</t>
  </si>
  <si>
    <t>65.71 %</t>
  </si>
  <si>
    <t>51.31 %</t>
  </si>
  <si>
    <t>76.33 %</t>
  </si>
  <si>
    <t>48.52 %</t>
  </si>
  <si>
    <t>74.31 %</t>
  </si>
  <si>
    <t>68.80 %</t>
  </si>
  <si>
    <t>72.46 %</t>
  </si>
  <si>
    <t>65.35 %</t>
  </si>
  <si>
    <t>Compatibility</t>
  </si>
  <si>
    <t>2.81 %</t>
  </si>
  <si>
    <t>12.04 %</t>
  </si>
  <si>
    <t>1.70 %</t>
  </si>
  <si>
    <t>10.00 %</t>
  </si>
  <si>
    <t>1.39 %</t>
  </si>
  <si>
    <t>5.64 %</t>
  </si>
  <si>
    <t>0.00 %</t>
  </si>
  <si>
    <t>4.80 %</t>
  </si>
  <si>
    <t>Defect</t>
  </si>
  <si>
    <t>3.33 %</t>
  </si>
  <si>
    <t>5.24 %</t>
  </si>
  <si>
    <t>5.54 %</t>
  </si>
  <si>
    <t>4.07 %</t>
  </si>
  <si>
    <t>3.01 %</t>
  </si>
  <si>
    <t>3.04 %</t>
  </si>
  <si>
    <t>5.34 %</t>
  </si>
  <si>
    <t>4.22 %</t>
  </si>
  <si>
    <t>Documentation</t>
  </si>
  <si>
    <t>1.03 %</t>
  </si>
  <si>
    <t>1.06 %</t>
  </si>
  <si>
    <t>20.00 %</t>
  </si>
  <si>
    <t>0.23 %</t>
  </si>
  <si>
    <t>0.25 %</t>
  </si>
  <si>
    <t>0.17 %</t>
  </si>
  <si>
    <t>3.25 %</t>
  </si>
  <si>
    <t>Test</t>
  </si>
  <si>
    <t>5.12 %</t>
  </si>
  <si>
    <t>0.52 %</t>
  </si>
  <si>
    <t>2.66 %</t>
  </si>
  <si>
    <t>2.59 %</t>
  </si>
  <si>
    <t>1.16 %</t>
  </si>
  <si>
    <t>2.85 %</t>
  </si>
  <si>
    <t>2.58 %</t>
  </si>
  <si>
    <t>2.50 %</t>
  </si>
  <si>
    <t>Algorithm</t>
  </si>
  <si>
    <t>6.05 %</t>
  </si>
  <si>
    <t>14.14 %</t>
  </si>
  <si>
    <t>5.51 %</t>
  </si>
  <si>
    <t>7.41 %</t>
  </si>
  <si>
    <t>5.79 %</t>
  </si>
  <si>
    <t>4.82 %</t>
  </si>
  <si>
    <t>7.05 %</t>
  </si>
  <si>
    <t>Requirement</t>
  </si>
  <si>
    <t>15.96 %</t>
  </si>
  <si>
    <t>16.75 %</t>
  </si>
  <si>
    <t>7.04 %</t>
  </si>
  <si>
    <t>14.12 %</t>
  </si>
  <si>
    <t>13.76 %</t>
  </si>
  <si>
    <t>14.63 %</t>
  </si>
  <si>
    <t>12.81 %</t>
  </si>
  <si>
    <t>Technique</t>
  </si>
  <si>
    <t>BASELINE</t>
  </si>
  <si>
    <t>COST</t>
  </si>
  <si>
    <t>SMOTE</t>
  </si>
  <si>
    <t>ADASYN</t>
  </si>
  <si>
    <t>BLINE</t>
  </si>
  <si>
    <t>SVMSMT</t>
  </si>
  <si>
    <t>Table 2. Raw DebtHunter compared to baselines performance</t>
  </si>
  <si>
    <t>Metrics</t>
  </si>
  <si>
    <t>Raw debthunter</t>
  </si>
  <si>
    <t>Internal baselines</t>
  </si>
  <si>
    <t>External baselines</t>
  </si>
  <si>
    <t>Binary</t>
  </si>
  <si>
    <t>All-labels</t>
  </si>
  <si>
    <t>Liu2018</t>
  </si>
  <si>
    <t>pattern-based</t>
  </si>
  <si>
    <t>MAT</t>
  </si>
  <si>
    <t>Improv</t>
  </si>
  <si>
    <t>DATASET 1</t>
  </si>
  <si>
    <t>P avg</t>
  </si>
  <si>
    <t>R avg</t>
  </si>
  <si>
    <t>F1 avg</t>
  </si>
  <si>
    <t>Training time</t>
  </si>
  <si>
    <t>ME</t>
  </si>
  <si>
    <t>1 min 52s</t>
  </si>
  <si>
    <t>SVM</t>
  </si>
  <si>
    <t>1 min 20s</t>
  </si>
  <si>
    <t>LR</t>
  </si>
  <si>
    <t>0 min 16s</t>
  </si>
  <si>
    <t>CNN</t>
  </si>
  <si>
    <t>3 min 18s</t>
  </si>
  <si>
    <t>ALBERT</t>
  </si>
  <si>
    <t>52 min 6s</t>
  </si>
  <si>
    <t>RoBERTa</t>
  </si>
  <si>
    <t>48 min 58s</t>
  </si>
  <si>
    <t>DATASET 2</t>
  </si>
  <si>
    <t>SATD Types</t>
  </si>
  <si>
    <t>ALBERT-10</t>
  </si>
  <si>
    <t>ALBERT-30</t>
  </si>
  <si>
    <t>ROBERTA</t>
  </si>
  <si>
    <t>Testing</t>
  </si>
  <si>
    <t>Code</t>
  </si>
  <si>
    <t>Versioning</t>
  </si>
  <si>
    <t>Architecture</t>
  </si>
  <si>
    <t>Build</t>
  </si>
  <si>
    <t>Requirements</t>
  </si>
  <si>
    <t>Usability</t>
  </si>
  <si>
    <t>People</t>
  </si>
  <si>
    <t>Non-SATD</t>
  </si>
  <si>
    <t>Micro-avg</t>
  </si>
  <si>
    <t>Macro-avg</t>
  </si>
  <si>
    <t xml:space="preserve">TABLE 4
Performance of Classifiers for SATD Reason
</t>
  </si>
  <si>
    <t>auto-sklearn</t>
  </si>
  <si>
    <t>NB</t>
  </si>
  <si>
    <t>kNN</t>
  </si>
  <si>
    <t>Limitation
 Dependency
 Other</t>
  </si>
  <si>
    <t>0.75 0.72
 0.66</t>
  </si>
  <si>
    <t>0.70
 0.65
 0.58</t>
  </si>
  <si>
    <t>0.67 0.84
 0.72</t>
  </si>
  <si>
    <t>0.72 0.68
 0.41</t>
  </si>
  <si>
    <t>Avg.</t>
  </si>
  <si>
    <t>Limitation
 Dependency Other</t>
  </si>
  <si>
    <t>0.78 0.65
 0.65</t>
  </si>
  <si>
    <t>0.76
 0.53
 0.59</t>
  </si>
  <si>
    <t>0.89 0.41
 0.51</t>
  </si>
  <si>
    <t>0.59
 0.29
 0.74</t>
  </si>
  <si>
    <t>0.76
 0.67
 0.65</t>
  </si>
  <si>
    <t>0.72
 0.57
 0.57</t>
  </si>
  <si>
    <t>0.76 0.53
 0.57</t>
  </si>
  <si>
    <t>0.64
 0.39
 0.52</t>
  </si>
  <si>
    <t>Table 2 The classification results of our model with three indicators in two scenarios.</t>
  </si>
  <si>
    <t>Within</t>
  </si>
  <si>
    <t>Cross project</t>
  </si>
  <si>
    <t>Table 3 Precision values of our method and the five baselines in within-project scenario.</t>
  </si>
  <si>
    <t>GGSATD</t>
  </si>
  <si>
    <t>HATD</t>
  </si>
  <si>
    <t>GCN</t>
  </si>
  <si>
    <t>TLGNN</t>
  </si>
  <si>
    <t>Table 4 Recall values of our method and the five baselines in within-project scenario.</t>
  </si>
  <si>
    <t>Table 5 F1-score values of our method and the five baselines in within-project scenario.</t>
  </si>
  <si>
    <t>Table 6 Precision values of our method and the five baselines in cross-project scenario</t>
  </si>
  <si>
    <t>Table 7 Recall values of our method and the five baselines in cross-project scenario</t>
  </si>
  <si>
    <t>Table 8 F1-score values of our method and the five baselines in cross-project scenario</t>
  </si>
  <si>
    <t>TABLE 5 Comparison of the F1-score of FL with all baseline methods across project</t>
  </si>
  <si>
    <t>Target</t>
  </si>
  <si>
    <t>FL</t>
  </si>
  <si>
    <t>WS</t>
  </si>
  <si>
    <t>DL</t>
  </si>
  <si>
    <t>DSC</t>
  </si>
  <si>
    <t>GHM</t>
  </si>
  <si>
    <t>JFreechart</t>
  </si>
  <si>
    <t>Improved</t>
  </si>
  <si>
    <t>TABLE 6 Comparison of the Precision of FL with all baseline methods across project</t>
  </si>
  <si>
    <t>TABLE 7 Comparison of the Recall of FL with all baseline methods across project</t>
  </si>
  <si>
    <t>TABLE 8 Comparison of the F1-score of GNNSI with all baseline methods across project</t>
  </si>
  <si>
    <t>GNNSI</t>
  </si>
  <si>
    <t>RNN</t>
  </si>
  <si>
    <t>Ren’s</t>
  </si>
  <si>
    <t>Yu’s</t>
  </si>
  <si>
    <t>Transformer</t>
  </si>
  <si>
    <t>GGNN</t>
  </si>
  <si>
    <t>TABLE 9 Comparison of the Precision of GNNSI with all baseline methods across project</t>
  </si>
  <si>
    <t>TABLE 10 Comparison of the Recall of GNNSI with all baseline methods across project</t>
  </si>
  <si>
    <t>TABLE 11 Comparison of the F1-score of GNNSI with all baseline methods within project</t>
  </si>
  <si>
    <t>TABLE 12 Comparison of the Precision of GNNSI with all baseline methods within project</t>
  </si>
  <si>
    <t>TABLE 13 Comparison of the Recall of GNNSI with all baseline methods within project</t>
  </si>
  <si>
    <t>TABLE 14 Comparison of the F1-score of FL with all baseline methods within project</t>
  </si>
  <si>
    <t>Table 2 Average results of Stratified 10-fold Cross Validation in comparison with two pre-training methods and two benchmarks</t>
  </si>
  <si>
    <t>Model</t>
  </si>
  <si>
    <t>P</t>
  </si>
  <si>
    <t>R</t>
  </si>
  <si>
    <t>1 SATDID</t>
  </si>
  <si>
    <t>DLD</t>
  </si>
  <si>
    <t>Pre-Trained 
 end2end DLD</t>
  </si>
  <si>
    <t>TMLD</t>
  </si>
  <si>
    <t>Pre-Trained 
 Embeddings with TMLD</t>
  </si>
  <si>
    <t>5 TEDIOuS</t>
  </si>
  <si>
    <t>6 SonarQube</t>
  </si>
  <si>
    <t>The highest Precision, Recall, and F1 scores are in bold. DLD: Deep Learning Detector. TMLD: Traditional Machine Learning Detector</t>
  </si>
  <si>
    <t xml:space="preserve">TABLE 9: Comparison between Easy, Jitterbug, and the best performing state-of-the-art supervised learning approach— CNN [3] on the original datasets in terms of precision, recall, F1 score, and cost. </t>
  </si>
  <si>
    <t>Treatment</t>
  </si>
  <si>
    <t>Median</t>
  </si>
  <si>
    <t>IQR</t>
  </si>
  <si>
    <t>Easy</t>
  </si>
  <si>
    <t>0.85
 0.21
 0.79</t>
  </si>
  <si>
    <t>0.87
 0.13
 0.87</t>
  </si>
  <si>
    <t>0.69
 0.10</t>
  </si>
  <si>
    <t>0.89
 0.12
 0.58</t>
  </si>
  <si>
    <t>0.85
 0.62
 0.82</t>
  </si>
  <si>
    <t>0.94
 0.48
 0.93</t>
  </si>
  <si>
    <t>0.95
 0.16
 0.77</t>
  </si>
  <si>
    <t>0.72
 0.23
 0.69</t>
  </si>
  <si>
    <t>0.91
 0.33
 0.83</t>
  </si>
  <si>
    <t>0.93
 0.65
 0.81</t>
  </si>
  <si>
    <t>0.88
 0.22
 0.8</t>
  </si>
  <si>
    <t>0.11
 0.39
 0.09</t>
  </si>
  <si>
    <t>Jitterbug
 CNN [3]</t>
  </si>
  <si>
    <t>0.54
 0.97
 0.69</t>
  </si>
  <si>
    <t>0.75
 0.98
 0.79</t>
  </si>
  <si>
    <t>0.33
 0.96
 0.59</t>
  </si>
  <si>
    <t>0.24
 0.93
 0.76</t>
  </si>
  <si>
    <t>0.88
 0.99
 0.95</t>
  </si>
  <si>
    <t>0.74
 0.95
 0.74</t>
  </si>
  <si>
    <t>0.21
 0.96
 0.49</t>
  </si>
  <si>
    <t>0.47
 0.98
 0.80</t>
  </si>
  <si>
    <t>0.87
 0.99
 0.88</t>
  </si>
  <si>
    <t>0.52
 0.96
 0.93</t>
  </si>
  <si>
    <t>0.53
 0.97
 0.77</t>
  </si>
  <si>
    <t>0.47
 0.02
 0.22</t>
  </si>
  <si>
    <t>Jitterbug</t>
  </si>
  <si>
    <t>CNN [3]</t>
  </si>
  <si>
    <t>Easy
 Jitterbug</t>
  </si>
  <si>
    <t>0.66
 0.35
 0.74</t>
  </si>
  <si>
    <t>0.80
 0.23
 0.83</t>
  </si>
  <si>
    <t>0.44
 0.19
 0.68</t>
  </si>
  <si>
    <t>0.38
 0.21
 0.66</t>
  </si>
  <si>
    <t>0.87
 0.76
 0.88</t>
  </si>
  <si>
    <t>0.83
 0.64
 0.83</t>
  </si>
  <si>
    <t>0.35
 0.27
 0.60</t>
  </si>
  <si>
    <t>0.57
 0.37
 0.74</t>
  </si>
  <si>
    <t>0.67
 0.77
 0.86</t>
  </si>
  <si>
    <t>0.66
 0.36
 0.78</t>
  </si>
  <si>
    <t>0.41
 0.45
 0.18</t>
  </si>
  <si>
    <t>0.49
 0.85</t>
  </si>
  <si>
    <t>Cost</t>
  </si>
  <si>
    <t>0.00
 0.16
 0.03</t>
  </si>
  <si>
    <t>0.00
 0.31
 0.04</t>
  </si>
  <si>
    <t>0.00
 0.21
 0.02</t>
  </si>
  <si>
    <t>0.00
 0.24
 0.04</t>
  </si>
  <si>
    <t>0.00
 0.19
 0.13</t>
  </si>
  <si>
    <t>0.00
 0.15
 0.02</t>
  </si>
  <si>
    <t>0.00
 0.17
 0.06</t>
  </si>
  <si>
    <t>0.00
 0.06
 0.03</t>
  </si>
  <si>
    <t>0.00
 0.16
 0.04</t>
  </si>
  <si>
    <t>0.00
 0.11
 0.1</t>
  </si>
  <si>
    <t>Table 6 Precision of our approach and CNN for five technical debt classifications.</t>
  </si>
  <si>
    <t>SCGRU</t>
  </si>
  <si>
    <t>Table 7 Recall of our approach and CNN for five technical debt classifications.</t>
  </si>
  <si>
    <t>Table 8 F-Measure of our approach and CNN for five technical debt classifications.</t>
  </si>
  <si>
    <t>F-Measure</t>
  </si>
  <si>
    <t>Imp.</t>
  </si>
  <si>
    <t>Table 10 Average F-Measure of four methods for identifying five technical debt.</t>
  </si>
  <si>
    <t>Classification</t>
  </si>
  <si>
    <t>Methods</t>
  </si>
  <si>
    <t>ROS-CGRU</t>
  </si>
  <si>
    <t>SMOTE-CGRU</t>
  </si>
  <si>
    <t>ADASYN-CGRU</t>
  </si>
  <si>
    <t>TABLE III RESULTS OF ALL THE METHODS ON THESE TEN PROJECTS IN TERMS OF MACROF</t>
  </si>
  <si>
    <t>NBM</t>
  </si>
  <si>
    <t>BiLSTM</t>
  </si>
  <si>
    <t>TABLE IV RESULTS OF ALL THE METHODS ON THESE TEN PROJECTS IN TERMS OF MACROP</t>
  </si>
  <si>
    <t>TABLE V RESULTS OF ALL THE METHODS ON THESE TEN PROJECTS IN TERMS OF MACROR</t>
  </si>
  <si>
    <t>TABLE VI RESULTS OF ALL METHODS ON THESE TEN PROJECTS IN TERMS OF F1-MEASURE FOR EACH TYPE OF TECHNICAL DEBT</t>
  </si>
  <si>
    <t>Implem</t>
  </si>
  <si>
    <t>40.91 %</t>
  </si>
  <si>
    <t>Table 7. The Comparison of NLP Approaches Implemented by Different Authors Based on Dataset-M</t>
  </si>
  <si>
    <t>Compared With Huang et al. under 8 projects</t>
  </si>
  <si>
    <t>Compared with Ren et al. under 10 projects</t>
  </si>
  <si>
    <t>F</t>
  </si>
  <si>
    <t>Implemented by</t>
  </si>
  <si>
    <t>Huang et al.</t>
  </si>
  <si>
    <t>Ourselves</t>
  </si>
  <si>
    <t>Ren et al.</t>
  </si>
  <si>
    <t>Hiberna</t>
  </si>
  <si>
    <t>Jedit</t>
  </si>
  <si>
    <t>Jmeter</t>
  </si>
  <si>
    <t>Jruby</t>
  </si>
  <si>
    <t>Table 8. The Performance of CNN Approaches Implemented by Different Authors Based on Dataset-M</t>
  </si>
  <si>
    <t>REQUIREMENT</t>
  </si>
  <si>
    <t>DESIGN</t>
  </si>
  <si>
    <t>IMPLEMENTATION</t>
  </si>
  <si>
    <t>TESTING</t>
  </si>
  <si>
    <t>MAINTENANCE</t>
  </si>
  <si>
    <t>A</t>
  </si>
  <si>
    <t>B</t>
  </si>
  <si>
    <t>C</t>
  </si>
  <si>
    <t>D</t>
  </si>
  <si>
    <t>E</t>
  </si>
  <si>
    <t>G</t>
  </si>
  <si>
    <t>H</t>
  </si>
  <si>
    <t>I</t>
  </si>
  <si>
    <t>J</t>
  </si>
  <si>
    <t>K</t>
  </si>
  <si>
    <t>L</t>
  </si>
  <si>
    <t>M</t>
  </si>
  <si>
    <t>N</t>
  </si>
  <si>
    <t>O</t>
  </si>
  <si>
    <t>Q</t>
  </si>
  <si>
    <t>S</t>
  </si>
  <si>
    <t>T</t>
  </si>
  <si>
    <t>U</t>
  </si>
  <si>
    <t>V</t>
  </si>
  <si>
    <t>W</t>
  </si>
  <si>
    <t>Citation</t>
  </si>
  <si>
    <t>requirement</t>
  </si>
  <si>
    <t>usability</t>
  </si>
  <si>
    <t>compatibility</t>
  </si>
  <si>
    <t>security</t>
  </si>
  <si>
    <t>performance</t>
  </si>
  <si>
    <t>on-hold</t>
  </si>
  <si>
    <t>design</t>
  </si>
  <si>
    <t>architecture</t>
  </si>
  <si>
    <t>algorithm</t>
  </si>
  <si>
    <t>process</t>
  </si>
  <si>
    <t>version</t>
  </si>
  <si>
    <t>user interface</t>
  </si>
  <si>
    <t>code</t>
  </si>
  <si>
    <t>build</t>
  </si>
  <si>
    <t>infrastructure</t>
  </si>
  <si>
    <t>people</t>
  </si>
  <si>
    <t>implementation</t>
  </si>
  <si>
    <t>test</t>
  </si>
  <si>
    <t>defect</t>
  </si>
  <si>
    <t>documentation</t>
  </si>
  <si>
    <t>service</t>
  </si>
  <si>
    <t>TD</t>
  </si>
  <si>
    <t>Non-TD</t>
  </si>
  <si>
    <t>\cite{Potdar2014AnDebt}</t>
  </si>
  <si>
    <t>\cite{Farias2015AComments}</t>
  </si>
  <si>
    <t>\cite{Maldonado2015DetectingDebt}</t>
  </si>
  <si>
    <t>\cite{Bavota2016ADebt}</t>
  </si>
  <si>
    <t>\cite{Wehaibi2016ExaminingQuality}</t>
  </si>
  <si>
    <t>\cite{Bellomo2016GotTrackers}</t>
  </si>
  <si>
    <t>\cite{Maldonado2017UsingDebt}</t>
  </si>
  <si>
    <t>\cite{DaMaldonado2017AnDebt}</t>
  </si>
  <si>
    <t>\cite{Dai2017DetectingTrackers}</t>
  </si>
  <si>
    <t>\cite{Wattanakriengkrai2019IdentifyingIDF}</t>
  </si>
  <si>
    <t>\cite{Liu2018SATDTool}</t>
  </si>
  <si>
    <t>\cite{Flisar2018EnhancedIdentification}</t>
  </si>
  <si>
    <t>\cite{Huang2018IdentifyingMining}</t>
  </si>
  <si>
    <t>\cite{Ren2019NeuralExplainability}</t>
  </si>
  <si>
    <t>\cite{Flisar2019IdentificationEmbedding}</t>
  </si>
  <si>
    <t>\cite{Wattanakriengkrai2019AutomaticIDF}</t>
  </si>
  <si>
    <t>\cite{Maipradit2020AutomatedDebt}</t>
  </si>
  <si>
    <t>\cite{Maipradit2020WaitDebt}</t>
  </si>
  <si>
    <t>\cite{Zampetti2020AutomaticallyRemoval}</t>
  </si>
  <si>
    <t>\cite{Rantala2020PredictingSelection}</t>
  </si>
  <si>
    <t>\cite{Rantala2020PrevalenceKL-SATD}</t>
  </si>
  <si>
    <t>\cite{Santos2020LongDetection}</t>
  </si>
  <si>
    <t>\cite{Santos2020Self-AdmittedNetwork}</t>
  </si>
  <si>
    <t>\cite{Xavier2020BeyondSystems}</t>
  </si>
  <si>
    <t>\cite{Farias2020IdentifyingVocabulary}</t>
  </si>
  <si>
    <t>\cite{Li2020IdentificationTrackers}</t>
  </si>
  <si>
    <t>\cite{Al-Slais2021TowardsComments}</t>
  </si>
  <si>
    <t>\cite{Yu2021UsingDebt}</t>
  </si>
  <si>
    <t>\cite{Wang2020DetectingNetworks}</t>
  </si>
  <si>
    <t>\cite{Zhu2021DetectingCNN-BiLSTM}</t>
  </si>
  <si>
    <t>\cite{Santos2021EvaluatingComments}</t>
  </si>
  <si>
    <t>\cite{Liu2021AnFrameworks}</t>
  </si>
  <si>
    <t>\cite{Sridharan2021DataDetection}</t>
  </si>
  <si>
    <t>\cite{Rajalakshmi2021ClassificationAnalytics}</t>
  </si>
  <si>
    <t>\cite{Sala2021DebtHunter:Debt}</t>
  </si>
  <si>
    <t>\cite{Guo2021HowStudy}</t>
  </si>
  <si>
    <t>\cite{Codabux2021TechnicalStudy}</t>
  </si>
  <si>
    <t>\cite{Sharma2022Self-admittedCauses}</t>
  </si>
  <si>
    <t>\cite{Xiao2022CharacterizingSystems}</t>
  </si>
  <si>
    <t>\cite{Khan2022AutomaticPackages}</t>
  </si>
  <si>
    <t>\cite{Zhuang2022AnDetection}</t>
  </si>
  <si>
    <t>\cite{Yin2022DeepDebt}</t>
  </si>
  <si>
    <t>\cite{Chen2022MulticlassXGBoost}</t>
  </si>
  <si>
    <t>\cite{YU2022111219}</t>
  </si>
  <si>
    <t>\cite{DiSalle2022PILOT:Debt}</t>
  </si>
  <si>
    <t>\cite{Li2022Self-admittedNetworks}</t>
  </si>
  <si>
    <t>\cite{Tu2022DebtFree:Learning}</t>
  </si>
  <si>
    <t>\cite{Alhefdhi2022ADescription}</t>
  </si>
  <si>
    <t>\cite{ALOMAR2022102693}</t>
  </si>
  <si>
    <t>\cite{Yu2020IdentifyingApproach}</t>
  </si>
  <si>
    <t>\cite{Li2022IdentifyingLearning}</t>
  </si>
  <si>
    <t>\cite{Azuma2022AnDockerfile}</t>
  </si>
  <si>
    <t>\cite{Russo2022WeakSATD:Debt}</t>
  </si>
  <si>
    <t>\cite{Sabbah2023Self-admittedEmbeddings}</t>
  </si>
  <si>
    <t>\cite{Zhu2023SCGRU:Oversampling}</t>
  </si>
  <si>
    <t>supervised, semi-supervised, unsupervised approach</t>
  </si>
  <si>
    <t>Distribution of Type of Study</t>
  </si>
  <si>
    <t>Source of Software Artifatcs</t>
  </si>
  <si>
    <t>Source code comments</t>
  </si>
  <si>
    <t>Issue Trackings System</t>
  </si>
  <si>
    <t>Commit Messages</t>
  </si>
  <si>
    <t>NLP only</t>
  </si>
  <si>
    <t>Paper Title (ID)</t>
  </si>
  <si>
    <t>RESAMPLING</t>
  </si>
  <si>
    <t>PAPER TITLE</t>
  </si>
  <si>
    <t>Textual Patterns</t>
  </si>
  <si>
    <t>BorderLine SMOTE</t>
  </si>
  <si>
    <t>manual classification</t>
  </si>
  <si>
    <t>SVM-SMOTE</t>
  </si>
  <si>
    <t>ADASYIN</t>
  </si>
  <si>
    <t>EDA</t>
  </si>
  <si>
    <t>Focal Loss (FL)</t>
  </si>
  <si>
    <t>SeqGAN</t>
  </si>
  <si>
    <t>Part-of-speech (POS)</t>
  </si>
  <si>
    <t>Maximum Entropy Classifier</t>
  </si>
  <si>
    <t>Nama</t>
  </si>
  <si>
    <t>Frequency based Embedding</t>
  </si>
  <si>
    <t>Word Embeddings</t>
  </si>
  <si>
    <t>Pre-trained Word Embeddings</t>
  </si>
  <si>
    <t xml:space="preserve">Term Frequency-Inverse Document Frequency (TF-IDF) </t>
  </si>
  <si>
    <t>Support Vector Machine</t>
  </si>
  <si>
    <t>chi-square (CHI)</t>
  </si>
  <si>
    <t>Mutual Information (MI)</t>
  </si>
  <si>
    <t>CountVectorizer</t>
  </si>
  <si>
    <t>Sequential Minimal Optimization</t>
  </si>
  <si>
    <t>Rework Algorithm</t>
  </si>
  <si>
    <t>Random Forest</t>
  </si>
  <si>
    <t>Naive Bayes Multinomial</t>
  </si>
  <si>
    <t>Naive Bayes</t>
  </si>
  <si>
    <t>TextRank</t>
  </si>
  <si>
    <t>Maximum Entropy</t>
  </si>
  <si>
    <t>Long Short-Term Memory</t>
  </si>
  <si>
    <t>Logistic Regression</t>
  </si>
  <si>
    <t>Bag-of-Words (BoW)</t>
  </si>
  <si>
    <t>Latent Dirichlet allocation (LDA)</t>
  </si>
  <si>
    <t>k-Nearest Neighbor</t>
  </si>
  <si>
    <t>Graph Neural Network</t>
  </si>
  <si>
    <t>Feed-Forward Neural Network</t>
  </si>
  <si>
    <t>eXtreme Gradient Boosting</t>
  </si>
  <si>
    <t>Decision Tree</t>
  </si>
  <si>
    <t>Convolutional Neural Network</t>
  </si>
  <si>
    <t>Auto-Sklearn</t>
  </si>
  <si>
    <t>word vector</t>
  </si>
  <si>
    <t>Bidirectional Encoder Representations from Transformers (BERT)</t>
  </si>
  <si>
    <t>Simple Transformers</t>
  </si>
  <si>
    <t>Embedding from Language Models (ELMo)</t>
  </si>
  <si>
    <t>Recurrent Neural Networks</t>
  </si>
  <si>
    <t>Text classification method for INductive word representations via Graph Neural Networks (TextING)</t>
  </si>
  <si>
    <t>Gated Graph Neural Networks</t>
  </si>
  <si>
    <t>Global Vectors for Word Representation (GloVe)</t>
  </si>
  <si>
    <t>Convolutional Neural Networks-Gated Recurrent Unit</t>
  </si>
  <si>
    <t>Bidirectional Long Short-Term Memory</t>
  </si>
  <si>
    <t>unigram-bigram</t>
  </si>
  <si>
    <t>Robustly Optimized BERT Approach (RoBERTa)</t>
  </si>
  <si>
    <t>A Lite BERT (ALBERT)</t>
  </si>
  <si>
    <t>variable clustering (varclus) with a hierarchical structure</t>
  </si>
  <si>
    <t>Random Trees</t>
  </si>
  <si>
    <t>Bagging</t>
  </si>
  <si>
    <t>word embeddings</t>
  </si>
  <si>
    <t>Text Graph Convolutional Network</t>
  </si>
  <si>
    <t>Text Convolutional Neural Network</t>
  </si>
  <si>
    <t>Word2Vec</t>
  </si>
  <si>
    <t>Universal Sentence Encoder (USE)</t>
  </si>
  <si>
    <t>WordNet</t>
  </si>
  <si>
    <t>Classified based on the Algorithms</t>
  </si>
  <si>
    <t>Long Short Term Memory</t>
  </si>
  <si>
    <t>transfer learning (Transformer Network)</t>
  </si>
  <si>
    <t>transfer learning</t>
  </si>
  <si>
    <t>Deep Pyramid Convolutional Neural Network</t>
  </si>
  <si>
    <t>Convolutional Neural Network-Bidirectional Long Short-Term Memory</t>
  </si>
  <si>
    <t>FastText</t>
  </si>
  <si>
    <t>yikun trasnfer learning</t>
  </si>
  <si>
    <t>text clustering</t>
  </si>
  <si>
    <t>1 STAGE</t>
  </si>
  <si>
    <t>2 AND MORE STAGES</t>
  </si>
  <si>
    <t>Resampling</t>
  </si>
  <si>
    <t># of Approach(es)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</si>
</sst>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2.0"/>
      <color rgb="FF000000"/>
      <name val="Calibri"/>
    </font>
    <font>
      <b/>
      <color theme="1"/>
      <name val="Arial"/>
      <scheme val="minor"/>
    </font>
    <font>
      <color theme="1"/>
      <name val="Arial"/>
      <scheme val="minor"/>
    </font>
    <font>
      <color theme="1"/>
      <name val="Arial"/>
    </font>
    <font>
      <u/>
      <color rgb="FF0000FF"/>
    </font>
    <font>
      <color rgb="FF000000"/>
      <name val="Roboto"/>
    </font>
    <font>
      <b/>
      <color theme="1"/>
      <name val="Arial"/>
    </font>
    <font>
      <b/>
      <sz val="11.0"/>
      <color theme="1"/>
      <name val="Arial"/>
      <scheme val="minor"/>
    </font>
    <font>
      <b/>
      <color rgb="FFFFFFFF"/>
      <name val="Arial"/>
      <scheme val="minor"/>
    </font>
    <font>
      <sz val="10.0"/>
      <color theme="1"/>
      <name val="Calibri"/>
    </font>
    <font>
      <b/>
      <sz val="10.0"/>
      <color theme="1"/>
      <name val="Calibri"/>
    </font>
    <font>
      <sz val="10.0"/>
      <color rgb="FF000000"/>
      <name val="Calibri"/>
    </font>
    <font>
      <sz val="10.0"/>
      <color rgb="FF181717"/>
      <name val="Calibri"/>
    </font>
    <font/>
    <font>
      <u/>
      <sz val="10.0"/>
      <color rgb="FF181717"/>
      <name val="Calibri"/>
    </font>
    <font>
      <i/>
      <sz val="10.0"/>
      <color rgb="FF181717"/>
      <name val="Calibri"/>
    </font>
    <font>
      <b/>
      <sz val="10.0"/>
      <color rgb="FF181717"/>
      <name val="Calibri"/>
    </font>
    <font>
      <u/>
      <sz val="10.0"/>
      <color rgb="FF181717"/>
      <name val="Calibri"/>
    </font>
    <font>
      <b/>
      <sz val="10.0"/>
      <color rgb="FF000000"/>
      <name val="Calibri"/>
    </font>
    <font>
      <sz val="10.0"/>
      <color rgb="FF131313"/>
      <name val="Calibri"/>
    </font>
    <font>
      <b/>
      <sz val="10.0"/>
      <color rgb="FF131313"/>
      <name val="Calibri"/>
    </font>
    <font>
      <b/>
      <sz val="10.0"/>
      <color rgb="FF0000FF"/>
      <name val="Calibri"/>
    </font>
    <font>
      <u/>
      <sz val="10.0"/>
      <color rgb="FF000000"/>
      <name val="Calibri"/>
    </font>
    <font>
      <u/>
      <sz val="10.0"/>
      <color rgb="FF000000"/>
      <name val="Calibri"/>
    </font>
    <font>
      <i/>
      <sz val="10.0"/>
      <color rgb="FF000000"/>
      <name val="Calibri"/>
    </font>
    <font>
      <u/>
      <sz val="10.0"/>
      <color rgb="FF000000"/>
      <name val="Calibri"/>
    </font>
    <font>
      <sz val="10.0"/>
      <color rgb="FF221F1F"/>
      <name val="Calibri"/>
    </font>
    <font>
      <sz val="7.0"/>
      <color theme="1"/>
      <name val="Arial"/>
      <scheme val="minor"/>
    </font>
  </fonts>
  <fills count="21">
    <fill>
      <patternFill patternType="none"/>
    </fill>
    <fill>
      <patternFill patternType="lightGray"/>
    </fill>
    <fill>
      <patternFill patternType="solid">
        <fgColor rgb="FF9FC5E8"/>
        <bgColor rgb="FF9FC5E8"/>
      </patternFill>
    </fill>
    <fill>
      <patternFill patternType="solid">
        <fgColor rgb="FFB6D7A8"/>
        <bgColor rgb="FFB6D7A8"/>
      </patternFill>
    </fill>
    <fill>
      <patternFill patternType="solid">
        <fgColor theme="7"/>
        <bgColor theme="7"/>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D9EAD3"/>
        <bgColor rgb="FFD9EAD3"/>
      </patternFill>
    </fill>
    <fill>
      <patternFill patternType="solid">
        <fgColor rgb="FF6AA84F"/>
        <bgColor rgb="FF6AA84F"/>
      </patternFill>
    </fill>
    <fill>
      <patternFill patternType="solid">
        <fgColor rgb="FFA4C2F4"/>
        <bgColor rgb="FFA4C2F4"/>
      </patternFill>
    </fill>
    <fill>
      <patternFill patternType="solid">
        <fgColor rgb="FF00FF00"/>
        <bgColor rgb="FF00FF00"/>
      </patternFill>
    </fill>
    <fill>
      <patternFill patternType="solid">
        <fgColor rgb="FFCCCCCC"/>
        <bgColor rgb="FFCCCCCC"/>
      </patternFill>
    </fill>
    <fill>
      <patternFill patternType="solid">
        <fgColor rgb="FFE5E5E5"/>
        <bgColor rgb="FFE5E5E5"/>
      </patternFill>
    </fill>
    <fill>
      <patternFill patternType="solid">
        <fgColor rgb="FF00FFFF"/>
        <bgColor rgb="FF00FFFF"/>
      </patternFill>
    </fill>
    <fill>
      <patternFill patternType="solid">
        <fgColor rgb="FFD9D9D9"/>
        <bgColor rgb="FFD9D9D9"/>
      </patternFill>
    </fill>
    <fill>
      <patternFill patternType="solid">
        <fgColor rgb="FF3C78D8"/>
        <bgColor rgb="FF3C78D8"/>
      </patternFill>
    </fill>
    <fill>
      <patternFill patternType="solid">
        <fgColor rgb="FF0000FF"/>
        <bgColor rgb="FF0000FF"/>
      </patternFill>
    </fill>
    <fill>
      <patternFill patternType="solid">
        <fgColor rgb="FF999999"/>
        <bgColor rgb="FF999999"/>
      </patternFill>
    </fill>
    <fill>
      <patternFill patternType="solid">
        <fgColor rgb="FFFFF2CC"/>
        <bgColor rgb="FFFFF2CC"/>
      </patternFill>
    </fill>
  </fills>
  <borders count="21">
    <border/>
    <border>
      <left style="thin">
        <color rgb="FF000000"/>
      </left>
      <right style="thin">
        <color rgb="FF000000"/>
      </right>
      <top style="thin">
        <color rgb="FF000000"/>
      </top>
      <bottom style="thin">
        <color rgb="FF000000"/>
      </bottom>
    </border>
    <border>
      <top style="thin">
        <color rgb="FF000000"/>
      </top>
    </border>
    <border>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7F7F7F"/>
      </right>
      <top style="thin">
        <color rgb="FF7F7F7F"/>
      </top>
      <bottom style="thin">
        <color rgb="FF7F7F7F"/>
      </bottom>
    </border>
    <border>
      <top style="thin">
        <color rgb="FF7F7F7F"/>
      </top>
      <bottom style="thin">
        <color rgb="FF7F7F7F"/>
      </bottom>
    </border>
    <border>
      <right style="thin">
        <color rgb="FF7F7F7F"/>
      </right>
      <bottom style="thin">
        <color rgb="FF7F7F7F"/>
      </bottom>
    </border>
    <border>
      <bottom style="thin">
        <color rgb="FF7F7F7F"/>
      </bottom>
    </border>
    <border>
      <right style="thin">
        <color rgb="FF7F7F7F"/>
      </right>
      <top style="thin">
        <color rgb="FF7F7F7F"/>
      </top>
    </border>
    <border>
      <left style="thin">
        <color rgb="FF000000"/>
      </left>
    </border>
    <border>
      <right style="thin">
        <color rgb="FF000000"/>
      </right>
    </border>
    <border>
      <left style="thin">
        <color rgb="FF000000"/>
      </left>
      <bottom style="thin">
        <color rgb="FF000000"/>
      </bottom>
    </border>
    <border>
      <top style="thin">
        <color rgb="FF221F1F"/>
      </top>
      <bottom style="thin">
        <color rgb="FF221F1F"/>
      </bottom>
    </border>
    <border>
      <bottom style="thin">
        <color rgb="FF221F1F"/>
      </bottom>
    </border>
    <border>
      <left style="thin">
        <color rgb="FF000000"/>
      </left>
      <right style="thin">
        <color rgb="FF000000"/>
      </right>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center" wrapText="0"/>
    </xf>
    <xf borderId="1" fillId="2" fontId="2" numFmtId="0" xfId="0" applyAlignment="1" applyBorder="1" applyFont="1">
      <alignment readingOrder="0" shrinkToFit="0" vertical="center" wrapText="0"/>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0"/>
    </xf>
    <xf borderId="1" fillId="3" fontId="2" numFmtId="0" xfId="0" applyAlignment="1" applyBorder="1" applyFill="1" applyFont="1">
      <alignment readingOrder="0" shrinkToFit="0" vertical="center" wrapText="0"/>
    </xf>
    <xf borderId="0" fillId="0" fontId="3" numFmtId="0" xfId="0" applyAlignment="1" applyFont="1">
      <alignment vertical="center"/>
    </xf>
    <xf borderId="0" fillId="0" fontId="3" numFmtId="0" xfId="0" applyAlignment="1" applyFont="1">
      <alignment readingOrder="0" shrinkToFit="0" vertical="center" wrapText="1"/>
    </xf>
    <xf borderId="0" fillId="0" fontId="4" numFmtId="0" xfId="0" applyAlignment="1" applyFont="1">
      <alignment horizontal="right" shrinkToFit="0" vertical="center" wrapText="1"/>
    </xf>
    <xf borderId="0" fillId="0" fontId="3" numFmtId="0" xfId="0" applyAlignment="1" applyFont="1">
      <alignment readingOrder="0" shrinkToFit="0" vertical="center" wrapText="0"/>
    </xf>
    <xf borderId="0" fillId="0" fontId="3" numFmtId="0" xfId="0" applyAlignment="1" applyFont="1">
      <alignment shrinkToFit="0" vertical="center" wrapText="0"/>
    </xf>
    <xf borderId="0" fillId="3" fontId="3" numFmtId="0" xfId="0" applyAlignment="1" applyFont="1">
      <alignment readingOrder="0" shrinkToFit="0" vertical="center" wrapText="0"/>
    </xf>
    <xf borderId="0" fillId="3" fontId="3" numFmtId="0" xfId="0" applyAlignment="1" applyFont="1">
      <alignment shrinkToFit="0" vertical="center" wrapText="0"/>
    </xf>
    <xf borderId="0" fillId="4" fontId="3" numFmtId="0" xfId="0" applyAlignment="1" applyFill="1" applyFont="1">
      <alignment readingOrder="0" shrinkToFit="0" vertical="center" wrapText="1"/>
    </xf>
    <xf borderId="0" fillId="5" fontId="3" numFmtId="0" xfId="0" applyAlignment="1" applyFill="1" applyFont="1">
      <alignment readingOrder="0" shrinkToFit="0" vertical="center" wrapText="1"/>
    </xf>
    <xf borderId="0" fillId="5" fontId="4" numFmtId="0" xfId="0" applyAlignment="1" applyFont="1">
      <alignment horizontal="right" shrinkToFit="0" vertical="center" wrapText="1"/>
    </xf>
    <xf borderId="0" fillId="3" fontId="2" numFmtId="0" xfId="0" applyAlignment="1" applyFont="1">
      <alignment readingOrder="0" shrinkToFit="0" vertical="center" wrapText="0"/>
    </xf>
    <xf borderId="0" fillId="0" fontId="2" numFmtId="0" xfId="0" applyAlignment="1" applyFont="1">
      <alignment readingOrder="0" shrinkToFit="0" vertical="center" wrapText="0"/>
    </xf>
    <xf borderId="0" fillId="0" fontId="3" numFmtId="0" xfId="0" applyAlignment="1" applyFont="1">
      <alignment readingOrder="0" shrinkToFit="0" vertical="center" wrapText="0"/>
    </xf>
    <xf borderId="0" fillId="6" fontId="3" numFmtId="0" xfId="0" applyAlignment="1" applyFill="1" applyFont="1">
      <alignment readingOrder="0" shrinkToFit="0" vertical="center" wrapText="1"/>
    </xf>
    <xf borderId="0" fillId="6" fontId="4" numFmtId="0" xfId="0" applyAlignment="1" applyFont="1">
      <alignment horizontal="right" shrinkToFit="0" vertical="center" wrapText="1"/>
    </xf>
    <xf borderId="0" fillId="6" fontId="3" numFmtId="0" xfId="0" applyAlignment="1" applyFont="1">
      <alignment readingOrder="0" shrinkToFit="0" vertical="center" wrapText="0"/>
    </xf>
    <xf borderId="0" fillId="0" fontId="5" numFmtId="0" xfId="0" applyAlignment="1" applyFont="1">
      <alignment readingOrder="0" shrinkToFit="0" vertical="center" wrapText="1"/>
    </xf>
    <xf borderId="0" fillId="3" fontId="3" numFmtId="0" xfId="0" applyAlignment="1" applyFont="1">
      <alignment readingOrder="0" shrinkToFit="0" vertical="center" wrapText="1"/>
    </xf>
    <xf borderId="0" fillId="4" fontId="2" numFmtId="0" xfId="0" applyAlignment="1" applyFont="1">
      <alignment readingOrder="0" shrinkToFit="0" vertical="center" wrapText="1"/>
    </xf>
    <xf borderId="0" fillId="6" fontId="3" numFmtId="0" xfId="0" applyAlignment="1" applyFont="1">
      <alignment shrinkToFit="0" vertical="center" wrapText="1"/>
    </xf>
    <xf borderId="0" fillId="6" fontId="2" numFmtId="0" xfId="0" applyAlignment="1" applyFont="1">
      <alignment readingOrder="0" shrinkToFit="0" vertical="center" wrapText="1"/>
    </xf>
    <xf borderId="0" fillId="7" fontId="6" numFmtId="0" xfId="0" applyAlignment="1" applyFill="1" applyFont="1">
      <alignment readingOrder="0" vertical="center"/>
    </xf>
    <xf borderId="0" fillId="0" fontId="4" numFmtId="0" xfId="0" applyAlignment="1" applyFont="1">
      <alignment vertical="center"/>
    </xf>
    <xf borderId="0" fillId="0" fontId="4" numFmtId="0" xfId="0" applyAlignment="1" applyFont="1">
      <alignment vertical="center"/>
    </xf>
    <xf borderId="0" fillId="0" fontId="4" numFmtId="0" xfId="0" applyAlignment="1" applyFont="1">
      <alignment readingOrder="0" vertical="center"/>
    </xf>
    <xf borderId="0" fillId="3" fontId="4" numFmtId="0" xfId="0" applyAlignment="1" applyFont="1">
      <alignment readingOrder="0" vertical="center"/>
    </xf>
    <xf borderId="0" fillId="0" fontId="4" numFmtId="0" xfId="0" applyAlignment="1" applyFont="1">
      <alignment shrinkToFit="0" wrapText="1"/>
    </xf>
    <xf borderId="0" fillId="0" fontId="4" numFmtId="0" xfId="0" applyFont="1"/>
    <xf borderId="0" fillId="0" fontId="4" numFmtId="0" xfId="0" applyFont="1"/>
    <xf borderId="0" fillId="3" fontId="4" numFmtId="0" xfId="0" applyFont="1"/>
    <xf borderId="0" fillId="7" fontId="6" numFmtId="0" xfId="0" applyAlignment="1" applyFont="1">
      <alignment readingOrder="0"/>
    </xf>
    <xf borderId="0" fillId="8" fontId="3" numFmtId="0" xfId="0" applyAlignment="1" applyFill="1" applyFont="1">
      <alignment shrinkToFit="0" vertical="center" wrapText="0"/>
    </xf>
    <xf borderId="0" fillId="0" fontId="4" numFmtId="0" xfId="0" applyAlignment="1" applyFont="1">
      <alignment readingOrder="0"/>
    </xf>
    <xf borderId="0" fillId="9" fontId="7" numFmtId="0" xfId="0" applyAlignment="1" applyFill="1" applyFont="1">
      <alignment horizontal="center"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49" xfId="0" applyAlignment="1" applyFont="1" applyNumberFormat="1">
      <alignment vertical="bottom"/>
    </xf>
    <xf borderId="0" fillId="0" fontId="4" numFmtId="0" xfId="0" applyAlignment="1" applyFont="1">
      <alignment readingOrder="0" vertical="bottom"/>
    </xf>
    <xf borderId="0" fillId="0" fontId="4" numFmtId="0" xfId="0" applyAlignment="1" applyFont="1">
      <alignment shrinkToFit="0" vertical="bottom" wrapText="0"/>
    </xf>
    <xf borderId="0" fillId="6" fontId="4" numFmtId="0" xfId="0" applyAlignment="1" applyFont="1">
      <alignment vertical="bottom"/>
    </xf>
    <xf borderId="0" fillId="0" fontId="4" numFmtId="0" xfId="0" applyAlignment="1" applyFont="1">
      <alignment readingOrder="0" shrinkToFit="0" vertical="bottom" wrapText="0"/>
    </xf>
    <xf borderId="0" fillId="10" fontId="4" numFmtId="0" xfId="0" applyAlignment="1" applyFill="1" applyFont="1">
      <alignment vertical="bottom"/>
    </xf>
    <xf borderId="0" fillId="11" fontId="8" numFmtId="0" xfId="0" applyAlignment="1" applyFill="1" applyFont="1">
      <alignment horizontal="center" readingOrder="0" shrinkToFit="0" vertical="center" wrapText="1"/>
    </xf>
    <xf borderId="0" fillId="11" fontId="8"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3" numFmtId="0" xfId="0" applyAlignment="1" applyFont="1">
      <alignment readingOrder="0"/>
    </xf>
    <xf borderId="0" fillId="0" fontId="3" numFmtId="0" xfId="0" applyAlignment="1" applyFont="1">
      <alignment readingOrder="0" vertical="center"/>
    </xf>
    <xf borderId="1" fillId="4" fontId="9" numFmtId="0" xfId="0" applyAlignment="1" applyBorder="1" applyFont="1">
      <alignment readingOrder="0"/>
    </xf>
    <xf borderId="1" fillId="4" fontId="9" numFmtId="0" xfId="0" applyBorder="1" applyFont="1"/>
    <xf borderId="1" fillId="4" fontId="9" numFmtId="0" xfId="0" applyAlignment="1" applyBorder="1" applyFont="1">
      <alignment readingOrder="0"/>
    </xf>
    <xf borderId="0" fillId="0" fontId="3" numFmtId="0" xfId="0" applyFont="1"/>
    <xf borderId="0" fillId="0" fontId="10" numFmtId="0" xfId="0" applyFont="1"/>
    <xf borderId="0" fillId="12" fontId="11" numFmtId="0" xfId="0" applyAlignment="1" applyFill="1" applyFont="1">
      <alignment horizontal="left" readingOrder="0" shrinkToFit="0" vertical="center" wrapText="0"/>
    </xf>
    <xf borderId="0" fillId="0" fontId="10" numFmtId="0" xfId="0" applyAlignment="1" applyFont="1">
      <alignment readingOrder="0"/>
    </xf>
    <xf borderId="0" fillId="7" fontId="12" numFmtId="0" xfId="0" applyAlignment="1" applyFont="1">
      <alignment readingOrder="0"/>
    </xf>
    <xf borderId="0" fillId="0" fontId="12" numFmtId="0" xfId="0" applyAlignment="1" applyFont="1">
      <alignment readingOrder="0"/>
    </xf>
    <xf borderId="0" fillId="0" fontId="10" numFmtId="0" xfId="0" applyAlignment="1" applyFont="1">
      <alignment horizontal="left" readingOrder="0" shrinkToFit="0" vertical="center" wrapText="0"/>
    </xf>
    <xf borderId="0" fillId="0" fontId="13" numFmtId="0" xfId="0" applyAlignment="1" applyFont="1">
      <alignment horizontal="left" readingOrder="0" vertical="center"/>
    </xf>
    <xf borderId="0" fillId="0" fontId="13" numFmtId="0" xfId="0" applyAlignment="1" applyFont="1">
      <alignment readingOrder="0" vertical="center"/>
    </xf>
    <xf borderId="0" fillId="0" fontId="10" numFmtId="0" xfId="0" applyAlignment="1" applyFont="1">
      <alignment vertical="center"/>
    </xf>
    <xf borderId="2" fillId="0" fontId="13" numFmtId="0" xfId="0" applyAlignment="1" applyBorder="1" applyFont="1">
      <alignment horizontal="left" readingOrder="0" vertical="center"/>
    </xf>
    <xf borderId="2" fillId="0" fontId="13" numFmtId="0" xfId="0" applyAlignment="1" applyBorder="1" applyFont="1">
      <alignment readingOrder="0" vertical="center"/>
    </xf>
    <xf borderId="3" fillId="0" fontId="10" numFmtId="0" xfId="0" applyAlignment="1" applyBorder="1" applyFont="1">
      <alignment vertical="center"/>
    </xf>
    <xf borderId="3" fillId="0" fontId="13" numFmtId="0" xfId="0" applyAlignment="1" applyBorder="1" applyFont="1">
      <alignment horizontal="left" readingOrder="0" vertical="center"/>
    </xf>
    <xf borderId="3" fillId="0" fontId="14" numFmtId="0" xfId="0" applyBorder="1" applyFont="1"/>
    <xf borderId="4" fillId="0" fontId="14" numFmtId="0" xfId="0" applyBorder="1" applyFont="1"/>
    <xf borderId="4" fillId="0" fontId="13" numFmtId="0" xfId="0" applyAlignment="1" applyBorder="1" applyFont="1">
      <alignment horizontal="left" readingOrder="0" vertical="center"/>
    </xf>
    <xf borderId="4" fillId="0" fontId="13" numFmtId="0" xfId="0" applyAlignment="1" applyBorder="1" applyFont="1">
      <alignment readingOrder="0" vertical="center"/>
    </xf>
    <xf borderId="0" fillId="0" fontId="13" numFmtId="0" xfId="0" applyAlignment="1" applyFont="1">
      <alignment horizontal="left" readingOrder="0" vertical="top"/>
    </xf>
    <xf borderId="0" fillId="0" fontId="13" numFmtId="10" xfId="0" applyAlignment="1" applyFont="1" applyNumberFormat="1">
      <alignment horizontal="left" readingOrder="0" vertical="top"/>
    </xf>
    <xf borderId="0" fillId="0" fontId="15" numFmtId="0" xfId="0" applyAlignment="1" applyFont="1">
      <alignment horizontal="left" readingOrder="0" vertical="top"/>
    </xf>
    <xf borderId="0" fillId="0" fontId="16" numFmtId="10" xfId="0" applyAlignment="1" applyFont="1" applyNumberFormat="1">
      <alignment readingOrder="0" vertical="top"/>
    </xf>
    <xf borderId="0" fillId="0" fontId="13" numFmtId="10" xfId="0" applyAlignment="1" applyFont="1" applyNumberFormat="1">
      <alignment readingOrder="0" vertical="top"/>
    </xf>
    <xf borderId="0" fillId="0" fontId="16" numFmtId="10" xfId="0" applyAlignment="1" applyFont="1" applyNumberFormat="1">
      <alignment horizontal="left" readingOrder="0" vertical="top"/>
    </xf>
    <xf borderId="4" fillId="0" fontId="13" numFmtId="0" xfId="0" applyAlignment="1" applyBorder="1" applyFont="1">
      <alignment horizontal="left" readingOrder="0" vertical="top"/>
    </xf>
    <xf borderId="4" fillId="0" fontId="13" numFmtId="10" xfId="0" applyAlignment="1" applyBorder="1" applyFont="1" applyNumberFormat="1">
      <alignment horizontal="left" readingOrder="0" vertical="top"/>
    </xf>
    <xf borderId="4" fillId="0" fontId="13" numFmtId="10" xfId="0" applyAlignment="1" applyBorder="1" applyFont="1" applyNumberFormat="1">
      <alignment readingOrder="0" vertical="top"/>
    </xf>
    <xf borderId="5" fillId="0" fontId="13" numFmtId="0" xfId="0" applyAlignment="1" applyBorder="1" applyFont="1">
      <alignment horizontal="left" readingOrder="0" vertical="center"/>
    </xf>
    <xf borderId="6" fillId="0" fontId="13" numFmtId="0" xfId="0" applyAlignment="1" applyBorder="1" applyFont="1">
      <alignment horizontal="center" readingOrder="0" vertical="center"/>
    </xf>
    <xf borderId="7" fillId="0" fontId="14" numFmtId="0" xfId="0" applyBorder="1" applyFont="1"/>
    <xf borderId="8" fillId="0" fontId="14" numFmtId="0" xfId="0" applyBorder="1" applyFont="1"/>
    <xf borderId="1" fillId="0" fontId="13" numFmtId="0" xfId="0" applyAlignment="1" applyBorder="1" applyFont="1">
      <alignment horizontal="left" readingOrder="0" vertical="center"/>
    </xf>
    <xf borderId="1" fillId="7" fontId="12" numFmtId="0" xfId="0" applyAlignment="1" applyBorder="1" applyFont="1">
      <alignment readingOrder="0"/>
    </xf>
    <xf borderId="1" fillId="0" fontId="13" numFmtId="0" xfId="0" applyAlignment="1" applyBorder="1" applyFont="1">
      <alignment readingOrder="0" vertical="center"/>
    </xf>
    <xf borderId="0" fillId="0" fontId="13" numFmtId="0" xfId="0" applyAlignment="1" applyFont="1">
      <alignment readingOrder="0" vertical="top"/>
    </xf>
    <xf borderId="4" fillId="0" fontId="13" numFmtId="0" xfId="0" applyAlignment="1" applyBorder="1" applyFont="1">
      <alignment readingOrder="0" vertical="top"/>
    </xf>
    <xf borderId="0" fillId="0" fontId="11" numFmtId="0" xfId="0" applyAlignment="1" applyFont="1">
      <alignment readingOrder="0"/>
    </xf>
    <xf borderId="5" fillId="0" fontId="13" numFmtId="0" xfId="0" applyAlignment="1" applyBorder="1" applyFont="1">
      <alignment horizontal="left" readingOrder="0"/>
    </xf>
    <xf borderId="6" fillId="0" fontId="17" numFmtId="0" xfId="0" applyAlignment="1" applyBorder="1" applyFont="1">
      <alignment horizontal="center" readingOrder="0" vertical="top"/>
    </xf>
    <xf borderId="1" fillId="0" fontId="17" numFmtId="0" xfId="0" applyAlignment="1" applyBorder="1" applyFont="1">
      <alignment horizontal="left" readingOrder="0" vertical="bottom"/>
    </xf>
    <xf borderId="1" fillId="0" fontId="17" numFmtId="0" xfId="0" applyAlignment="1" applyBorder="1" applyFont="1">
      <alignment horizontal="left" readingOrder="0" vertical="top"/>
    </xf>
    <xf borderId="1" fillId="0" fontId="17" numFmtId="0" xfId="0" applyAlignment="1" applyBorder="1" applyFont="1">
      <alignment readingOrder="0" vertical="top"/>
    </xf>
    <xf borderId="1" fillId="0" fontId="13" numFmtId="0" xfId="0" applyAlignment="1" applyBorder="1" applyFont="1">
      <alignment horizontal="left" readingOrder="0" vertical="top"/>
    </xf>
    <xf borderId="1" fillId="0" fontId="18" numFmtId="0" xfId="0" applyAlignment="1" applyBorder="1" applyFont="1">
      <alignment horizontal="left" readingOrder="0" vertical="top"/>
    </xf>
    <xf borderId="1" fillId="0" fontId="13" numFmtId="10" xfId="0" applyAlignment="1" applyBorder="1" applyFont="1" applyNumberFormat="1">
      <alignment horizontal="left" readingOrder="0" vertical="top"/>
    </xf>
    <xf borderId="1" fillId="0" fontId="13" numFmtId="10" xfId="0" applyAlignment="1" applyBorder="1" applyFont="1" applyNumberFormat="1">
      <alignment readingOrder="0" vertical="top"/>
    </xf>
    <xf borderId="0" fillId="12" fontId="11" numFmtId="0" xfId="0" applyAlignment="1" applyFont="1">
      <alignment horizontal="left" readingOrder="0" shrinkToFit="0" vertical="center" wrapText="0"/>
    </xf>
    <xf borderId="0" fillId="0" fontId="10" numFmtId="0" xfId="0" applyAlignment="1" applyFont="1">
      <alignment horizontal="left" readingOrder="0" shrinkToFit="0" vertical="center" wrapText="0"/>
    </xf>
    <xf borderId="0" fillId="12" fontId="11" numFmtId="0" xfId="0" applyFont="1"/>
    <xf borderId="3" fillId="0" fontId="12" numFmtId="0" xfId="0" applyAlignment="1" applyBorder="1" applyFont="1">
      <alignment horizontal="left" readingOrder="0" vertical="top"/>
    </xf>
    <xf borderId="3" fillId="0" fontId="12" numFmtId="0" xfId="0" applyAlignment="1" applyBorder="1" applyFont="1">
      <alignment horizontal="center" readingOrder="0" vertical="top"/>
    </xf>
    <xf borderId="3" fillId="0" fontId="12" numFmtId="0" xfId="0" applyAlignment="1" applyBorder="1" applyFont="1">
      <alignment readingOrder="0" vertical="top"/>
    </xf>
    <xf borderId="0" fillId="0" fontId="12" numFmtId="0" xfId="0" applyAlignment="1" applyFont="1">
      <alignment horizontal="left" readingOrder="0" vertical="top"/>
    </xf>
    <xf borderId="4" fillId="0" fontId="12" numFmtId="0" xfId="0" applyAlignment="1" applyBorder="1" applyFont="1">
      <alignment horizontal="left" readingOrder="0" vertical="top"/>
    </xf>
    <xf borderId="0" fillId="0" fontId="19" numFmtId="0" xfId="0" applyAlignment="1" applyFont="1">
      <alignment readingOrder="0"/>
    </xf>
    <xf borderId="2" fillId="0" fontId="10" numFmtId="0" xfId="0" applyAlignment="1" applyBorder="1" applyFont="1">
      <alignment vertical="top"/>
    </xf>
    <xf borderId="2" fillId="0" fontId="12" numFmtId="0" xfId="0" applyAlignment="1" applyBorder="1" applyFont="1">
      <alignment horizontal="left" readingOrder="0" vertical="top"/>
    </xf>
    <xf borderId="4" fillId="0" fontId="10" numFmtId="0" xfId="0" applyAlignment="1" applyBorder="1" applyFont="1">
      <alignment vertical="top"/>
    </xf>
    <xf borderId="4" fillId="0" fontId="12" numFmtId="0" xfId="0" applyAlignment="1" applyBorder="1" applyFont="1">
      <alignment readingOrder="0" vertical="top"/>
    </xf>
    <xf borderId="0" fillId="0" fontId="19" numFmtId="0" xfId="0" applyAlignment="1" applyFont="1">
      <alignment horizontal="left" readingOrder="0" vertical="top"/>
    </xf>
    <xf borderId="4" fillId="0" fontId="19" numFmtId="0" xfId="0" applyAlignment="1" applyBorder="1" applyFont="1">
      <alignment horizontal="left" readingOrder="0" vertical="top"/>
    </xf>
    <xf borderId="3" fillId="0" fontId="12" numFmtId="0" xfId="0" applyAlignment="1" applyBorder="1" applyFont="1">
      <alignment horizontal="left" readingOrder="0"/>
    </xf>
    <xf borderId="3" fillId="0" fontId="12" numFmtId="0" xfId="0" applyAlignment="1" applyBorder="1" applyFont="1">
      <alignment readingOrder="0"/>
    </xf>
    <xf borderId="0" fillId="0" fontId="12" numFmtId="0" xfId="0" applyAlignment="1" applyFont="1">
      <alignment readingOrder="0" vertical="top"/>
    </xf>
    <xf borderId="0" fillId="0" fontId="10" numFmtId="0" xfId="0" applyAlignment="1" applyFont="1">
      <alignment vertical="top"/>
    </xf>
    <xf borderId="0" fillId="0" fontId="12" numFmtId="0" xfId="0" applyAlignment="1" applyFont="1">
      <alignment horizontal="right" readingOrder="0" vertical="bottom"/>
    </xf>
    <xf borderId="0" fillId="0" fontId="12" numFmtId="0" xfId="0" applyAlignment="1" applyFont="1">
      <alignment horizontal="left" readingOrder="0" vertical="bottom"/>
    </xf>
    <xf borderId="0" fillId="0" fontId="12" numFmtId="0" xfId="0" applyAlignment="1" applyFont="1">
      <alignment horizontal="center" readingOrder="0" vertical="top"/>
    </xf>
    <xf borderId="0" fillId="0" fontId="10" numFmtId="0" xfId="0" applyAlignment="1" applyFont="1">
      <alignment readingOrder="0" vertical="bottom"/>
    </xf>
    <xf borderId="0" fillId="0" fontId="10" numFmtId="0" xfId="0" applyAlignment="1" applyFont="1">
      <alignment readingOrder="0" vertical="top"/>
    </xf>
    <xf borderId="0" fillId="0" fontId="12" numFmtId="0" xfId="0" applyAlignment="1" applyFont="1">
      <alignment horizontal="center" readingOrder="0"/>
    </xf>
    <xf borderId="9" fillId="0" fontId="10" numFmtId="0" xfId="0" applyAlignment="1" applyBorder="1" applyFont="1">
      <alignment horizontal="left" vertical="top"/>
    </xf>
    <xf borderId="7" fillId="0" fontId="12" numFmtId="0" xfId="0" applyAlignment="1" applyBorder="1" applyFont="1">
      <alignment horizontal="left" readingOrder="0" vertical="top"/>
    </xf>
    <xf borderId="7" fillId="0" fontId="12" numFmtId="0" xfId="0" applyAlignment="1" applyBorder="1" applyFont="1">
      <alignment horizontal="center" readingOrder="0" vertical="top"/>
    </xf>
    <xf borderId="8" fillId="0" fontId="12" numFmtId="0" xfId="0" applyAlignment="1" applyBorder="1" applyFont="1">
      <alignment horizontal="left" readingOrder="0" vertical="top"/>
    </xf>
    <xf borderId="9" fillId="0" fontId="12" numFmtId="0" xfId="0" applyAlignment="1" applyBorder="1" applyFont="1">
      <alignment horizontal="left" readingOrder="0" vertical="top"/>
    </xf>
    <xf borderId="9" fillId="0" fontId="12" numFmtId="0" xfId="0" applyAlignment="1" applyBorder="1" applyFont="1">
      <alignment horizontal="center" readingOrder="0" vertical="top"/>
    </xf>
    <xf borderId="0" fillId="12" fontId="11" numFmtId="0" xfId="0" applyAlignment="1" applyFont="1">
      <alignment readingOrder="0"/>
    </xf>
    <xf borderId="3" fillId="0" fontId="20" numFmtId="0" xfId="0" applyAlignment="1" applyBorder="1" applyFont="1">
      <alignment horizontal="left" readingOrder="0"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4" fillId="0" fontId="20" numFmtId="0" xfId="0" applyAlignment="1" applyBorder="1" applyFont="1">
      <alignment horizontal="left" readingOrder="0" vertical="top"/>
    </xf>
    <xf borderId="4" fillId="0" fontId="21" numFmtId="0" xfId="0" applyAlignment="1" applyBorder="1" applyFont="1">
      <alignment horizontal="left" readingOrder="0" vertical="top"/>
    </xf>
    <xf borderId="0" fillId="0" fontId="21" numFmtId="0" xfId="0" applyAlignment="1" applyFont="1">
      <alignment horizontal="left" readingOrder="0"/>
    </xf>
    <xf borderId="1" fillId="0" fontId="10" numFmtId="0" xfId="0" applyBorder="1" applyFont="1"/>
    <xf borderId="6" fillId="0" fontId="10" numFmtId="0" xfId="0" applyAlignment="1" applyBorder="1" applyFont="1">
      <alignment readingOrder="0"/>
    </xf>
    <xf borderId="1" fillId="0" fontId="10" numFmtId="0" xfId="0" applyAlignment="1" applyBorder="1" applyFont="1">
      <alignment readingOrder="0"/>
    </xf>
    <xf borderId="2" fillId="0" fontId="20" numFmtId="0" xfId="0" applyAlignment="1" applyBorder="1" applyFont="1">
      <alignment horizontal="left" readingOrder="0" vertical="top"/>
    </xf>
    <xf borderId="2" fillId="0" fontId="21" numFmtId="0" xfId="0" applyAlignment="1" applyBorder="1" applyFont="1">
      <alignment horizontal="left" readingOrder="0" vertical="top"/>
    </xf>
    <xf borderId="0" fillId="0" fontId="22" numFmtId="0" xfId="0" applyAlignment="1" applyFont="1">
      <alignment readingOrder="0"/>
    </xf>
    <xf borderId="10" fillId="0" fontId="10" numFmtId="0" xfId="0" applyAlignment="1" applyBorder="1" applyFont="1">
      <alignment vertical="top"/>
    </xf>
    <xf borderId="11" fillId="0" fontId="12" numFmtId="0" xfId="0" applyAlignment="1" applyBorder="1" applyFont="1">
      <alignment horizontal="center" readingOrder="0" vertical="top"/>
    </xf>
    <xf borderId="11" fillId="0" fontId="14" numFmtId="0" xfId="0" applyBorder="1" applyFont="1"/>
    <xf borderId="10" fillId="0" fontId="14" numFmtId="0" xfId="0" applyBorder="1" applyFont="1"/>
    <xf borderId="12" fillId="0" fontId="10" numFmtId="0" xfId="0" applyAlignment="1" applyBorder="1" applyFont="1">
      <alignment vertical="top"/>
    </xf>
    <xf borderId="12" fillId="0" fontId="12" numFmtId="0" xfId="0" applyAlignment="1" applyBorder="1" applyFont="1">
      <alignment horizontal="center" readingOrder="0" vertical="top"/>
    </xf>
    <xf borderId="13" fillId="0" fontId="12" numFmtId="0" xfId="0" applyAlignment="1" applyBorder="1" applyFont="1">
      <alignment horizontal="center" readingOrder="0" vertical="top"/>
    </xf>
    <xf borderId="12" fillId="0" fontId="12" numFmtId="0" xfId="0" applyAlignment="1" applyBorder="1" applyFont="1">
      <alignment horizontal="left" readingOrder="0" vertical="top"/>
    </xf>
    <xf borderId="12" fillId="0" fontId="12" numFmtId="0" xfId="0" applyAlignment="1" applyBorder="1" applyFont="1">
      <alignment horizontal="right" readingOrder="0" vertical="top"/>
    </xf>
    <xf borderId="12" fillId="0" fontId="19" numFmtId="0" xfId="0" applyAlignment="1" applyBorder="1" applyFont="1">
      <alignment horizontal="right" readingOrder="0" vertical="top"/>
    </xf>
    <xf borderId="13" fillId="0" fontId="12" numFmtId="0" xfId="0" applyAlignment="1" applyBorder="1" applyFont="1">
      <alignment horizontal="right" readingOrder="0" vertical="top"/>
    </xf>
    <xf borderId="12" fillId="0" fontId="12" numFmtId="0" xfId="0" applyAlignment="1" applyBorder="1" applyFont="1">
      <alignment readingOrder="0" vertical="top"/>
    </xf>
    <xf borderId="14" fillId="0" fontId="10" numFmtId="0" xfId="0" applyAlignment="1" applyBorder="1" applyFont="1">
      <alignment vertical="top"/>
    </xf>
    <xf borderId="11" fillId="0" fontId="12" numFmtId="0" xfId="0" applyAlignment="1" applyBorder="1" applyFont="1">
      <alignment horizontal="left" readingOrder="0" vertical="top"/>
    </xf>
    <xf borderId="12" fillId="0" fontId="14" numFmtId="0" xfId="0" applyBorder="1" applyFont="1"/>
    <xf borderId="13" fillId="0" fontId="12" numFmtId="0" xfId="0" applyAlignment="1" applyBorder="1" applyFont="1">
      <alignment horizontal="left" readingOrder="0" vertical="top"/>
    </xf>
    <xf borderId="13" fillId="0" fontId="19" numFmtId="0" xfId="0" applyAlignment="1" applyBorder="1" applyFont="1">
      <alignment horizontal="right" readingOrder="0" vertical="top"/>
    </xf>
    <xf borderId="12" fillId="0" fontId="19" numFmtId="3" xfId="0" applyAlignment="1" applyBorder="1" applyFont="1" applyNumberFormat="1">
      <alignment horizontal="right" readingOrder="0" vertical="top"/>
    </xf>
    <xf borderId="0" fillId="0" fontId="12" numFmtId="3" xfId="0" applyAlignment="1" applyFont="1" applyNumberFormat="1">
      <alignment horizontal="left" readingOrder="0" vertical="top"/>
    </xf>
    <xf borderId="0" fillId="0" fontId="12" numFmtId="4" xfId="0" applyAlignment="1" applyFont="1" applyNumberFormat="1">
      <alignment horizontal="left" readingOrder="0" vertical="top"/>
    </xf>
    <xf borderId="0" fillId="0" fontId="19" numFmtId="0" xfId="0" applyAlignment="1" applyFont="1">
      <alignment readingOrder="0" vertical="top"/>
    </xf>
    <xf borderId="6" fillId="0" fontId="12" numFmtId="0" xfId="0" applyAlignment="1" applyBorder="1" applyFont="1">
      <alignment horizontal="left" readingOrder="0" vertical="top"/>
    </xf>
    <xf borderId="15" fillId="0" fontId="12" numFmtId="0" xfId="0" applyAlignment="1" applyBorder="1" applyFont="1">
      <alignment horizontal="left" readingOrder="0" vertical="top"/>
    </xf>
    <xf borderId="16" fillId="0" fontId="12" numFmtId="0" xfId="0" applyAlignment="1" applyBorder="1" applyFont="1">
      <alignment horizontal="left" readingOrder="0" vertical="top"/>
    </xf>
    <xf borderId="15" fillId="0" fontId="12" numFmtId="0" xfId="0" applyAlignment="1" applyBorder="1" applyFont="1">
      <alignment horizontal="center" readingOrder="0" vertical="top"/>
    </xf>
    <xf borderId="17" fillId="0" fontId="12" numFmtId="0" xfId="0" applyAlignment="1" applyBorder="1" applyFont="1">
      <alignment horizontal="left" readingOrder="0" vertical="top"/>
    </xf>
    <xf borderId="0" fillId="3" fontId="10" numFmtId="0" xfId="0" applyAlignment="1" applyFont="1">
      <alignment readingOrder="0" shrinkToFit="0" vertical="center" wrapText="0"/>
    </xf>
    <xf borderId="5" fillId="0" fontId="10" numFmtId="0" xfId="0" applyAlignment="1" applyBorder="1" applyFont="1">
      <alignment readingOrder="0"/>
    </xf>
    <xf borderId="6" fillId="0" fontId="10" numFmtId="0" xfId="0" applyAlignment="1" applyBorder="1" applyFont="1">
      <alignment horizontal="center" readingOrder="0"/>
    </xf>
    <xf borderId="2" fillId="0" fontId="23" numFmtId="0" xfId="0" applyAlignment="1" applyBorder="1" applyFont="1">
      <alignment horizontal="left" readingOrder="0" vertical="top"/>
    </xf>
    <xf borderId="2" fillId="0" fontId="19" numFmtId="0" xfId="0" applyAlignment="1" applyBorder="1" applyFont="1">
      <alignment horizontal="left" readingOrder="0" vertical="top"/>
    </xf>
    <xf borderId="0" fillId="0" fontId="24" numFmtId="0" xfId="0" applyAlignment="1" applyFont="1">
      <alignment horizontal="left" readingOrder="0" vertical="top"/>
    </xf>
    <xf borderId="0" fillId="0" fontId="25" numFmtId="0" xfId="0" applyAlignment="1" applyFont="1">
      <alignment horizontal="left" readingOrder="0" vertical="top"/>
    </xf>
    <xf borderId="4" fillId="0" fontId="26" numFmtId="0" xfId="0" applyAlignment="1" applyBorder="1" applyFont="1">
      <alignment horizontal="left" readingOrder="0" vertical="top"/>
    </xf>
    <xf borderId="18" fillId="0" fontId="10" numFmtId="0" xfId="0" applyAlignment="1" applyBorder="1" applyFont="1">
      <alignment vertical="top"/>
    </xf>
    <xf borderId="18" fillId="0" fontId="27" numFmtId="0" xfId="0" applyAlignment="1" applyBorder="1" applyFont="1">
      <alignment horizontal="left" readingOrder="0" vertical="top"/>
    </xf>
    <xf borderId="18" fillId="0" fontId="27" numFmtId="0" xfId="0" applyAlignment="1" applyBorder="1" applyFont="1">
      <alignment readingOrder="0" vertical="top"/>
    </xf>
    <xf borderId="0" fillId="0" fontId="27" numFmtId="0" xfId="0" applyAlignment="1" applyFont="1">
      <alignment horizontal="left" readingOrder="0" vertical="bottom"/>
    </xf>
    <xf borderId="19" fillId="0" fontId="10" numFmtId="0" xfId="0" applyAlignment="1" applyBorder="1" applyFont="1">
      <alignment vertical="top"/>
    </xf>
    <xf borderId="19" fillId="0" fontId="27" numFmtId="0" xfId="0" applyAlignment="1" applyBorder="1" applyFont="1">
      <alignment horizontal="left" readingOrder="0" vertical="top"/>
    </xf>
    <xf borderId="1" fillId="0" fontId="12" numFmtId="0" xfId="0" applyAlignment="1" applyBorder="1" applyFont="1">
      <alignment horizontal="left" readingOrder="0" vertical="top"/>
    </xf>
    <xf borderId="4" fillId="0" fontId="19" numFmtId="0" xfId="0" applyAlignment="1" applyBorder="1" applyFont="1">
      <alignment horizontal="left" readingOrder="0" vertical="bottom"/>
    </xf>
    <xf borderId="4" fillId="0" fontId="12" numFmtId="0" xfId="0" applyAlignment="1" applyBorder="1" applyFont="1">
      <alignment readingOrder="0" vertical="bottom"/>
    </xf>
    <xf borderId="4" fillId="0" fontId="12" numFmtId="0" xfId="0" applyAlignment="1" applyBorder="1" applyFont="1">
      <alignment horizontal="left" readingOrder="0" vertical="bottom"/>
    </xf>
    <xf borderId="4" fillId="0" fontId="12" numFmtId="0" xfId="0" applyAlignment="1" applyBorder="1" applyFont="1">
      <alignment horizontal="center" readingOrder="0" vertical="bottom"/>
    </xf>
    <xf borderId="0" fillId="13" fontId="19" numFmtId="0" xfId="0" applyAlignment="1" applyFill="1" applyFont="1">
      <alignment horizontal="left" readingOrder="0" vertical="top"/>
    </xf>
    <xf borderId="0" fillId="14" fontId="12" numFmtId="0" xfId="0" applyAlignment="1" applyFill="1" applyFont="1">
      <alignment horizontal="left" readingOrder="0" vertical="top"/>
    </xf>
    <xf borderId="0" fillId="14" fontId="19" numFmtId="0" xfId="0" applyAlignment="1" applyFont="1">
      <alignment horizontal="left" readingOrder="0" vertical="top"/>
    </xf>
    <xf borderId="0" fillId="14" fontId="12" numFmtId="10" xfId="0" applyAlignment="1" applyFont="1" applyNumberFormat="1">
      <alignment horizontal="left" readingOrder="0" vertical="top"/>
    </xf>
    <xf borderId="0" fillId="14" fontId="12" numFmtId="0" xfId="0" applyAlignment="1" applyFont="1">
      <alignment horizontal="center" readingOrder="0" vertical="top"/>
    </xf>
    <xf borderId="0" fillId="15" fontId="11" numFmtId="0" xfId="0" applyAlignment="1" applyFill="1" applyFont="1">
      <alignment readingOrder="0"/>
    </xf>
    <xf borderId="0" fillId="13" fontId="19" numFmtId="0" xfId="0" applyAlignment="1" applyFont="1">
      <alignment readingOrder="0" vertical="top"/>
    </xf>
    <xf borderId="0" fillId="13" fontId="19" numFmtId="0" xfId="0" applyAlignment="1" applyFont="1">
      <alignment horizontal="center" readingOrder="0" vertical="top"/>
    </xf>
    <xf borderId="0" fillId="12" fontId="11" numFmtId="0" xfId="0" applyAlignment="1" applyFont="1">
      <alignment horizontal="left" readingOrder="0" shrinkToFit="0" vertical="center" wrapText="0"/>
    </xf>
    <xf borderId="3" fillId="0" fontId="10" numFmtId="0" xfId="0" applyAlignment="1" applyBorder="1" applyFont="1">
      <alignment horizontal="left" vertical="top"/>
    </xf>
    <xf borderId="0" fillId="0" fontId="10" numFmtId="0" xfId="0" applyAlignment="1" applyFont="1">
      <alignment horizontal="left" vertical="top"/>
    </xf>
    <xf borderId="4" fillId="0" fontId="10" numFmtId="0" xfId="0" applyAlignment="1" applyBorder="1" applyFont="1">
      <alignment horizontal="left" vertical="top"/>
    </xf>
    <xf borderId="1" fillId="0" fontId="19" numFmtId="0" xfId="0" applyAlignment="1" applyBorder="1" applyFont="1">
      <alignment horizontal="left" readingOrder="0" vertical="top"/>
    </xf>
    <xf borderId="7" fillId="0" fontId="19" numFmtId="0" xfId="0" applyAlignment="1" applyBorder="1" applyFont="1">
      <alignment horizontal="left" readingOrder="0" vertical="top"/>
    </xf>
    <xf borderId="7" fillId="0" fontId="19" numFmtId="0" xfId="0" applyAlignment="1" applyBorder="1" applyFont="1">
      <alignment readingOrder="0" vertical="top"/>
    </xf>
    <xf borderId="20" fillId="0" fontId="12" numFmtId="0" xfId="0" applyAlignment="1" applyBorder="1" applyFont="1">
      <alignment horizontal="left" readingOrder="0"/>
    </xf>
    <xf borderId="16" fillId="13" fontId="12" numFmtId="0" xfId="0" applyAlignment="1" applyBorder="1" applyFont="1">
      <alignment horizontal="left" readingOrder="0" vertical="top"/>
    </xf>
    <xf borderId="16" fillId="0" fontId="12" numFmtId="0" xfId="0" applyAlignment="1" applyBorder="1" applyFont="1">
      <alignment horizontal="center" readingOrder="0" vertical="top"/>
    </xf>
    <xf borderId="20" fillId="0" fontId="14" numFmtId="0" xfId="0" applyBorder="1" applyFont="1"/>
    <xf borderId="16" fillId="0" fontId="14" numFmtId="0" xfId="0" applyBorder="1" applyFont="1"/>
    <xf borderId="9" fillId="0" fontId="14" numFmtId="0" xfId="0" applyBorder="1" applyFont="1"/>
    <xf borderId="9" fillId="13" fontId="12" numFmtId="0" xfId="0" applyAlignment="1" applyBorder="1" applyFont="1">
      <alignment horizontal="left" readingOrder="0" vertical="top"/>
    </xf>
    <xf borderId="16" fillId="13" fontId="12" numFmtId="0" xfId="0" applyAlignment="1" applyBorder="1" applyFont="1">
      <alignment horizontal="center" readingOrder="0" vertical="top"/>
    </xf>
    <xf borderId="5" fillId="7" fontId="12" numFmtId="0" xfId="0" applyAlignment="1" applyBorder="1" applyFont="1">
      <alignment readingOrder="0"/>
    </xf>
    <xf borderId="6" fillId="7" fontId="12" numFmtId="0" xfId="0" applyAlignment="1" applyBorder="1" applyFont="1">
      <alignment horizontal="center" readingOrder="0"/>
    </xf>
    <xf borderId="6" fillId="7" fontId="12" numFmtId="0" xfId="0" applyAlignment="1" applyBorder="1" applyFont="1">
      <alignment readingOrder="0"/>
    </xf>
    <xf borderId="0" fillId="0" fontId="10" numFmtId="10" xfId="0" applyAlignment="1" applyFont="1" applyNumberFormat="1">
      <alignment readingOrder="0"/>
    </xf>
    <xf borderId="0" fillId="0" fontId="10" numFmtId="9" xfId="0" applyAlignment="1" applyFont="1" applyNumberFormat="1">
      <alignment readingOrder="0"/>
    </xf>
    <xf borderId="2" fillId="0" fontId="12" numFmtId="0" xfId="0" applyAlignment="1" applyBorder="1" applyFont="1">
      <alignment readingOrder="0"/>
    </xf>
    <xf borderId="3" fillId="0" fontId="10" numFmtId="0" xfId="0" applyAlignment="1" applyBorder="1" applyFont="1">
      <alignment vertical="top"/>
    </xf>
    <xf borderId="0" fillId="0" fontId="12" numFmtId="0" xfId="0" applyAlignment="1" applyFont="1">
      <alignment readingOrder="0" shrinkToFit="0" vertical="bottom" wrapText="0"/>
    </xf>
    <xf borderId="0" fillId="0" fontId="12" numFmtId="10" xfId="0" applyAlignment="1" applyFont="1" applyNumberFormat="1">
      <alignment horizontal="right" readingOrder="0" shrinkToFit="0" vertical="bottom" wrapText="0"/>
    </xf>
    <xf borderId="0" fillId="0" fontId="12" numFmtId="0" xfId="0" applyAlignment="1" applyFont="1">
      <alignment shrinkToFit="0" vertical="bottom" wrapText="0"/>
    </xf>
    <xf borderId="0" fillId="0" fontId="12" numFmtId="10" xfId="0" applyAlignment="1" applyFont="1" applyNumberFormat="1">
      <alignment readingOrder="0" shrinkToFit="0" vertical="bottom" wrapText="0"/>
    </xf>
    <xf borderId="0" fillId="7" fontId="12" numFmtId="10" xfId="0" applyAlignment="1" applyFont="1" applyNumberFormat="1">
      <alignment readingOrder="0"/>
    </xf>
    <xf borderId="0" fillId="0" fontId="12" numFmtId="0" xfId="0" applyAlignment="1" applyFont="1">
      <alignment horizontal="right" readingOrder="0" shrinkToFit="0" vertical="bottom" wrapText="0"/>
    </xf>
    <xf borderId="3" fillId="0" fontId="3" numFmtId="0" xfId="0" applyAlignment="1" applyBorder="1" applyFont="1">
      <alignment readingOrder="0" shrinkToFit="0" wrapText="0"/>
    </xf>
    <xf borderId="6" fillId="0" fontId="3" numFmtId="0" xfId="0" applyAlignment="1" applyBorder="1" applyFont="1">
      <alignment horizontal="center" readingOrder="0" shrinkToFit="0" wrapText="0"/>
    </xf>
    <xf borderId="6" fillId="0" fontId="3" numFmtId="0" xfId="0" applyAlignment="1" applyBorder="1" applyFont="1">
      <alignment horizontal="center" readingOrder="0"/>
    </xf>
    <xf borderId="6" fillId="0" fontId="3" numFmtId="0" xfId="0" applyAlignment="1" applyBorder="1" applyFont="1">
      <alignment readingOrder="0"/>
    </xf>
    <xf borderId="0" fillId="16" fontId="2" numFmtId="0" xfId="0" applyAlignment="1" applyFill="1" applyFont="1">
      <alignment readingOrder="0"/>
    </xf>
    <xf borderId="0" fillId="16" fontId="2" numFmtId="0" xfId="0" applyAlignment="1" applyFont="1">
      <alignment readingOrder="0" shrinkToFit="0" wrapText="0"/>
    </xf>
    <xf borderId="0" fillId="16" fontId="2" numFmtId="0" xfId="0" applyAlignment="1" applyFont="1">
      <alignment readingOrder="0" shrinkToFit="0" textRotation="45" wrapText="0"/>
    </xf>
    <xf borderId="0" fillId="16" fontId="2" numFmtId="0" xfId="0" applyAlignment="1" applyFont="1">
      <alignment readingOrder="0" textRotation="45"/>
    </xf>
    <xf borderId="0" fillId="0" fontId="2" numFmtId="0" xfId="0" applyAlignment="1" applyFont="1">
      <alignment readingOrder="0" textRotation="45"/>
    </xf>
    <xf borderId="0" fillId="0" fontId="3" numFmtId="0" xfId="0" applyAlignment="1" applyFont="1">
      <alignment readingOrder="0"/>
    </xf>
    <xf borderId="0" fillId="0" fontId="3" numFmtId="0" xfId="0" applyAlignment="1" applyFont="1">
      <alignment readingOrder="0" shrinkToFit="0" wrapText="0"/>
    </xf>
    <xf borderId="0" fillId="0" fontId="3" numFmtId="0" xfId="0" applyFont="1"/>
    <xf borderId="0" fillId="0" fontId="3" numFmtId="0" xfId="0" applyAlignment="1" applyFont="1">
      <alignment readingOrder="0" shrinkToFit="0" wrapText="0"/>
    </xf>
    <xf borderId="0" fillId="4"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shrinkToFit="0" wrapText="0"/>
    </xf>
    <xf borderId="0" fillId="0" fontId="28" numFmtId="0" xfId="0" applyAlignment="1" applyFont="1">
      <alignment shrinkToFit="0" wrapText="0"/>
    </xf>
    <xf borderId="0" fillId="0" fontId="2" numFmtId="0" xfId="0" applyAlignment="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0"/>
    </xf>
    <xf borderId="1" fillId="0" fontId="3" numFmtId="0" xfId="0" applyAlignment="1" applyBorder="1" applyFont="1">
      <alignment readingOrder="0"/>
    </xf>
    <xf borderId="1" fillId="0" fontId="2" numFmtId="0" xfId="0" applyAlignment="1" applyBorder="1" applyFont="1">
      <alignment horizontal="center" readingOrder="0"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1" fillId="0" fontId="3" numFmtId="0" xfId="0" applyAlignment="1" applyBorder="1" applyFont="1">
      <alignment readingOrder="0" shrinkToFit="0" wrapText="0"/>
    </xf>
    <xf borderId="1" fillId="0" fontId="3" numFmtId="0" xfId="0" applyBorder="1" applyFont="1"/>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0"/>
    </xf>
    <xf borderId="1" fillId="6" fontId="3" numFmtId="0" xfId="0" applyAlignment="1" applyBorder="1" applyFont="1">
      <alignment readingOrder="0"/>
    </xf>
    <xf borderId="1" fillId="6" fontId="3" numFmtId="0" xfId="0" applyAlignment="1" applyBorder="1" applyFont="1">
      <alignment readingOrder="0" shrinkToFit="0" wrapText="0"/>
    </xf>
    <xf borderId="15" fillId="0" fontId="3" numFmtId="0" xfId="0" applyAlignment="1" applyBorder="1" applyFont="1">
      <alignment readingOrder="0" shrinkToFit="0" vertical="center" wrapText="0"/>
    </xf>
    <xf borderId="0" fillId="0" fontId="3" numFmtId="0" xfId="0" applyAlignment="1" applyFont="1">
      <alignment readingOrder="0"/>
    </xf>
    <xf borderId="1" fillId="0" fontId="6" numFmtId="0" xfId="0" applyAlignment="1" applyBorder="1" applyFont="1">
      <alignment readingOrder="0"/>
    </xf>
    <xf borderId="1" fillId="12" fontId="3" numFmtId="0" xfId="0" applyAlignment="1" applyBorder="1" applyFont="1">
      <alignment readingOrder="0"/>
    </xf>
    <xf borderId="1" fillId="12" fontId="6" numFmtId="0" xfId="0" applyAlignment="1" applyBorder="1" applyFont="1">
      <alignment readingOrder="0"/>
    </xf>
    <xf borderId="1" fillId="12" fontId="3" numFmtId="0" xfId="0" applyAlignment="1" applyBorder="1" applyFont="1">
      <alignment readingOrder="0" shrinkToFit="0" wrapText="0"/>
    </xf>
    <xf borderId="1" fillId="7" fontId="6" numFmtId="0" xfId="0" applyAlignment="1" applyBorder="1" applyFont="1">
      <alignment readingOrder="0" shrinkToFit="0" wrapText="0"/>
    </xf>
    <xf borderId="1" fillId="7" fontId="6" numFmtId="0" xfId="0" applyAlignment="1" applyBorder="1" applyFont="1">
      <alignment readingOrder="0"/>
    </xf>
    <xf borderId="1" fillId="6" fontId="3" numFmtId="0" xfId="0" applyAlignment="1" applyBorder="1" applyFont="1">
      <alignment shrinkToFit="0" wrapText="0"/>
    </xf>
    <xf borderId="1" fillId="12" fontId="3" numFmtId="0" xfId="0" applyAlignment="1" applyBorder="1" applyFont="1">
      <alignment readingOrder="0" shrinkToFit="0" vertical="center" wrapText="1"/>
    </xf>
    <xf borderId="20" fillId="4" fontId="3" numFmtId="0" xfId="0" applyAlignment="1" applyBorder="1" applyFont="1">
      <alignment readingOrder="0" shrinkToFit="0" wrapText="0"/>
    </xf>
    <xf borderId="1" fillId="4" fontId="3" numFmtId="0" xfId="0" applyAlignment="1" applyBorder="1" applyFont="1">
      <alignment readingOrder="0"/>
    </xf>
    <xf borderId="0" fillId="4" fontId="3" numFmtId="0" xfId="0" applyAlignment="1" applyFont="1">
      <alignment readingOrder="0"/>
    </xf>
    <xf borderId="1" fillId="4" fontId="3" numFmtId="0" xfId="0" applyAlignment="1" applyBorder="1" applyFont="1">
      <alignment readingOrder="0" shrinkToFit="0" wrapText="0"/>
    </xf>
    <xf borderId="1" fillId="12" fontId="3" numFmtId="0" xfId="0" applyBorder="1" applyFont="1"/>
    <xf borderId="1" fillId="0" fontId="3" numFmtId="0" xfId="0" applyBorder="1" applyFont="1"/>
    <xf borderId="1" fillId="0" fontId="3" numFmtId="0" xfId="0" applyAlignment="1" applyBorder="1" applyFont="1">
      <alignment readingOrder="0" shrinkToFit="0" wrapText="0"/>
    </xf>
    <xf borderId="1" fillId="17" fontId="3" numFmtId="0" xfId="0" applyAlignment="1" applyBorder="1" applyFill="1" applyFont="1">
      <alignment readingOrder="0" shrinkToFit="0" wrapText="0"/>
    </xf>
    <xf borderId="1" fillId="5" fontId="3" numFmtId="0" xfId="0" applyAlignment="1" applyBorder="1" applyFont="1">
      <alignment readingOrder="0" shrinkToFit="0" wrapText="0"/>
    </xf>
    <xf borderId="1" fillId="12" fontId="3" numFmtId="0" xfId="0" applyAlignment="1" applyBorder="1" applyFont="1">
      <alignment shrinkToFit="0" wrapText="0"/>
    </xf>
    <xf borderId="0" fillId="0" fontId="2" numFmtId="0" xfId="0" applyAlignment="1" applyFont="1">
      <alignment horizontal="center" readingOrder="0"/>
    </xf>
    <xf borderId="1" fillId="18" fontId="3" numFmtId="0" xfId="0" applyAlignment="1" applyBorder="1" applyFill="1" applyFont="1">
      <alignment readingOrder="0"/>
    </xf>
    <xf borderId="5" fillId="0" fontId="3" numFmtId="0" xfId="0" applyAlignment="1" applyBorder="1" applyFont="1">
      <alignment readingOrder="0" shrinkToFit="0" wrapText="0"/>
    </xf>
    <xf borderId="5" fillId="0" fontId="3" numFmtId="0" xfId="0" applyAlignment="1" applyBorder="1" applyFont="1">
      <alignment readingOrder="0"/>
    </xf>
    <xf borderId="0" fillId="19" fontId="3" numFmtId="0" xfId="0" applyAlignment="1" applyFill="1" applyFont="1">
      <alignment shrinkToFit="0" wrapText="0"/>
    </xf>
    <xf borderId="0" fillId="19" fontId="3" numFmtId="0" xfId="0" applyFont="1"/>
    <xf borderId="0" fillId="19" fontId="3" numFmtId="0" xfId="0" applyAlignment="1" applyFont="1">
      <alignment readingOrder="0"/>
    </xf>
    <xf borderId="0" fillId="20" fontId="3" numFmtId="0" xfId="0" applyAlignment="1" applyFill="1" applyFont="1">
      <alignment shrinkToFit="0" wrapText="0"/>
    </xf>
    <xf borderId="0" fillId="6" fontId="3" numFmtId="0" xfId="0" applyAlignment="1" applyFont="1">
      <alignment shrinkToFit="0" wrapText="0"/>
    </xf>
    <xf borderId="0" fillId="6" fontId="3" numFmtId="0" xfId="0" applyAlignment="1" applyFont="1">
      <alignment readingOrder="0"/>
    </xf>
    <xf borderId="1" fillId="4" fontId="6" numFmtId="0" xfId="0" applyAlignment="1" applyBorder="1" applyFont="1">
      <alignment readingOrder="0"/>
    </xf>
    <xf borderId="1" fillId="4" fontId="3" numFmtId="0" xfId="0" applyBorder="1" applyFont="1"/>
    <xf borderId="20" fillId="6" fontId="3" numFmtId="0" xfId="0" applyAlignment="1" applyBorder="1" applyFont="1">
      <alignment readingOrder="0"/>
    </xf>
    <xf borderId="7" fillId="0" fontId="3" numFmtId="0" xfId="0" applyAlignment="1" applyBorder="1" applyFont="1">
      <alignment shrinkToFit="0" wrapText="0"/>
    </xf>
    <xf borderId="1" fillId="4" fontId="3" numFmtId="0" xfId="0" applyBorder="1" applyFont="1"/>
    <xf borderId="1" fillId="0" fontId="3" numFmtId="0" xfId="0" applyAlignment="1" applyBorder="1" applyFont="1">
      <alignment shrinkToFit="0" wrapText="0"/>
    </xf>
    <xf borderId="5" fillId="0" fontId="3" numFmtId="0" xfId="0" applyAlignment="1" applyBorder="1" applyFont="1">
      <alignment shrinkToFit="0" wrapText="0"/>
    </xf>
    <xf borderId="0" fillId="4" fontId="9" numFmtId="0" xfId="0" applyAlignment="1" applyFont="1">
      <alignment horizontal="center" readingOrder="0" shrinkToFit="0" vertical="center" wrapText="0"/>
    </xf>
    <xf borderId="0" fillId="0" fontId="3" numFmtId="0" xfId="0" applyAlignment="1" applyFont="1">
      <alignment readingOrder="0" shrinkToFit="0" wrapText="0"/>
    </xf>
    <xf borderId="1" fillId="4" fontId="9"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TD to SDLC-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A58"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TD to SDLC-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o.gl/ZzjBz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0"/>
    <col customWidth="1" min="2" max="2" width="19.75"/>
    <col customWidth="1" min="3" max="3" width="13.88"/>
    <col customWidth="1" min="4" max="4" width="7.75"/>
    <col customWidth="1" min="5" max="5" width="86.5"/>
    <col customWidth="1" min="7" max="7" width="14.13"/>
    <col customWidth="1" min="9" max="9" width="16.25"/>
    <col customWidth="1" min="10" max="10" width="15.25"/>
    <col customWidth="1" min="11" max="11" width="15.88"/>
    <col customWidth="1" min="12" max="13" width="15.25"/>
  </cols>
  <sheetData>
    <row r="1" ht="34.5" customHeight="1">
      <c r="A1" s="1" t="s">
        <v>0</v>
      </c>
      <c r="B1" s="1" t="s">
        <v>1</v>
      </c>
      <c r="C1" s="1" t="s">
        <v>2</v>
      </c>
      <c r="D1" s="1" t="s">
        <v>3</v>
      </c>
      <c r="E1" s="1" t="s">
        <v>4</v>
      </c>
      <c r="F1" s="2" t="s">
        <v>5</v>
      </c>
      <c r="G1" s="3" t="s">
        <v>6</v>
      </c>
      <c r="H1" s="4" t="s">
        <v>7</v>
      </c>
      <c r="I1" s="3" t="s">
        <v>8</v>
      </c>
      <c r="J1" s="5" t="s">
        <v>9</v>
      </c>
      <c r="K1" s="3" t="s">
        <v>10</v>
      </c>
      <c r="L1" s="6" t="s">
        <v>11</v>
      </c>
      <c r="M1" s="3" t="s">
        <v>12</v>
      </c>
      <c r="N1" s="7"/>
      <c r="O1" s="7"/>
      <c r="P1" s="7"/>
      <c r="Q1" s="7"/>
      <c r="R1" s="7"/>
      <c r="S1" s="7"/>
      <c r="T1" s="7"/>
      <c r="U1" s="7"/>
      <c r="V1" s="7"/>
      <c r="W1" s="7"/>
      <c r="X1" s="7"/>
      <c r="Y1" s="7"/>
      <c r="Z1" s="7"/>
      <c r="AA1" s="7"/>
      <c r="AB1" s="7"/>
    </row>
    <row r="2">
      <c r="A2" s="8">
        <v>1.0</v>
      </c>
      <c r="B2" s="8" t="s">
        <v>13</v>
      </c>
      <c r="C2" s="8" t="s">
        <v>14</v>
      </c>
      <c r="D2" s="9">
        <v>2014.0</v>
      </c>
      <c r="E2" s="8" t="s">
        <v>15</v>
      </c>
      <c r="F2" s="10" t="s">
        <v>16</v>
      </c>
      <c r="G2" s="10" t="s">
        <v>17</v>
      </c>
      <c r="H2" s="10" t="s">
        <v>18</v>
      </c>
      <c r="I2" s="10" t="s">
        <v>16</v>
      </c>
      <c r="J2" s="10" t="s">
        <v>19</v>
      </c>
      <c r="K2" s="11"/>
      <c r="L2" s="12"/>
      <c r="M2" s="10" t="s">
        <v>20</v>
      </c>
      <c r="N2" s="7"/>
      <c r="O2" s="7"/>
      <c r="P2" s="7"/>
      <c r="Q2" s="7"/>
      <c r="R2" s="7"/>
      <c r="S2" s="7"/>
      <c r="T2" s="7"/>
      <c r="U2" s="7"/>
      <c r="V2" s="7"/>
      <c r="W2" s="7"/>
      <c r="X2" s="7"/>
      <c r="Y2" s="7"/>
      <c r="Z2" s="7"/>
      <c r="AA2" s="7"/>
      <c r="AB2" s="7"/>
    </row>
    <row r="3">
      <c r="A3" s="8">
        <v>2.0</v>
      </c>
      <c r="B3" s="8" t="s">
        <v>21</v>
      </c>
      <c r="C3" s="8" t="s">
        <v>22</v>
      </c>
      <c r="D3" s="9">
        <v>2015.0</v>
      </c>
      <c r="E3" s="8" t="s">
        <v>23</v>
      </c>
      <c r="F3" s="10" t="s">
        <v>16</v>
      </c>
      <c r="G3" s="10" t="s">
        <v>16</v>
      </c>
      <c r="H3" s="10" t="s">
        <v>24</v>
      </c>
      <c r="I3" s="10" t="s">
        <v>16</v>
      </c>
      <c r="J3" s="10" t="s">
        <v>25</v>
      </c>
      <c r="K3" s="11"/>
      <c r="L3" s="12"/>
      <c r="M3" s="10" t="s">
        <v>26</v>
      </c>
      <c r="N3" s="7"/>
      <c r="O3" s="7"/>
      <c r="P3" s="7"/>
      <c r="Q3" s="7"/>
      <c r="R3" s="7"/>
      <c r="S3" s="7"/>
      <c r="T3" s="7"/>
      <c r="U3" s="7"/>
      <c r="V3" s="7"/>
      <c r="W3" s="7"/>
      <c r="X3" s="7"/>
      <c r="Y3" s="7"/>
      <c r="Z3" s="7"/>
      <c r="AA3" s="7"/>
      <c r="AB3" s="7"/>
    </row>
    <row r="4">
      <c r="A4" s="8">
        <v>3.0</v>
      </c>
      <c r="B4" s="8" t="s">
        <v>27</v>
      </c>
      <c r="C4" s="8" t="s">
        <v>28</v>
      </c>
      <c r="D4" s="9">
        <v>2015.0</v>
      </c>
      <c r="E4" s="8" t="s">
        <v>29</v>
      </c>
      <c r="F4" s="10" t="s">
        <v>30</v>
      </c>
      <c r="G4" s="11"/>
      <c r="H4" s="10" t="s">
        <v>31</v>
      </c>
      <c r="I4" s="10" t="s">
        <v>16</v>
      </c>
      <c r="J4" s="10" t="s">
        <v>32</v>
      </c>
      <c r="K4" s="11"/>
      <c r="L4" s="13"/>
      <c r="M4" s="11"/>
      <c r="N4" s="7"/>
      <c r="O4" s="7"/>
      <c r="P4" s="7"/>
      <c r="Q4" s="7"/>
      <c r="R4" s="7"/>
      <c r="S4" s="7"/>
      <c r="T4" s="7"/>
      <c r="U4" s="7"/>
      <c r="V4" s="7"/>
      <c r="W4" s="7"/>
      <c r="X4" s="7"/>
      <c r="Y4" s="7"/>
      <c r="Z4" s="7"/>
      <c r="AA4" s="7"/>
      <c r="AB4" s="7"/>
    </row>
    <row r="5">
      <c r="A5" s="8">
        <v>4.0</v>
      </c>
      <c r="B5" s="8" t="s">
        <v>33</v>
      </c>
      <c r="C5" s="8" t="s">
        <v>34</v>
      </c>
      <c r="D5" s="9">
        <v>2016.0</v>
      </c>
      <c r="E5" s="8" t="s">
        <v>35</v>
      </c>
      <c r="F5" s="10" t="s">
        <v>36</v>
      </c>
      <c r="G5" s="10" t="s">
        <v>37</v>
      </c>
      <c r="H5" s="10" t="s">
        <v>38</v>
      </c>
      <c r="I5" s="10" t="s">
        <v>39</v>
      </c>
      <c r="J5" s="10" t="s">
        <v>40</v>
      </c>
      <c r="K5" s="10" t="s">
        <v>41</v>
      </c>
      <c r="L5" s="12" t="s">
        <v>42</v>
      </c>
      <c r="M5" s="10" t="s">
        <v>43</v>
      </c>
      <c r="N5" s="7"/>
      <c r="O5" s="7"/>
      <c r="P5" s="7"/>
      <c r="Q5" s="7"/>
      <c r="R5" s="7"/>
      <c r="S5" s="7"/>
      <c r="T5" s="7"/>
      <c r="U5" s="7"/>
      <c r="V5" s="7"/>
      <c r="W5" s="7"/>
      <c r="X5" s="7"/>
      <c r="Y5" s="7"/>
      <c r="Z5" s="7"/>
      <c r="AA5" s="7"/>
      <c r="AB5" s="7"/>
    </row>
    <row r="6">
      <c r="A6" s="14">
        <v>9.0</v>
      </c>
      <c r="B6" s="8" t="s">
        <v>44</v>
      </c>
      <c r="C6" s="8" t="s">
        <v>45</v>
      </c>
      <c r="D6" s="9">
        <v>2017.0</v>
      </c>
      <c r="E6" s="8" t="s">
        <v>46</v>
      </c>
      <c r="F6" s="10" t="s">
        <v>47</v>
      </c>
      <c r="G6" s="10" t="s">
        <v>48</v>
      </c>
      <c r="H6" s="10" t="s">
        <v>49</v>
      </c>
      <c r="I6" s="10" t="s">
        <v>50</v>
      </c>
      <c r="J6" s="10" t="s">
        <v>51</v>
      </c>
      <c r="K6" s="10" t="s">
        <v>52</v>
      </c>
      <c r="L6" s="12" t="s">
        <v>53</v>
      </c>
      <c r="M6" s="10" t="s">
        <v>54</v>
      </c>
      <c r="N6" s="7"/>
      <c r="O6" s="7"/>
      <c r="P6" s="7"/>
      <c r="Q6" s="7"/>
      <c r="R6" s="7"/>
      <c r="S6" s="7"/>
      <c r="T6" s="7"/>
      <c r="U6" s="7"/>
      <c r="V6" s="7"/>
      <c r="W6" s="7"/>
      <c r="X6" s="7"/>
      <c r="Y6" s="7"/>
      <c r="Z6" s="7"/>
      <c r="AA6" s="7"/>
      <c r="AB6" s="7"/>
    </row>
    <row r="7">
      <c r="A7" s="15">
        <v>5.0</v>
      </c>
      <c r="B7" s="15" t="s">
        <v>55</v>
      </c>
      <c r="C7" s="15" t="s">
        <v>56</v>
      </c>
      <c r="D7" s="16">
        <v>2017.0</v>
      </c>
      <c r="E7" s="15" t="s">
        <v>57</v>
      </c>
      <c r="F7" s="10" t="s">
        <v>16</v>
      </c>
      <c r="G7" s="10" t="s">
        <v>16</v>
      </c>
      <c r="H7" s="10" t="s">
        <v>58</v>
      </c>
      <c r="I7" s="10" t="s">
        <v>59</v>
      </c>
      <c r="J7" s="10" t="s">
        <v>60</v>
      </c>
      <c r="K7" s="10" t="s">
        <v>41</v>
      </c>
      <c r="L7" s="17" t="s">
        <v>16</v>
      </c>
      <c r="M7" s="18" t="s">
        <v>61</v>
      </c>
      <c r="N7" s="7"/>
      <c r="O7" s="7"/>
      <c r="P7" s="7"/>
      <c r="Q7" s="7"/>
      <c r="R7" s="7"/>
      <c r="S7" s="7"/>
      <c r="T7" s="7"/>
      <c r="U7" s="7"/>
      <c r="V7" s="7"/>
      <c r="W7" s="7"/>
      <c r="X7" s="7"/>
      <c r="Y7" s="7"/>
      <c r="Z7" s="7"/>
      <c r="AA7" s="7"/>
      <c r="AB7" s="7"/>
    </row>
    <row r="8">
      <c r="A8" s="14">
        <v>6.0</v>
      </c>
      <c r="B8" s="8" t="s">
        <v>62</v>
      </c>
      <c r="C8" s="8" t="s">
        <v>63</v>
      </c>
      <c r="D8" s="9">
        <v>2017.0</v>
      </c>
      <c r="E8" s="8" t="s">
        <v>64</v>
      </c>
      <c r="F8" s="10" t="s">
        <v>17</v>
      </c>
      <c r="G8" s="10" t="s">
        <v>65</v>
      </c>
      <c r="H8" s="10" t="s">
        <v>66</v>
      </c>
      <c r="I8" s="10" t="s">
        <v>67</v>
      </c>
      <c r="J8" s="10" t="s">
        <v>68</v>
      </c>
      <c r="K8" s="10" t="s">
        <v>41</v>
      </c>
      <c r="L8" s="12" t="s">
        <v>69</v>
      </c>
      <c r="M8" s="10" t="s">
        <v>70</v>
      </c>
      <c r="N8" s="7"/>
      <c r="O8" s="7"/>
      <c r="P8" s="7"/>
      <c r="Q8" s="7"/>
      <c r="R8" s="7"/>
      <c r="S8" s="7"/>
      <c r="T8" s="7"/>
      <c r="U8" s="7"/>
      <c r="V8" s="7"/>
      <c r="W8" s="7"/>
      <c r="X8" s="7"/>
      <c r="Y8" s="7"/>
      <c r="Z8" s="7"/>
      <c r="AA8" s="7"/>
      <c r="AB8" s="7"/>
    </row>
    <row r="9">
      <c r="A9" s="15">
        <v>7.0</v>
      </c>
      <c r="B9" s="15" t="s">
        <v>71</v>
      </c>
      <c r="C9" s="15" t="s">
        <v>72</v>
      </c>
      <c r="D9" s="16">
        <v>2017.0</v>
      </c>
      <c r="E9" s="15" t="s">
        <v>73</v>
      </c>
      <c r="F9" s="11"/>
      <c r="G9" s="11"/>
      <c r="H9" s="11"/>
      <c r="I9" s="10" t="s">
        <v>74</v>
      </c>
      <c r="J9" s="10" t="s">
        <v>75</v>
      </c>
      <c r="K9" s="19" t="s">
        <v>76</v>
      </c>
      <c r="L9" s="12" t="s">
        <v>77</v>
      </c>
      <c r="M9" s="10" t="s">
        <v>78</v>
      </c>
      <c r="N9" s="7"/>
      <c r="O9" s="7"/>
      <c r="P9" s="7"/>
      <c r="Q9" s="7"/>
      <c r="R9" s="7"/>
      <c r="S9" s="7"/>
      <c r="T9" s="7"/>
      <c r="U9" s="7"/>
      <c r="V9" s="7"/>
      <c r="W9" s="7"/>
      <c r="X9" s="7"/>
      <c r="Y9" s="7"/>
      <c r="Z9" s="7"/>
      <c r="AA9" s="7"/>
      <c r="AB9" s="7"/>
    </row>
    <row r="10">
      <c r="A10" s="20">
        <v>8.0</v>
      </c>
      <c r="B10" s="20" t="s">
        <v>79</v>
      </c>
      <c r="C10" s="20" t="s">
        <v>80</v>
      </c>
      <c r="D10" s="21">
        <v>2017.0</v>
      </c>
      <c r="E10" s="20" t="s">
        <v>81</v>
      </c>
      <c r="F10" s="11"/>
      <c r="G10" s="11"/>
      <c r="H10" s="11"/>
      <c r="I10" s="11"/>
      <c r="J10" s="11"/>
      <c r="K10" s="11"/>
      <c r="L10" s="12" t="s">
        <v>16</v>
      </c>
      <c r="N10" s="7"/>
      <c r="O10" s="7"/>
      <c r="P10" s="7"/>
      <c r="Q10" s="7"/>
      <c r="R10" s="7"/>
      <c r="S10" s="7"/>
      <c r="T10" s="7"/>
      <c r="U10" s="7"/>
      <c r="V10" s="7"/>
      <c r="W10" s="7"/>
      <c r="X10" s="7"/>
      <c r="Y10" s="7"/>
      <c r="Z10" s="7"/>
      <c r="AA10" s="7"/>
      <c r="AB10" s="7"/>
    </row>
    <row r="11">
      <c r="A11" s="14">
        <v>14.0</v>
      </c>
      <c r="B11" s="8" t="s">
        <v>82</v>
      </c>
      <c r="C11" s="8" t="s">
        <v>83</v>
      </c>
      <c r="D11" s="9">
        <v>2018.0</v>
      </c>
      <c r="E11" s="8" t="s">
        <v>84</v>
      </c>
      <c r="F11" s="10" t="s">
        <v>17</v>
      </c>
      <c r="G11" s="10" t="s">
        <v>65</v>
      </c>
      <c r="H11" s="10" t="s">
        <v>85</v>
      </c>
      <c r="I11" s="10" t="s">
        <v>86</v>
      </c>
      <c r="J11" s="10" t="s">
        <v>87</v>
      </c>
      <c r="K11" s="10" t="s">
        <v>88</v>
      </c>
      <c r="L11" s="12" t="s">
        <v>89</v>
      </c>
      <c r="M11" s="10" t="s">
        <v>90</v>
      </c>
      <c r="N11" s="7"/>
      <c r="O11" s="7"/>
      <c r="P11" s="7"/>
      <c r="Q11" s="7"/>
      <c r="R11" s="7"/>
      <c r="S11" s="7"/>
      <c r="T11" s="7"/>
      <c r="U11" s="7"/>
      <c r="V11" s="7"/>
      <c r="W11" s="7"/>
      <c r="X11" s="7"/>
      <c r="Y11" s="7"/>
      <c r="Z11" s="7"/>
      <c r="AA11" s="7"/>
      <c r="AB11" s="7"/>
    </row>
    <row r="12">
      <c r="A12" s="14">
        <v>13.0</v>
      </c>
      <c r="B12" s="8" t="s">
        <v>91</v>
      </c>
      <c r="C12" s="8" t="s">
        <v>92</v>
      </c>
      <c r="D12" s="9">
        <v>2018.0</v>
      </c>
      <c r="E12" s="8" t="s">
        <v>93</v>
      </c>
      <c r="F12" s="10" t="s">
        <v>94</v>
      </c>
      <c r="G12" s="10" t="s">
        <v>95</v>
      </c>
      <c r="H12" s="10" t="s">
        <v>96</v>
      </c>
      <c r="I12" s="10" t="s">
        <v>97</v>
      </c>
      <c r="J12" s="10" t="s">
        <v>98</v>
      </c>
      <c r="K12" s="10" t="s">
        <v>99</v>
      </c>
      <c r="L12" s="12" t="s">
        <v>100</v>
      </c>
      <c r="M12" s="10" t="s">
        <v>101</v>
      </c>
      <c r="N12" s="7"/>
      <c r="O12" s="7"/>
      <c r="P12" s="7"/>
      <c r="Q12" s="7"/>
      <c r="R12" s="7"/>
      <c r="S12" s="7"/>
      <c r="T12" s="7"/>
      <c r="U12" s="7"/>
      <c r="V12" s="7"/>
      <c r="W12" s="7"/>
      <c r="X12" s="7"/>
      <c r="Y12" s="7"/>
      <c r="Z12" s="7"/>
      <c r="AA12" s="7"/>
      <c r="AB12" s="7"/>
    </row>
    <row r="13">
      <c r="A13" s="8">
        <v>12.0</v>
      </c>
      <c r="B13" s="8" t="s">
        <v>102</v>
      </c>
      <c r="C13" s="8" t="s">
        <v>103</v>
      </c>
      <c r="D13" s="9">
        <v>2018.0</v>
      </c>
      <c r="E13" s="8" t="s">
        <v>104</v>
      </c>
      <c r="F13" s="10" t="s">
        <v>17</v>
      </c>
      <c r="G13" s="10" t="s">
        <v>65</v>
      </c>
      <c r="H13" s="10" t="s">
        <v>105</v>
      </c>
      <c r="I13" s="10" t="s">
        <v>106</v>
      </c>
      <c r="J13" s="10" t="s">
        <v>98</v>
      </c>
      <c r="K13" s="10" t="s">
        <v>107</v>
      </c>
      <c r="L13" s="12" t="s">
        <v>108</v>
      </c>
      <c r="M13" s="10" t="s">
        <v>109</v>
      </c>
      <c r="N13" s="7"/>
      <c r="O13" s="7"/>
      <c r="P13" s="7"/>
      <c r="Q13" s="7"/>
      <c r="R13" s="7"/>
      <c r="S13" s="7"/>
      <c r="T13" s="7"/>
      <c r="U13" s="7"/>
      <c r="V13" s="7"/>
      <c r="W13" s="7"/>
      <c r="X13" s="7"/>
      <c r="Y13" s="7"/>
      <c r="Z13" s="7"/>
      <c r="AA13" s="7"/>
      <c r="AB13" s="7"/>
    </row>
    <row r="14">
      <c r="A14" s="20">
        <v>10.0</v>
      </c>
      <c r="B14" s="20" t="s">
        <v>110</v>
      </c>
      <c r="C14" s="20" t="s">
        <v>111</v>
      </c>
      <c r="D14" s="21">
        <v>2018.0</v>
      </c>
      <c r="E14" s="20" t="s">
        <v>112</v>
      </c>
      <c r="F14" s="11"/>
      <c r="G14" s="11"/>
      <c r="H14" s="11"/>
      <c r="I14" s="11"/>
      <c r="J14" s="11"/>
      <c r="K14" s="11"/>
      <c r="L14" s="13"/>
      <c r="M14" s="11"/>
      <c r="N14" s="7"/>
      <c r="O14" s="7"/>
      <c r="P14" s="7"/>
      <c r="Q14" s="7"/>
      <c r="R14" s="7"/>
      <c r="S14" s="7"/>
      <c r="T14" s="7"/>
      <c r="U14" s="7"/>
      <c r="V14" s="7"/>
      <c r="W14" s="7"/>
      <c r="X14" s="7"/>
      <c r="Y14" s="7"/>
      <c r="Z14" s="7"/>
      <c r="AA14" s="7"/>
      <c r="AB14" s="7"/>
    </row>
    <row r="15">
      <c r="A15" s="20">
        <v>11.0</v>
      </c>
      <c r="B15" s="20" t="s">
        <v>113</v>
      </c>
      <c r="C15" s="20" t="s">
        <v>114</v>
      </c>
      <c r="D15" s="21">
        <v>2018.0</v>
      </c>
      <c r="E15" s="20" t="s">
        <v>115</v>
      </c>
      <c r="F15" s="11"/>
      <c r="G15" s="11"/>
      <c r="H15" s="11"/>
      <c r="I15" s="11"/>
      <c r="J15" s="11"/>
      <c r="K15" s="11"/>
      <c r="L15" s="13"/>
      <c r="M15" s="11"/>
      <c r="N15" s="7"/>
      <c r="O15" s="7"/>
      <c r="P15" s="7"/>
      <c r="Q15" s="7"/>
      <c r="R15" s="7"/>
      <c r="S15" s="7"/>
      <c r="T15" s="7"/>
      <c r="U15" s="7"/>
      <c r="V15" s="7"/>
      <c r="W15" s="7"/>
      <c r="X15" s="7"/>
      <c r="Y15" s="7"/>
      <c r="Z15" s="7"/>
      <c r="AA15" s="7"/>
      <c r="AB15" s="7"/>
    </row>
    <row r="16">
      <c r="A16" s="20">
        <v>15.0</v>
      </c>
      <c r="B16" s="20" t="s">
        <v>116</v>
      </c>
      <c r="C16" s="20" t="s">
        <v>117</v>
      </c>
      <c r="D16" s="21">
        <v>2018.0</v>
      </c>
      <c r="E16" s="20" t="s">
        <v>118</v>
      </c>
      <c r="F16" s="10" t="s">
        <v>119</v>
      </c>
      <c r="G16" s="10" t="s">
        <v>120</v>
      </c>
      <c r="H16" s="11"/>
      <c r="I16" s="10" t="s">
        <v>121</v>
      </c>
      <c r="J16" s="22" t="s">
        <v>122</v>
      </c>
      <c r="K16" s="10" t="s">
        <v>16</v>
      </c>
      <c r="L16" s="12" t="s">
        <v>16</v>
      </c>
      <c r="M16" s="10" t="s">
        <v>123</v>
      </c>
      <c r="N16" s="7"/>
      <c r="O16" s="7"/>
      <c r="P16" s="7"/>
      <c r="Q16" s="7"/>
      <c r="R16" s="7"/>
      <c r="S16" s="7"/>
      <c r="T16" s="7"/>
      <c r="U16" s="7"/>
      <c r="V16" s="7"/>
      <c r="W16" s="7"/>
      <c r="X16" s="7"/>
      <c r="Y16" s="7"/>
      <c r="Z16" s="7"/>
      <c r="AA16" s="7"/>
      <c r="AB16" s="7"/>
    </row>
    <row r="17">
      <c r="A17" s="14">
        <v>16.0</v>
      </c>
      <c r="B17" s="8" t="s">
        <v>124</v>
      </c>
      <c r="C17" s="8" t="s">
        <v>125</v>
      </c>
      <c r="D17" s="9">
        <v>2018.0</v>
      </c>
      <c r="E17" s="23" t="s">
        <v>126</v>
      </c>
      <c r="F17" s="10" t="s">
        <v>17</v>
      </c>
      <c r="G17" s="10" t="s">
        <v>65</v>
      </c>
      <c r="H17" s="10" t="s">
        <v>127</v>
      </c>
      <c r="I17" s="10" t="s">
        <v>128</v>
      </c>
      <c r="J17" s="10" t="s">
        <v>98</v>
      </c>
      <c r="K17" s="11"/>
      <c r="L17" s="24" t="s">
        <v>129</v>
      </c>
      <c r="M17" s="10" t="s">
        <v>130</v>
      </c>
      <c r="N17" s="7"/>
      <c r="O17" s="7"/>
      <c r="P17" s="7"/>
      <c r="Q17" s="7"/>
      <c r="R17" s="7"/>
      <c r="S17" s="7"/>
      <c r="T17" s="7"/>
      <c r="U17" s="7"/>
      <c r="V17" s="7"/>
      <c r="W17" s="7"/>
      <c r="X17" s="7"/>
      <c r="Y17" s="7"/>
      <c r="Z17" s="7"/>
      <c r="AA17" s="7"/>
      <c r="AB17" s="7"/>
    </row>
    <row r="18">
      <c r="A18" s="15">
        <v>17.0</v>
      </c>
      <c r="B18" s="15" t="s">
        <v>131</v>
      </c>
      <c r="C18" s="15" t="s">
        <v>132</v>
      </c>
      <c r="D18" s="16">
        <v>2018.0</v>
      </c>
      <c r="E18" s="15" t="s">
        <v>133</v>
      </c>
      <c r="F18" s="10" t="s">
        <v>134</v>
      </c>
      <c r="G18" s="11"/>
      <c r="H18" s="11"/>
      <c r="I18" s="11"/>
      <c r="J18" s="10" t="s">
        <v>135</v>
      </c>
      <c r="K18" s="11"/>
      <c r="L18" s="13"/>
      <c r="M18" s="10" t="s">
        <v>136</v>
      </c>
      <c r="N18" s="7"/>
      <c r="O18" s="7"/>
      <c r="P18" s="7"/>
      <c r="Q18" s="7"/>
      <c r="R18" s="7"/>
      <c r="S18" s="7"/>
      <c r="T18" s="7"/>
      <c r="U18" s="7"/>
      <c r="V18" s="7"/>
      <c r="W18" s="7"/>
      <c r="X18" s="7"/>
      <c r="Y18" s="7"/>
      <c r="Z18" s="7"/>
      <c r="AA18" s="7"/>
      <c r="AB18" s="7"/>
    </row>
    <row r="19">
      <c r="A19" s="25">
        <v>21.0</v>
      </c>
      <c r="B19" s="8" t="s">
        <v>137</v>
      </c>
      <c r="C19" s="8" t="s">
        <v>103</v>
      </c>
      <c r="D19" s="9">
        <v>2019.0</v>
      </c>
      <c r="E19" s="8" t="s">
        <v>138</v>
      </c>
      <c r="F19" s="10" t="s">
        <v>17</v>
      </c>
      <c r="G19" s="10" t="s">
        <v>65</v>
      </c>
      <c r="H19" s="10" t="s">
        <v>139</v>
      </c>
      <c r="I19" s="10" t="s">
        <v>140</v>
      </c>
      <c r="J19" s="10" t="s">
        <v>141</v>
      </c>
      <c r="K19" s="10" t="s">
        <v>142</v>
      </c>
      <c r="L19" s="12" t="s">
        <v>143</v>
      </c>
      <c r="M19" s="10" t="s">
        <v>144</v>
      </c>
      <c r="N19" s="7"/>
      <c r="O19" s="7"/>
      <c r="P19" s="7"/>
      <c r="Q19" s="7"/>
      <c r="R19" s="7"/>
      <c r="S19" s="7"/>
      <c r="T19" s="7"/>
      <c r="U19" s="7"/>
      <c r="V19" s="7"/>
      <c r="W19" s="7"/>
      <c r="X19" s="7"/>
      <c r="Y19" s="7"/>
      <c r="Z19" s="7"/>
      <c r="AA19" s="7"/>
      <c r="AB19" s="7"/>
    </row>
    <row r="20">
      <c r="A20" s="14">
        <v>18.0</v>
      </c>
      <c r="B20" s="8" t="s">
        <v>145</v>
      </c>
      <c r="C20" s="8" t="s">
        <v>146</v>
      </c>
      <c r="D20" s="9">
        <v>2019.0</v>
      </c>
      <c r="E20" s="8" t="s">
        <v>147</v>
      </c>
      <c r="F20" s="10" t="s">
        <v>148</v>
      </c>
      <c r="G20" s="10" t="s">
        <v>149</v>
      </c>
      <c r="H20" s="10" t="s">
        <v>150</v>
      </c>
      <c r="I20" s="10" t="s">
        <v>151</v>
      </c>
      <c r="J20" s="10" t="s">
        <v>98</v>
      </c>
      <c r="K20" s="10" t="s">
        <v>152</v>
      </c>
      <c r="L20" s="12" t="s">
        <v>153</v>
      </c>
      <c r="M20" s="10" t="s">
        <v>154</v>
      </c>
      <c r="N20" s="7"/>
      <c r="O20" s="7"/>
      <c r="P20" s="7"/>
      <c r="Q20" s="7"/>
      <c r="R20" s="7"/>
      <c r="S20" s="7"/>
      <c r="T20" s="7"/>
      <c r="U20" s="7"/>
      <c r="V20" s="7"/>
      <c r="W20" s="7"/>
      <c r="X20" s="7"/>
      <c r="Y20" s="7"/>
      <c r="Z20" s="7"/>
      <c r="AA20" s="7"/>
      <c r="AB20" s="7"/>
    </row>
    <row r="21">
      <c r="A21" s="8">
        <v>22.0</v>
      </c>
      <c r="B21" s="8" t="s">
        <v>155</v>
      </c>
      <c r="C21" s="8" t="s">
        <v>156</v>
      </c>
      <c r="D21" s="9">
        <v>2019.0</v>
      </c>
      <c r="E21" s="8" t="s">
        <v>157</v>
      </c>
      <c r="F21" s="10" t="s">
        <v>17</v>
      </c>
      <c r="G21" s="10" t="s">
        <v>65</v>
      </c>
      <c r="H21" s="10" t="s">
        <v>158</v>
      </c>
      <c r="I21" s="10" t="s">
        <v>159</v>
      </c>
      <c r="J21" s="10" t="s">
        <v>160</v>
      </c>
      <c r="K21" s="10" t="s">
        <v>99</v>
      </c>
      <c r="L21" s="12" t="s">
        <v>161</v>
      </c>
      <c r="M21" s="10" t="s">
        <v>162</v>
      </c>
      <c r="N21" s="7"/>
      <c r="O21" s="7"/>
      <c r="P21" s="7"/>
      <c r="Q21" s="7"/>
      <c r="R21" s="7"/>
      <c r="S21" s="7"/>
      <c r="T21" s="7"/>
      <c r="U21" s="7"/>
      <c r="V21" s="7"/>
      <c r="W21" s="7"/>
      <c r="X21" s="7"/>
      <c r="Y21" s="7"/>
      <c r="Z21" s="7"/>
      <c r="AA21" s="7"/>
      <c r="AB21" s="7"/>
    </row>
    <row r="22">
      <c r="A22" s="8">
        <v>19.0</v>
      </c>
      <c r="B22" s="8" t="s">
        <v>163</v>
      </c>
      <c r="C22" s="8" t="s">
        <v>164</v>
      </c>
      <c r="D22" s="9">
        <v>2019.0</v>
      </c>
      <c r="E22" s="8" t="s">
        <v>165</v>
      </c>
      <c r="F22" s="11"/>
      <c r="G22" s="11"/>
      <c r="H22" s="11"/>
      <c r="I22" s="10" t="s">
        <v>166</v>
      </c>
      <c r="J22" s="10" t="s">
        <v>167</v>
      </c>
      <c r="K22" s="10" t="s">
        <v>168</v>
      </c>
      <c r="L22" s="13"/>
      <c r="M22" s="10" t="s">
        <v>169</v>
      </c>
      <c r="N22" s="7"/>
      <c r="O22" s="7"/>
      <c r="P22" s="7"/>
      <c r="Q22" s="7"/>
      <c r="R22" s="7"/>
      <c r="S22" s="7"/>
      <c r="T22" s="7"/>
      <c r="U22" s="7"/>
      <c r="V22" s="7"/>
      <c r="W22" s="7"/>
      <c r="X22" s="7"/>
      <c r="Y22" s="7"/>
      <c r="Z22" s="7"/>
      <c r="AA22" s="7"/>
      <c r="AB22" s="7"/>
    </row>
    <row r="23">
      <c r="A23" s="20">
        <v>20.0</v>
      </c>
      <c r="B23" s="20" t="s">
        <v>170</v>
      </c>
      <c r="C23" s="20" t="s">
        <v>171</v>
      </c>
      <c r="D23" s="21">
        <v>2019.0</v>
      </c>
      <c r="E23" s="20" t="s">
        <v>172</v>
      </c>
      <c r="F23" s="11"/>
      <c r="G23" s="11"/>
      <c r="H23" s="11"/>
      <c r="I23" s="11"/>
      <c r="J23" s="11"/>
      <c r="K23" s="11"/>
      <c r="L23" s="12" t="s">
        <v>16</v>
      </c>
      <c r="M23" s="10" t="s">
        <v>173</v>
      </c>
      <c r="N23" s="7"/>
      <c r="O23" s="7"/>
      <c r="P23" s="7"/>
      <c r="Q23" s="7"/>
      <c r="R23" s="7"/>
      <c r="S23" s="7"/>
      <c r="T23" s="7"/>
      <c r="U23" s="7"/>
      <c r="V23" s="7"/>
      <c r="W23" s="7"/>
      <c r="X23" s="7"/>
      <c r="Y23" s="7"/>
      <c r="Z23" s="7"/>
      <c r="AA23" s="7"/>
      <c r="AB23" s="7"/>
    </row>
    <row r="24">
      <c r="A24" s="20">
        <v>23.0</v>
      </c>
      <c r="B24" s="20" t="s">
        <v>174</v>
      </c>
      <c r="C24" s="20" t="s">
        <v>175</v>
      </c>
      <c r="D24" s="21">
        <v>2019.0</v>
      </c>
      <c r="E24" s="20" t="s">
        <v>176</v>
      </c>
      <c r="F24" s="11"/>
      <c r="G24" s="11"/>
      <c r="H24" s="11"/>
      <c r="I24" s="11"/>
      <c r="J24" s="10" t="s">
        <v>177</v>
      </c>
      <c r="K24" s="11"/>
      <c r="L24" s="12" t="s">
        <v>16</v>
      </c>
      <c r="M24" s="10" t="s">
        <v>178</v>
      </c>
      <c r="N24" s="7"/>
      <c r="O24" s="7"/>
      <c r="P24" s="7"/>
      <c r="Q24" s="7"/>
      <c r="R24" s="7"/>
      <c r="S24" s="7"/>
      <c r="T24" s="7"/>
      <c r="U24" s="7"/>
      <c r="V24" s="7"/>
      <c r="W24" s="7"/>
      <c r="X24" s="7"/>
      <c r="Y24" s="7"/>
      <c r="Z24" s="7"/>
      <c r="AA24" s="7"/>
      <c r="AB24" s="7"/>
    </row>
    <row r="25">
      <c r="A25" s="20">
        <v>24.0</v>
      </c>
      <c r="B25" s="20" t="s">
        <v>179</v>
      </c>
      <c r="C25" s="20" t="s">
        <v>180</v>
      </c>
      <c r="D25" s="21">
        <v>2019.0</v>
      </c>
      <c r="E25" s="20" t="s">
        <v>181</v>
      </c>
      <c r="F25" s="11"/>
      <c r="G25" s="11"/>
      <c r="H25" s="11"/>
      <c r="I25" s="11"/>
      <c r="J25" s="11"/>
      <c r="K25" s="11"/>
      <c r="L25" s="13"/>
      <c r="M25" s="11"/>
      <c r="N25" s="7"/>
      <c r="O25" s="7"/>
      <c r="P25" s="7"/>
      <c r="Q25" s="7"/>
      <c r="R25" s="7"/>
      <c r="S25" s="7"/>
      <c r="T25" s="7"/>
      <c r="U25" s="7"/>
      <c r="V25" s="7"/>
      <c r="W25" s="7"/>
      <c r="X25" s="7"/>
      <c r="Y25" s="7"/>
      <c r="Z25" s="7"/>
      <c r="AA25" s="7"/>
      <c r="AB25" s="7"/>
    </row>
    <row r="26">
      <c r="A26" s="20">
        <v>25.0</v>
      </c>
      <c r="B26" s="20" t="s">
        <v>182</v>
      </c>
      <c r="C26" s="20" t="s">
        <v>183</v>
      </c>
      <c r="D26" s="21">
        <v>2019.0</v>
      </c>
      <c r="E26" s="20" t="s">
        <v>184</v>
      </c>
      <c r="F26" s="10" t="s">
        <v>16</v>
      </c>
      <c r="G26" s="10" t="s">
        <v>16</v>
      </c>
      <c r="H26" s="10" t="s">
        <v>16</v>
      </c>
      <c r="I26" s="10" t="s">
        <v>16</v>
      </c>
      <c r="J26" s="10" t="s">
        <v>16</v>
      </c>
      <c r="K26" s="10" t="s">
        <v>16</v>
      </c>
      <c r="L26" s="12" t="s">
        <v>16</v>
      </c>
      <c r="M26" s="10" t="s">
        <v>185</v>
      </c>
      <c r="N26" s="7"/>
      <c r="O26" s="7"/>
      <c r="P26" s="7"/>
      <c r="Q26" s="7"/>
      <c r="R26" s="7"/>
      <c r="S26" s="7"/>
      <c r="T26" s="7"/>
      <c r="U26" s="7"/>
      <c r="V26" s="7"/>
      <c r="W26" s="7"/>
      <c r="X26" s="7"/>
      <c r="Y26" s="7"/>
      <c r="Z26" s="7"/>
      <c r="AA26" s="7"/>
      <c r="AB26" s="7"/>
    </row>
    <row r="27">
      <c r="A27" s="14">
        <v>38.0</v>
      </c>
      <c r="B27" s="8" t="s">
        <v>186</v>
      </c>
      <c r="C27" s="8" t="s">
        <v>187</v>
      </c>
      <c r="D27" s="9">
        <v>2020.0</v>
      </c>
      <c r="E27" s="8" t="s">
        <v>188</v>
      </c>
      <c r="F27" s="8" t="s">
        <v>189</v>
      </c>
      <c r="G27" s="8" t="s">
        <v>190</v>
      </c>
      <c r="H27" s="10" t="s">
        <v>191</v>
      </c>
      <c r="I27" s="10" t="s">
        <v>192</v>
      </c>
      <c r="J27" s="10" t="s">
        <v>98</v>
      </c>
      <c r="K27" s="10" t="s">
        <v>99</v>
      </c>
      <c r="L27" s="12" t="s">
        <v>193</v>
      </c>
      <c r="M27" s="10" t="s">
        <v>194</v>
      </c>
      <c r="N27" s="7"/>
      <c r="O27" s="7"/>
      <c r="P27" s="7"/>
      <c r="Q27" s="7"/>
      <c r="R27" s="7"/>
      <c r="S27" s="7"/>
      <c r="T27" s="7"/>
      <c r="U27" s="7"/>
      <c r="V27" s="7"/>
      <c r="W27" s="7"/>
      <c r="X27" s="7"/>
      <c r="Y27" s="7"/>
      <c r="Z27" s="7"/>
      <c r="AA27" s="7"/>
      <c r="AB27" s="7"/>
    </row>
    <row r="28">
      <c r="A28" s="20">
        <v>26.0</v>
      </c>
      <c r="B28" s="20" t="s">
        <v>195</v>
      </c>
      <c r="C28" s="20" t="s">
        <v>196</v>
      </c>
      <c r="D28" s="21">
        <v>2020.0</v>
      </c>
      <c r="E28" s="20" t="s">
        <v>197</v>
      </c>
      <c r="F28" s="11"/>
      <c r="G28" s="11"/>
      <c r="H28" s="11"/>
      <c r="I28" s="11"/>
      <c r="J28" s="11"/>
      <c r="K28" s="11"/>
      <c r="L28" s="12" t="s">
        <v>16</v>
      </c>
      <c r="M28" s="11"/>
      <c r="N28" s="7"/>
      <c r="O28" s="7"/>
      <c r="P28" s="7"/>
      <c r="Q28" s="7"/>
      <c r="R28" s="7"/>
      <c r="S28" s="7"/>
      <c r="T28" s="7"/>
      <c r="U28" s="7"/>
      <c r="V28" s="7"/>
      <c r="W28" s="7"/>
      <c r="X28" s="7"/>
      <c r="Y28" s="7"/>
      <c r="Z28" s="7"/>
      <c r="AA28" s="7"/>
      <c r="AB28" s="7"/>
    </row>
    <row r="29">
      <c r="A29" s="20">
        <v>27.0</v>
      </c>
      <c r="B29" s="20" t="s">
        <v>198</v>
      </c>
      <c r="C29" s="20" t="s">
        <v>199</v>
      </c>
      <c r="D29" s="21">
        <v>2020.0</v>
      </c>
      <c r="E29" s="20" t="s">
        <v>200</v>
      </c>
      <c r="F29" s="10" t="s">
        <v>201</v>
      </c>
      <c r="G29" s="10" t="s">
        <v>201</v>
      </c>
      <c r="H29" s="10" t="s">
        <v>16</v>
      </c>
      <c r="I29" s="10" t="s">
        <v>16</v>
      </c>
      <c r="J29" s="10" t="s">
        <v>16</v>
      </c>
      <c r="K29" s="10" t="s">
        <v>16</v>
      </c>
      <c r="L29" s="12" t="s">
        <v>16</v>
      </c>
      <c r="M29" s="10" t="s">
        <v>202</v>
      </c>
      <c r="N29" s="7"/>
      <c r="O29" s="7"/>
      <c r="P29" s="7"/>
      <c r="Q29" s="7"/>
      <c r="R29" s="7"/>
      <c r="S29" s="7"/>
      <c r="T29" s="7"/>
      <c r="U29" s="7"/>
      <c r="V29" s="7"/>
      <c r="W29" s="7"/>
      <c r="X29" s="7"/>
      <c r="Y29" s="7"/>
      <c r="Z29" s="7"/>
      <c r="AA29" s="7"/>
      <c r="AB29" s="7"/>
    </row>
    <row r="30">
      <c r="A30" s="20">
        <v>28.0</v>
      </c>
      <c r="B30" s="20" t="s">
        <v>203</v>
      </c>
      <c r="C30" s="20" t="s">
        <v>204</v>
      </c>
      <c r="D30" s="21">
        <v>2020.0</v>
      </c>
      <c r="E30" s="20" t="s">
        <v>205</v>
      </c>
      <c r="F30" s="11"/>
      <c r="G30" s="11"/>
      <c r="H30" s="11"/>
      <c r="I30" s="11"/>
      <c r="J30" s="11"/>
      <c r="K30" s="11"/>
      <c r="L30" s="12" t="s">
        <v>16</v>
      </c>
      <c r="M30" s="11"/>
      <c r="N30" s="7"/>
      <c r="O30" s="7"/>
      <c r="P30" s="7"/>
      <c r="Q30" s="7"/>
      <c r="R30" s="7"/>
      <c r="S30" s="7"/>
      <c r="T30" s="7"/>
      <c r="U30" s="7"/>
      <c r="V30" s="7"/>
      <c r="W30" s="7"/>
      <c r="X30" s="7"/>
      <c r="Y30" s="7"/>
      <c r="Z30" s="7"/>
      <c r="AA30" s="7"/>
      <c r="AB30" s="7"/>
    </row>
    <row r="31">
      <c r="A31" s="8">
        <v>29.0</v>
      </c>
      <c r="B31" s="8" t="s">
        <v>206</v>
      </c>
      <c r="C31" s="8" t="s">
        <v>207</v>
      </c>
      <c r="D31" s="9">
        <v>2020.0</v>
      </c>
      <c r="E31" s="8" t="s">
        <v>208</v>
      </c>
      <c r="F31" s="10" t="s">
        <v>209</v>
      </c>
      <c r="G31" s="10" t="s">
        <v>210</v>
      </c>
      <c r="H31" s="10" t="s">
        <v>211</v>
      </c>
      <c r="I31" s="10" t="s">
        <v>212</v>
      </c>
      <c r="J31" s="10" t="s">
        <v>213</v>
      </c>
      <c r="K31" s="10" t="s">
        <v>214</v>
      </c>
      <c r="L31" s="12" t="s">
        <v>215</v>
      </c>
      <c r="M31" s="10" t="s">
        <v>216</v>
      </c>
      <c r="N31" s="7"/>
      <c r="O31" s="7"/>
      <c r="P31" s="7"/>
      <c r="Q31" s="7"/>
      <c r="R31" s="7"/>
      <c r="S31" s="7"/>
      <c r="T31" s="7"/>
      <c r="U31" s="7"/>
      <c r="V31" s="7"/>
      <c r="W31" s="7"/>
      <c r="X31" s="7"/>
      <c r="Y31" s="7"/>
      <c r="Z31" s="7"/>
      <c r="AA31" s="7"/>
      <c r="AB31" s="7"/>
    </row>
    <row r="32">
      <c r="A32" s="15">
        <v>30.0</v>
      </c>
      <c r="B32" s="15" t="s">
        <v>217</v>
      </c>
      <c r="C32" s="15" t="s">
        <v>132</v>
      </c>
      <c r="D32" s="16">
        <v>2020.0</v>
      </c>
      <c r="E32" s="15" t="s">
        <v>218</v>
      </c>
      <c r="F32" s="10" t="s">
        <v>134</v>
      </c>
      <c r="G32" s="10" t="s">
        <v>219</v>
      </c>
      <c r="H32" s="10" t="s">
        <v>220</v>
      </c>
      <c r="I32" s="10" t="s">
        <v>221</v>
      </c>
      <c r="J32" s="10" t="s">
        <v>222</v>
      </c>
      <c r="K32" s="10" t="s">
        <v>223</v>
      </c>
      <c r="L32" s="12" t="s">
        <v>224</v>
      </c>
      <c r="M32" s="11"/>
      <c r="N32" s="7"/>
      <c r="O32" s="7"/>
      <c r="P32" s="7"/>
      <c r="Q32" s="7"/>
      <c r="R32" s="7"/>
      <c r="S32" s="7"/>
      <c r="T32" s="7"/>
      <c r="U32" s="7"/>
      <c r="V32" s="7"/>
      <c r="W32" s="7"/>
      <c r="X32" s="7"/>
      <c r="Y32" s="7"/>
      <c r="Z32" s="7"/>
      <c r="AA32" s="7"/>
      <c r="AB32" s="7"/>
    </row>
    <row r="33">
      <c r="A33" s="20">
        <v>31.0</v>
      </c>
      <c r="B33" s="20" t="s">
        <v>225</v>
      </c>
      <c r="C33" s="20" t="s">
        <v>226</v>
      </c>
      <c r="D33" s="21">
        <v>2020.0</v>
      </c>
      <c r="E33" s="20" t="s">
        <v>227</v>
      </c>
      <c r="F33" s="11"/>
      <c r="G33" s="11"/>
      <c r="H33" s="11"/>
      <c r="I33" s="18" t="s">
        <v>228</v>
      </c>
      <c r="J33" s="10" t="s">
        <v>229</v>
      </c>
      <c r="K33" s="11"/>
      <c r="L33" s="12" t="s">
        <v>16</v>
      </c>
      <c r="M33" s="10" t="s">
        <v>230</v>
      </c>
      <c r="N33" s="7"/>
      <c r="O33" s="7"/>
      <c r="P33" s="7"/>
      <c r="Q33" s="7"/>
      <c r="R33" s="7"/>
      <c r="S33" s="7"/>
      <c r="T33" s="7"/>
      <c r="U33" s="7"/>
      <c r="V33" s="7"/>
      <c r="W33" s="7"/>
      <c r="X33" s="7"/>
      <c r="Y33" s="7"/>
      <c r="Z33" s="7"/>
      <c r="AA33" s="7"/>
      <c r="AB33" s="7"/>
    </row>
    <row r="34">
      <c r="A34" s="20">
        <v>32.0</v>
      </c>
      <c r="B34" s="20" t="s">
        <v>231</v>
      </c>
      <c r="C34" s="20" t="s">
        <v>232</v>
      </c>
      <c r="D34" s="21">
        <v>2020.0</v>
      </c>
      <c r="E34" s="26"/>
      <c r="F34" s="11"/>
      <c r="G34" s="11"/>
      <c r="H34" s="11"/>
      <c r="I34" s="11"/>
      <c r="J34" s="11"/>
      <c r="K34" s="11"/>
      <c r="L34" s="13"/>
      <c r="M34" s="11"/>
      <c r="N34" s="7"/>
      <c r="O34" s="7"/>
      <c r="P34" s="7"/>
      <c r="Q34" s="7"/>
      <c r="R34" s="7"/>
      <c r="S34" s="7"/>
      <c r="T34" s="7"/>
      <c r="U34" s="7"/>
      <c r="V34" s="7"/>
      <c r="W34" s="7"/>
      <c r="X34" s="7"/>
      <c r="Y34" s="7"/>
      <c r="Z34" s="7"/>
      <c r="AA34" s="7"/>
      <c r="AB34" s="7"/>
    </row>
    <row r="35">
      <c r="A35" s="8">
        <v>33.0</v>
      </c>
      <c r="B35" s="20" t="s">
        <v>233</v>
      </c>
      <c r="C35" s="20" t="s">
        <v>234</v>
      </c>
      <c r="D35" s="21">
        <v>2020.0</v>
      </c>
      <c r="E35" s="20" t="s">
        <v>235</v>
      </c>
      <c r="F35" s="11"/>
      <c r="G35" s="11"/>
      <c r="H35" s="11"/>
      <c r="I35" s="11"/>
      <c r="J35" s="11"/>
      <c r="K35" s="11"/>
      <c r="L35" s="12" t="s">
        <v>16</v>
      </c>
      <c r="M35" s="10" t="s">
        <v>236</v>
      </c>
      <c r="N35" s="7"/>
      <c r="O35" s="7"/>
      <c r="P35" s="7"/>
      <c r="Q35" s="7"/>
      <c r="R35" s="7"/>
      <c r="S35" s="7"/>
      <c r="T35" s="7"/>
      <c r="U35" s="7"/>
      <c r="V35" s="7"/>
      <c r="W35" s="7"/>
      <c r="X35" s="7"/>
      <c r="Y35" s="7"/>
      <c r="Z35" s="7"/>
      <c r="AA35" s="7"/>
      <c r="AB35" s="7"/>
    </row>
    <row r="36">
      <c r="A36" s="8">
        <v>34.0</v>
      </c>
      <c r="B36" s="8" t="s">
        <v>237</v>
      </c>
      <c r="C36" s="8" t="s">
        <v>238</v>
      </c>
      <c r="D36" s="9">
        <v>2020.0</v>
      </c>
      <c r="E36" s="8" t="s">
        <v>239</v>
      </c>
      <c r="F36" s="11"/>
      <c r="G36" s="11"/>
      <c r="H36" s="11"/>
      <c r="I36" s="11"/>
      <c r="J36" s="11"/>
      <c r="K36" s="11"/>
      <c r="L36" s="13"/>
      <c r="M36" s="11"/>
      <c r="N36" s="7"/>
      <c r="O36" s="7"/>
      <c r="P36" s="7"/>
      <c r="Q36" s="7"/>
      <c r="R36" s="7"/>
      <c r="S36" s="7"/>
      <c r="T36" s="7"/>
      <c r="U36" s="7"/>
      <c r="V36" s="7"/>
      <c r="W36" s="7"/>
      <c r="X36" s="7"/>
      <c r="Y36" s="7"/>
      <c r="Z36" s="7"/>
      <c r="AA36" s="7"/>
      <c r="AB36" s="7"/>
    </row>
    <row r="37">
      <c r="A37" s="14">
        <v>35.0</v>
      </c>
      <c r="B37" s="8" t="s">
        <v>240</v>
      </c>
      <c r="C37" s="8" t="s">
        <v>241</v>
      </c>
      <c r="D37" s="9">
        <v>2020.0</v>
      </c>
      <c r="E37" s="8" t="s">
        <v>242</v>
      </c>
      <c r="F37" s="10" t="s">
        <v>243</v>
      </c>
      <c r="G37" s="10" t="s">
        <v>244</v>
      </c>
      <c r="H37" s="10" t="s">
        <v>245</v>
      </c>
      <c r="I37" s="10" t="s">
        <v>246</v>
      </c>
      <c r="J37" s="10" t="s">
        <v>98</v>
      </c>
      <c r="K37" s="10" t="s">
        <v>99</v>
      </c>
      <c r="L37" s="12" t="s">
        <v>247</v>
      </c>
      <c r="M37" s="10" t="s">
        <v>248</v>
      </c>
      <c r="N37" s="7"/>
      <c r="O37" s="7"/>
      <c r="P37" s="7"/>
      <c r="Q37" s="7"/>
      <c r="R37" s="7"/>
      <c r="S37" s="7"/>
      <c r="T37" s="7"/>
      <c r="U37" s="7"/>
      <c r="V37" s="7"/>
      <c r="W37" s="7"/>
      <c r="X37" s="7"/>
      <c r="Y37" s="7"/>
      <c r="Z37" s="7"/>
      <c r="AA37" s="7"/>
      <c r="AB37" s="7"/>
    </row>
    <row r="38">
      <c r="A38" s="20">
        <v>36.0</v>
      </c>
      <c r="B38" s="20" t="s">
        <v>249</v>
      </c>
      <c r="C38" s="20" t="s">
        <v>250</v>
      </c>
      <c r="D38" s="21">
        <v>2020.0</v>
      </c>
      <c r="E38" s="20" t="s">
        <v>251</v>
      </c>
      <c r="F38" s="11"/>
      <c r="G38" s="11"/>
      <c r="H38" s="11"/>
      <c r="I38" s="11"/>
      <c r="J38" s="10" t="s">
        <v>252</v>
      </c>
      <c r="K38" s="11"/>
      <c r="L38" s="13"/>
      <c r="M38" s="11"/>
      <c r="N38" s="7"/>
      <c r="O38" s="7"/>
      <c r="P38" s="7"/>
      <c r="Q38" s="7"/>
      <c r="R38" s="7"/>
      <c r="S38" s="7"/>
      <c r="T38" s="7"/>
      <c r="U38" s="7"/>
      <c r="V38" s="7"/>
      <c r="W38" s="7"/>
      <c r="X38" s="7"/>
      <c r="Y38" s="7"/>
      <c r="Z38" s="7"/>
      <c r="AA38" s="7"/>
      <c r="AB38" s="7"/>
    </row>
    <row r="39">
      <c r="A39" s="14">
        <v>37.0</v>
      </c>
      <c r="B39" s="8" t="s">
        <v>253</v>
      </c>
      <c r="C39" s="8" t="s">
        <v>254</v>
      </c>
      <c r="D39" s="9">
        <v>2020.0</v>
      </c>
      <c r="E39" s="8" t="s">
        <v>255</v>
      </c>
      <c r="F39" s="10" t="s">
        <v>17</v>
      </c>
      <c r="G39" s="10" t="s">
        <v>65</v>
      </c>
      <c r="H39" s="10" t="s">
        <v>256</v>
      </c>
      <c r="I39" s="10" t="s">
        <v>257</v>
      </c>
      <c r="J39" s="10" t="s">
        <v>258</v>
      </c>
      <c r="K39" s="10" t="s">
        <v>259</v>
      </c>
      <c r="L39" s="12" t="s">
        <v>260</v>
      </c>
      <c r="M39" s="10" t="s">
        <v>261</v>
      </c>
      <c r="N39" s="7"/>
      <c r="O39" s="7"/>
      <c r="P39" s="7"/>
      <c r="Q39" s="7"/>
      <c r="R39" s="7"/>
      <c r="S39" s="7"/>
      <c r="T39" s="7"/>
      <c r="U39" s="7"/>
      <c r="V39" s="7"/>
      <c r="W39" s="7"/>
      <c r="X39" s="7"/>
      <c r="Y39" s="7"/>
      <c r="Z39" s="7"/>
      <c r="AA39" s="7"/>
      <c r="AB39" s="7"/>
    </row>
    <row r="40">
      <c r="A40" s="20">
        <v>39.0</v>
      </c>
      <c r="B40" s="20" t="s">
        <v>262</v>
      </c>
      <c r="C40" s="20" t="s">
        <v>263</v>
      </c>
      <c r="D40" s="21">
        <v>2020.0</v>
      </c>
      <c r="E40" s="20" t="s">
        <v>264</v>
      </c>
      <c r="F40" s="11"/>
      <c r="G40" s="11"/>
      <c r="H40" s="11"/>
      <c r="I40" s="11"/>
      <c r="J40" s="11"/>
      <c r="K40" s="10" t="s">
        <v>265</v>
      </c>
      <c r="L40" s="13"/>
      <c r="M40" s="10" t="s">
        <v>266</v>
      </c>
      <c r="N40" s="7"/>
      <c r="O40" s="7"/>
      <c r="P40" s="7"/>
      <c r="Q40" s="7"/>
      <c r="R40" s="7"/>
      <c r="S40" s="7"/>
      <c r="T40" s="7"/>
      <c r="U40" s="7"/>
      <c r="V40" s="7"/>
      <c r="W40" s="7"/>
      <c r="X40" s="7"/>
      <c r="Y40" s="7"/>
      <c r="Z40" s="7"/>
      <c r="AA40" s="7"/>
      <c r="AB40" s="7"/>
    </row>
    <row r="41">
      <c r="A41" s="20">
        <v>40.0</v>
      </c>
      <c r="B41" s="20" t="s">
        <v>267</v>
      </c>
      <c r="C41" s="20" t="s">
        <v>268</v>
      </c>
      <c r="D41" s="21">
        <v>2020.0</v>
      </c>
      <c r="E41" s="27" t="s">
        <v>269</v>
      </c>
      <c r="F41" s="11"/>
      <c r="G41" s="11"/>
      <c r="H41" s="11"/>
      <c r="I41" s="11"/>
      <c r="J41" s="11"/>
      <c r="K41" s="11"/>
      <c r="L41" s="12" t="s">
        <v>16</v>
      </c>
      <c r="M41" s="18" t="s">
        <v>269</v>
      </c>
      <c r="N41" s="7"/>
      <c r="O41" s="7"/>
      <c r="P41" s="7"/>
      <c r="Q41" s="7"/>
      <c r="R41" s="7"/>
      <c r="S41" s="7"/>
      <c r="T41" s="7"/>
      <c r="U41" s="7"/>
      <c r="V41" s="7"/>
      <c r="W41" s="7"/>
      <c r="X41" s="7"/>
      <c r="Y41" s="7"/>
      <c r="Z41" s="7"/>
      <c r="AA41" s="7"/>
      <c r="AB41" s="7"/>
    </row>
    <row r="42">
      <c r="A42" s="8">
        <v>41.0</v>
      </c>
      <c r="B42" s="8" t="s">
        <v>270</v>
      </c>
      <c r="C42" s="8" t="s">
        <v>271</v>
      </c>
      <c r="D42" s="9">
        <v>2020.0</v>
      </c>
      <c r="E42" s="8" t="s">
        <v>272</v>
      </c>
      <c r="F42" s="10" t="s">
        <v>273</v>
      </c>
      <c r="G42" s="10" t="s">
        <v>274</v>
      </c>
      <c r="H42" s="10" t="s">
        <v>275</v>
      </c>
      <c r="I42" s="10" t="s">
        <v>276</v>
      </c>
      <c r="J42" s="10" t="s">
        <v>277</v>
      </c>
      <c r="K42" s="10" t="s">
        <v>278</v>
      </c>
      <c r="L42" s="12" t="s">
        <v>279</v>
      </c>
      <c r="M42" s="10" t="s">
        <v>280</v>
      </c>
      <c r="N42" s="7"/>
      <c r="O42" s="7"/>
      <c r="P42" s="7"/>
      <c r="Q42" s="7"/>
      <c r="R42" s="7"/>
      <c r="S42" s="7"/>
      <c r="T42" s="7"/>
      <c r="U42" s="7"/>
      <c r="V42" s="7"/>
      <c r="W42" s="7"/>
      <c r="X42" s="7"/>
      <c r="Y42" s="7"/>
      <c r="Z42" s="7"/>
      <c r="AA42" s="7"/>
      <c r="AB42" s="7"/>
    </row>
    <row r="43">
      <c r="A43" s="8">
        <v>46.0</v>
      </c>
      <c r="B43" s="8" t="s">
        <v>281</v>
      </c>
      <c r="C43" s="8" t="s">
        <v>282</v>
      </c>
      <c r="D43" s="9">
        <v>2021.0</v>
      </c>
      <c r="E43" s="8" t="s">
        <v>283</v>
      </c>
      <c r="F43" s="10" t="s">
        <v>17</v>
      </c>
      <c r="G43" s="10" t="s">
        <v>65</v>
      </c>
      <c r="H43" s="10" t="s">
        <v>284</v>
      </c>
      <c r="I43" s="10" t="s">
        <v>285</v>
      </c>
      <c r="J43" s="10" t="s">
        <v>98</v>
      </c>
      <c r="K43" s="10" t="s">
        <v>286</v>
      </c>
      <c r="L43" s="12" t="s">
        <v>287</v>
      </c>
      <c r="M43" s="10" t="s">
        <v>288</v>
      </c>
      <c r="N43" s="7"/>
      <c r="O43" s="7"/>
      <c r="P43" s="7"/>
      <c r="Q43" s="7"/>
      <c r="R43" s="7"/>
      <c r="S43" s="7"/>
      <c r="T43" s="7"/>
      <c r="U43" s="7"/>
      <c r="V43" s="7"/>
      <c r="W43" s="7"/>
      <c r="X43" s="7"/>
      <c r="Y43" s="7"/>
      <c r="Z43" s="7"/>
      <c r="AA43" s="7"/>
      <c r="AB43" s="7"/>
    </row>
    <row r="44">
      <c r="A44" s="14">
        <v>56.0</v>
      </c>
      <c r="B44" s="8" t="s">
        <v>289</v>
      </c>
      <c r="C44" s="8" t="s">
        <v>290</v>
      </c>
      <c r="D44" s="9">
        <v>2021.0</v>
      </c>
      <c r="E44" s="8" t="s">
        <v>291</v>
      </c>
      <c r="F44" s="10" t="s">
        <v>17</v>
      </c>
      <c r="G44" s="10" t="s">
        <v>65</v>
      </c>
      <c r="H44" s="10" t="s">
        <v>292</v>
      </c>
      <c r="I44" s="10" t="s">
        <v>293</v>
      </c>
      <c r="J44" s="10" t="s">
        <v>98</v>
      </c>
      <c r="K44" s="10" t="s">
        <v>99</v>
      </c>
      <c r="L44" s="12" t="s">
        <v>294</v>
      </c>
      <c r="M44" s="10" t="s">
        <v>295</v>
      </c>
      <c r="N44" s="7"/>
      <c r="O44" s="7"/>
      <c r="P44" s="7"/>
      <c r="Q44" s="7"/>
      <c r="R44" s="7"/>
      <c r="S44" s="7"/>
      <c r="T44" s="7"/>
      <c r="U44" s="7"/>
      <c r="V44" s="7"/>
      <c r="W44" s="7"/>
      <c r="X44" s="7"/>
      <c r="Y44" s="7"/>
      <c r="Z44" s="7"/>
      <c r="AA44" s="7"/>
      <c r="AB44" s="7"/>
    </row>
    <row r="45">
      <c r="A45" s="8">
        <v>50.0</v>
      </c>
      <c r="B45" s="8" t="s">
        <v>296</v>
      </c>
      <c r="C45" s="8" t="s">
        <v>297</v>
      </c>
      <c r="D45" s="9">
        <v>2021.0</v>
      </c>
      <c r="E45" s="8" t="s">
        <v>298</v>
      </c>
      <c r="F45" s="10" t="s">
        <v>17</v>
      </c>
      <c r="G45" s="10" t="s">
        <v>65</v>
      </c>
      <c r="H45" s="10" t="s">
        <v>299</v>
      </c>
      <c r="I45" s="10" t="s">
        <v>300</v>
      </c>
      <c r="J45" s="10" t="s">
        <v>98</v>
      </c>
      <c r="K45" s="10" t="s">
        <v>99</v>
      </c>
      <c r="L45" s="12"/>
      <c r="M45" s="10" t="s">
        <v>301</v>
      </c>
      <c r="N45" s="7"/>
      <c r="O45" s="7"/>
      <c r="P45" s="7"/>
      <c r="Q45" s="7"/>
      <c r="R45" s="7"/>
      <c r="S45" s="7"/>
      <c r="T45" s="7"/>
      <c r="U45" s="7"/>
      <c r="V45" s="7"/>
      <c r="W45" s="7"/>
      <c r="X45" s="7"/>
      <c r="Y45" s="7"/>
      <c r="Z45" s="7"/>
      <c r="AA45" s="7"/>
      <c r="AB45" s="7"/>
    </row>
    <row r="46">
      <c r="A46" s="14">
        <v>47.0</v>
      </c>
      <c r="B46" s="8" t="s">
        <v>302</v>
      </c>
      <c r="C46" s="8" t="s">
        <v>303</v>
      </c>
      <c r="D46" s="9">
        <v>2021.0</v>
      </c>
      <c r="E46" s="8" t="s">
        <v>304</v>
      </c>
      <c r="F46" s="10" t="s">
        <v>305</v>
      </c>
      <c r="G46" s="10" t="s">
        <v>305</v>
      </c>
      <c r="H46" s="10" t="s">
        <v>306</v>
      </c>
      <c r="I46" s="10" t="s">
        <v>307</v>
      </c>
      <c r="J46" s="10" t="s">
        <v>98</v>
      </c>
      <c r="K46" s="10" t="s">
        <v>88</v>
      </c>
      <c r="L46" s="12" t="s">
        <v>308</v>
      </c>
      <c r="M46" s="10" t="s">
        <v>309</v>
      </c>
      <c r="N46" s="7"/>
      <c r="O46" s="7"/>
      <c r="P46" s="7"/>
      <c r="Q46" s="7"/>
      <c r="R46" s="7"/>
      <c r="S46" s="7"/>
      <c r="T46" s="7"/>
      <c r="U46" s="7"/>
      <c r="V46" s="7"/>
      <c r="W46" s="7"/>
      <c r="X46" s="7"/>
      <c r="Y46" s="7"/>
      <c r="Z46" s="7"/>
      <c r="AA46" s="7"/>
      <c r="AB46" s="7"/>
    </row>
    <row r="47">
      <c r="A47" s="14">
        <v>49.0</v>
      </c>
      <c r="B47" s="8" t="s">
        <v>310</v>
      </c>
      <c r="C47" s="8" t="s">
        <v>311</v>
      </c>
      <c r="D47" s="9">
        <v>2021.0</v>
      </c>
      <c r="E47" s="8" t="s">
        <v>312</v>
      </c>
      <c r="F47" s="10" t="s">
        <v>17</v>
      </c>
      <c r="G47" s="10" t="s">
        <v>65</v>
      </c>
      <c r="H47" s="10" t="s">
        <v>313</v>
      </c>
      <c r="I47" s="10" t="s">
        <v>314</v>
      </c>
      <c r="J47" s="10" t="s">
        <v>98</v>
      </c>
      <c r="K47" s="10" t="s">
        <v>99</v>
      </c>
      <c r="L47" s="12" t="s">
        <v>315</v>
      </c>
      <c r="M47" s="10" t="s">
        <v>316</v>
      </c>
      <c r="N47" s="7"/>
      <c r="O47" s="7"/>
      <c r="P47" s="7"/>
      <c r="Q47" s="7"/>
      <c r="R47" s="7"/>
      <c r="S47" s="7"/>
      <c r="T47" s="7"/>
      <c r="U47" s="7"/>
      <c r="V47" s="7"/>
      <c r="W47" s="7"/>
      <c r="X47" s="7"/>
      <c r="Y47" s="7"/>
      <c r="Z47" s="7"/>
      <c r="AA47" s="7"/>
      <c r="AB47" s="7"/>
    </row>
    <row r="48">
      <c r="A48" s="14">
        <v>48.0</v>
      </c>
      <c r="B48" s="8" t="s">
        <v>317</v>
      </c>
      <c r="C48" s="8" t="s">
        <v>318</v>
      </c>
      <c r="D48" s="9">
        <v>2021.0</v>
      </c>
      <c r="E48" s="8" t="s">
        <v>319</v>
      </c>
      <c r="F48" s="10" t="s">
        <v>320</v>
      </c>
      <c r="G48" s="10" t="s">
        <v>320</v>
      </c>
      <c r="H48" s="28" t="s">
        <v>321</v>
      </c>
      <c r="I48" s="10" t="s">
        <v>322</v>
      </c>
      <c r="J48" s="10" t="s">
        <v>98</v>
      </c>
      <c r="K48" s="10" t="s">
        <v>107</v>
      </c>
      <c r="L48" s="12" t="s">
        <v>323</v>
      </c>
      <c r="M48" s="10" t="s">
        <v>324</v>
      </c>
      <c r="N48" s="7"/>
      <c r="O48" s="7"/>
      <c r="P48" s="7"/>
      <c r="Q48" s="7"/>
      <c r="R48" s="7"/>
      <c r="S48" s="7"/>
      <c r="T48" s="7"/>
      <c r="U48" s="7"/>
      <c r="V48" s="7"/>
      <c r="W48" s="7"/>
      <c r="X48" s="7"/>
      <c r="Y48" s="7"/>
      <c r="Z48" s="7"/>
      <c r="AA48" s="7"/>
      <c r="AB48" s="7"/>
    </row>
    <row r="49">
      <c r="A49" s="20">
        <v>42.0</v>
      </c>
      <c r="B49" s="20" t="s">
        <v>325</v>
      </c>
      <c r="C49" s="20" t="s">
        <v>326</v>
      </c>
      <c r="D49" s="21">
        <v>2021.0</v>
      </c>
      <c r="E49" s="20" t="s">
        <v>327</v>
      </c>
      <c r="F49" s="11"/>
      <c r="G49" s="11"/>
      <c r="H49" s="11"/>
      <c r="I49" s="11"/>
      <c r="J49" s="11"/>
      <c r="K49" s="11"/>
      <c r="L49" s="13"/>
      <c r="M49" s="11"/>
      <c r="N49" s="7"/>
      <c r="O49" s="7"/>
      <c r="P49" s="7"/>
      <c r="Q49" s="7"/>
      <c r="R49" s="7"/>
      <c r="S49" s="7"/>
      <c r="T49" s="7"/>
      <c r="U49" s="7"/>
      <c r="V49" s="7"/>
      <c r="W49" s="7"/>
      <c r="X49" s="7"/>
      <c r="Y49" s="7"/>
      <c r="Z49" s="7"/>
      <c r="AA49" s="7"/>
      <c r="AB49" s="7"/>
    </row>
    <row r="50">
      <c r="A50" s="20">
        <v>43.0</v>
      </c>
      <c r="B50" s="8" t="s">
        <v>328</v>
      </c>
      <c r="C50" s="8" t="s">
        <v>175</v>
      </c>
      <c r="D50" s="9">
        <v>2021.0</v>
      </c>
      <c r="E50" s="8" t="s">
        <v>329</v>
      </c>
      <c r="F50" s="11"/>
      <c r="G50" s="11"/>
      <c r="H50" s="11"/>
      <c r="I50" s="11"/>
      <c r="J50" s="10" t="s">
        <v>330</v>
      </c>
      <c r="K50" s="11"/>
      <c r="L50" s="13"/>
      <c r="M50" s="11"/>
      <c r="N50" s="7"/>
      <c r="O50" s="7"/>
      <c r="P50" s="7"/>
      <c r="Q50" s="7"/>
      <c r="R50" s="7"/>
      <c r="S50" s="7"/>
      <c r="T50" s="7"/>
      <c r="U50" s="7"/>
      <c r="V50" s="7"/>
      <c r="W50" s="7"/>
      <c r="X50" s="7"/>
      <c r="Y50" s="7"/>
      <c r="Z50" s="7"/>
      <c r="AA50" s="7"/>
      <c r="AB50" s="7"/>
    </row>
    <row r="51">
      <c r="A51" s="20">
        <v>44.0</v>
      </c>
      <c r="B51" s="8" t="s">
        <v>331</v>
      </c>
      <c r="C51" s="8" t="s">
        <v>332</v>
      </c>
      <c r="D51" s="9">
        <v>2021.0</v>
      </c>
      <c r="E51" s="8" t="s">
        <v>333</v>
      </c>
      <c r="F51" s="11"/>
      <c r="G51" s="11"/>
      <c r="H51" s="11"/>
      <c r="I51" s="29" t="s">
        <v>334</v>
      </c>
      <c r="J51" s="30" t="s">
        <v>335</v>
      </c>
      <c r="K51" s="31" t="s">
        <v>336</v>
      </c>
      <c r="L51" s="32" t="s">
        <v>337</v>
      </c>
      <c r="M51" s="10" t="s">
        <v>338</v>
      </c>
      <c r="N51" s="7"/>
      <c r="O51" s="7"/>
      <c r="P51" s="7"/>
      <c r="Q51" s="7"/>
      <c r="R51" s="7"/>
      <c r="S51" s="7"/>
      <c r="T51" s="7"/>
      <c r="U51" s="7"/>
      <c r="V51" s="7"/>
      <c r="W51" s="7"/>
      <c r="X51" s="7"/>
      <c r="Y51" s="7"/>
      <c r="Z51" s="7"/>
      <c r="AA51" s="7"/>
      <c r="AB51" s="7"/>
    </row>
    <row r="52">
      <c r="A52" s="8">
        <v>45.0</v>
      </c>
      <c r="B52" s="8" t="s">
        <v>339</v>
      </c>
      <c r="C52" s="8" t="s">
        <v>340</v>
      </c>
      <c r="D52" s="9">
        <v>2021.0</v>
      </c>
      <c r="E52" s="33" t="s">
        <v>341</v>
      </c>
      <c r="F52" s="34"/>
      <c r="G52" s="34"/>
      <c r="H52" s="35" t="s">
        <v>342</v>
      </c>
      <c r="I52" s="35" t="s">
        <v>343</v>
      </c>
      <c r="J52" s="34"/>
      <c r="K52" s="35" t="s">
        <v>107</v>
      </c>
      <c r="L52" s="36" t="s">
        <v>344</v>
      </c>
      <c r="M52" s="35" t="s">
        <v>345</v>
      </c>
      <c r="N52" s="7"/>
      <c r="O52" s="7"/>
      <c r="P52" s="7"/>
      <c r="Q52" s="7"/>
      <c r="R52" s="7"/>
      <c r="S52" s="7"/>
      <c r="T52" s="7"/>
      <c r="U52" s="7"/>
      <c r="V52" s="7"/>
      <c r="W52" s="7"/>
      <c r="X52" s="7"/>
      <c r="Y52" s="7"/>
      <c r="Z52" s="7"/>
      <c r="AA52" s="7"/>
      <c r="AB52" s="7"/>
    </row>
    <row r="53">
      <c r="A53" s="8">
        <v>51.0</v>
      </c>
      <c r="B53" s="8" t="s">
        <v>346</v>
      </c>
      <c r="C53" s="8" t="s">
        <v>347</v>
      </c>
      <c r="D53" s="9">
        <v>2021.0</v>
      </c>
      <c r="E53" s="8" t="s">
        <v>348</v>
      </c>
      <c r="F53" s="10" t="s">
        <v>17</v>
      </c>
      <c r="G53" s="10" t="s">
        <v>65</v>
      </c>
      <c r="H53" s="10" t="s">
        <v>349</v>
      </c>
      <c r="I53" s="10" t="s">
        <v>350</v>
      </c>
      <c r="J53" s="10" t="s">
        <v>351</v>
      </c>
      <c r="K53" s="10" t="s">
        <v>352</v>
      </c>
      <c r="L53" s="12" t="s">
        <v>353</v>
      </c>
      <c r="M53" s="10" t="s">
        <v>354</v>
      </c>
      <c r="N53" s="7"/>
      <c r="O53" s="7"/>
      <c r="P53" s="7"/>
      <c r="Q53" s="7"/>
      <c r="R53" s="7"/>
      <c r="S53" s="7"/>
      <c r="T53" s="7"/>
      <c r="U53" s="7"/>
      <c r="V53" s="7"/>
      <c r="W53" s="7"/>
      <c r="X53" s="7"/>
      <c r="Y53" s="7"/>
      <c r="Z53" s="7"/>
      <c r="AA53" s="7"/>
      <c r="AB53" s="7"/>
    </row>
    <row r="54">
      <c r="A54" s="20">
        <v>52.0</v>
      </c>
      <c r="B54" s="20" t="s">
        <v>355</v>
      </c>
      <c r="C54" s="20" t="s">
        <v>356</v>
      </c>
      <c r="D54" s="21">
        <v>2021.0</v>
      </c>
      <c r="E54" s="8" t="s">
        <v>357</v>
      </c>
      <c r="F54" s="11"/>
      <c r="G54" s="11"/>
      <c r="I54" s="11"/>
      <c r="J54" s="11"/>
      <c r="K54" s="11"/>
      <c r="L54" s="12" t="s">
        <v>16</v>
      </c>
      <c r="M54" s="10" t="s">
        <v>358</v>
      </c>
      <c r="N54" s="7"/>
      <c r="O54" s="7"/>
      <c r="P54" s="7"/>
      <c r="Q54" s="7"/>
      <c r="R54" s="7"/>
      <c r="S54" s="7"/>
      <c r="T54" s="7"/>
      <c r="U54" s="7"/>
      <c r="V54" s="7"/>
      <c r="W54" s="7"/>
      <c r="X54" s="7"/>
      <c r="Y54" s="7"/>
      <c r="Z54" s="7"/>
      <c r="AA54" s="7"/>
      <c r="AB54" s="7"/>
    </row>
    <row r="55">
      <c r="A55" s="20">
        <v>53.0</v>
      </c>
      <c r="B55" s="20" t="s">
        <v>359</v>
      </c>
      <c r="C55" s="20" t="s">
        <v>360</v>
      </c>
      <c r="D55" s="21">
        <v>2021.0</v>
      </c>
      <c r="E55" s="20" t="s">
        <v>361</v>
      </c>
      <c r="F55" s="11"/>
      <c r="G55" s="11"/>
      <c r="H55" s="11"/>
      <c r="I55" s="11"/>
      <c r="J55" s="11"/>
      <c r="K55" s="11"/>
      <c r="L55" s="12" t="s">
        <v>16</v>
      </c>
      <c r="M55" s="10" t="s">
        <v>362</v>
      </c>
      <c r="N55" s="7"/>
      <c r="O55" s="7"/>
      <c r="P55" s="7"/>
      <c r="Q55" s="7"/>
      <c r="R55" s="7"/>
      <c r="S55" s="7"/>
      <c r="T55" s="7"/>
      <c r="U55" s="7"/>
      <c r="V55" s="7"/>
      <c r="W55" s="7"/>
      <c r="X55" s="7"/>
      <c r="Y55" s="7"/>
      <c r="Z55" s="7"/>
      <c r="AA55" s="7"/>
      <c r="AB55" s="7"/>
    </row>
    <row r="56">
      <c r="A56" s="20">
        <v>54.0</v>
      </c>
      <c r="B56" s="8" t="s">
        <v>363</v>
      </c>
      <c r="C56" s="8" t="s">
        <v>364</v>
      </c>
      <c r="D56" s="9">
        <v>2021.0</v>
      </c>
      <c r="E56" s="8" t="s">
        <v>365</v>
      </c>
      <c r="F56" s="11"/>
      <c r="G56" s="11"/>
      <c r="H56" s="11"/>
      <c r="I56" s="10" t="s">
        <v>366</v>
      </c>
      <c r="J56" s="10" t="s">
        <v>367</v>
      </c>
      <c r="K56" s="10" t="s">
        <v>368</v>
      </c>
      <c r="L56" s="13"/>
      <c r="M56" s="10" t="s">
        <v>369</v>
      </c>
      <c r="N56" s="7"/>
      <c r="O56" s="7"/>
      <c r="P56" s="7"/>
      <c r="Q56" s="7"/>
      <c r="R56" s="7"/>
      <c r="S56" s="7"/>
      <c r="T56" s="7"/>
      <c r="U56" s="7"/>
      <c r="V56" s="7"/>
      <c r="W56" s="7"/>
      <c r="X56" s="7"/>
      <c r="Y56" s="7"/>
      <c r="Z56" s="7"/>
      <c r="AA56" s="7"/>
      <c r="AB56" s="7"/>
    </row>
    <row r="57">
      <c r="A57" s="20">
        <v>55.0</v>
      </c>
      <c r="B57" s="20" t="s">
        <v>370</v>
      </c>
      <c r="C57" s="20" t="s">
        <v>371</v>
      </c>
      <c r="D57" s="21">
        <v>2021.0</v>
      </c>
      <c r="E57" s="20" t="s">
        <v>372</v>
      </c>
      <c r="F57" s="10" t="s">
        <v>373</v>
      </c>
      <c r="G57" s="10" t="s">
        <v>374</v>
      </c>
      <c r="H57" s="10" t="s">
        <v>375</v>
      </c>
      <c r="I57" s="10" t="s">
        <v>376</v>
      </c>
      <c r="J57" s="10" t="s">
        <v>377</v>
      </c>
      <c r="K57" s="10" t="s">
        <v>107</v>
      </c>
      <c r="L57" s="12" t="s">
        <v>378</v>
      </c>
      <c r="M57" s="10" t="s">
        <v>379</v>
      </c>
      <c r="N57" s="7"/>
      <c r="O57" s="7"/>
      <c r="P57" s="7"/>
      <c r="Q57" s="7"/>
      <c r="R57" s="7"/>
      <c r="S57" s="7"/>
      <c r="T57" s="7"/>
      <c r="U57" s="7"/>
      <c r="V57" s="7"/>
      <c r="W57" s="7"/>
      <c r="X57" s="7"/>
      <c r="Y57" s="7"/>
      <c r="Z57" s="7"/>
      <c r="AA57" s="7"/>
      <c r="AB57" s="7"/>
    </row>
    <row r="58">
      <c r="A58" s="20">
        <v>57.0</v>
      </c>
      <c r="B58" s="20" t="s">
        <v>380</v>
      </c>
      <c r="C58" s="20" t="s">
        <v>381</v>
      </c>
      <c r="D58" s="21">
        <v>2021.0</v>
      </c>
      <c r="E58" s="20" t="s">
        <v>382</v>
      </c>
      <c r="F58" s="10" t="s">
        <v>383</v>
      </c>
      <c r="G58" s="10" t="s">
        <v>384</v>
      </c>
      <c r="H58" s="10" t="s">
        <v>16</v>
      </c>
      <c r="I58" s="10" t="s">
        <v>16</v>
      </c>
      <c r="J58" s="10" t="s">
        <v>385</v>
      </c>
      <c r="K58" s="10" t="s">
        <v>16</v>
      </c>
      <c r="L58" s="12" t="s">
        <v>16</v>
      </c>
      <c r="M58" s="10" t="s">
        <v>386</v>
      </c>
      <c r="N58" s="7"/>
      <c r="O58" s="7"/>
      <c r="P58" s="7"/>
      <c r="Q58" s="7"/>
      <c r="R58" s="7"/>
      <c r="S58" s="7"/>
      <c r="T58" s="7"/>
      <c r="U58" s="7"/>
      <c r="V58" s="7"/>
      <c r="W58" s="7"/>
      <c r="X58" s="7"/>
      <c r="Y58" s="7"/>
      <c r="Z58" s="7"/>
      <c r="AA58" s="7"/>
      <c r="AB58" s="7"/>
    </row>
    <row r="59">
      <c r="A59" s="8">
        <v>67.0</v>
      </c>
      <c r="B59" s="8" t="s">
        <v>387</v>
      </c>
      <c r="C59" s="8" t="s">
        <v>388</v>
      </c>
      <c r="D59" s="9">
        <v>2022.0</v>
      </c>
      <c r="E59" s="8" t="s">
        <v>389</v>
      </c>
      <c r="F59" s="10" t="s">
        <v>390</v>
      </c>
      <c r="G59" s="10" t="s">
        <v>391</v>
      </c>
      <c r="H59" s="11"/>
      <c r="I59" s="10" t="s">
        <v>392</v>
      </c>
      <c r="J59" s="10" t="s">
        <v>393</v>
      </c>
      <c r="K59" s="11"/>
      <c r="L59" s="12" t="s">
        <v>394</v>
      </c>
      <c r="M59" s="10" t="s">
        <v>395</v>
      </c>
      <c r="N59" s="7"/>
      <c r="O59" s="7"/>
      <c r="P59" s="7"/>
      <c r="Q59" s="7"/>
      <c r="R59" s="7"/>
      <c r="S59" s="7"/>
      <c r="T59" s="7"/>
      <c r="U59" s="7"/>
      <c r="V59" s="7"/>
      <c r="W59" s="7"/>
      <c r="X59" s="7"/>
      <c r="Y59" s="7"/>
      <c r="Z59" s="7"/>
      <c r="AA59" s="7"/>
      <c r="AB59" s="7"/>
    </row>
    <row r="60">
      <c r="A60" s="14">
        <v>74.0</v>
      </c>
      <c r="B60" s="8" t="s">
        <v>396</v>
      </c>
      <c r="C60" s="8" t="s">
        <v>397</v>
      </c>
      <c r="D60" s="9">
        <v>2022.0</v>
      </c>
      <c r="E60" s="8" t="s">
        <v>398</v>
      </c>
      <c r="F60" s="10" t="s">
        <v>399</v>
      </c>
      <c r="G60" s="10" t="s">
        <v>399</v>
      </c>
      <c r="H60" s="10" t="s">
        <v>400</v>
      </c>
      <c r="I60" s="10" t="s">
        <v>401</v>
      </c>
      <c r="J60" s="10" t="s">
        <v>98</v>
      </c>
      <c r="K60" s="10" t="s">
        <v>402</v>
      </c>
      <c r="L60" s="12" t="s">
        <v>403</v>
      </c>
      <c r="M60" s="10" t="s">
        <v>404</v>
      </c>
      <c r="N60" s="7"/>
      <c r="O60" s="7"/>
      <c r="P60" s="7"/>
      <c r="Q60" s="7"/>
      <c r="R60" s="7"/>
      <c r="S60" s="7"/>
      <c r="T60" s="7"/>
      <c r="U60" s="7"/>
      <c r="V60" s="7"/>
      <c r="W60" s="7"/>
      <c r="X60" s="7"/>
      <c r="Y60" s="7"/>
      <c r="Z60" s="7"/>
      <c r="AA60" s="7"/>
      <c r="AB60" s="7"/>
    </row>
    <row r="61">
      <c r="A61" s="20">
        <v>58.0</v>
      </c>
      <c r="B61" s="20" t="s">
        <v>405</v>
      </c>
      <c r="C61" s="20" t="s">
        <v>406</v>
      </c>
      <c r="D61" s="21">
        <v>2022.0</v>
      </c>
      <c r="E61" s="20" t="s">
        <v>407</v>
      </c>
      <c r="F61" s="11"/>
      <c r="G61" s="11"/>
      <c r="H61" s="11"/>
      <c r="I61" s="11"/>
      <c r="J61" s="11"/>
      <c r="K61" s="11"/>
      <c r="L61" s="13"/>
      <c r="M61" s="11"/>
      <c r="N61" s="7"/>
      <c r="O61" s="7"/>
      <c r="P61" s="7"/>
      <c r="Q61" s="7"/>
      <c r="R61" s="7"/>
      <c r="S61" s="7"/>
      <c r="T61" s="7"/>
      <c r="U61" s="7"/>
      <c r="V61" s="7"/>
      <c r="W61" s="7"/>
      <c r="X61" s="7"/>
      <c r="Y61" s="7"/>
      <c r="Z61" s="7"/>
      <c r="AA61" s="7"/>
      <c r="AB61" s="7"/>
    </row>
    <row r="62">
      <c r="A62" s="8">
        <v>59.0</v>
      </c>
      <c r="B62" s="8" t="s">
        <v>408</v>
      </c>
      <c r="C62" s="8" t="s">
        <v>409</v>
      </c>
      <c r="D62" s="9">
        <v>2022.0</v>
      </c>
      <c r="E62" s="8" t="s">
        <v>410</v>
      </c>
      <c r="F62" s="10" t="s">
        <v>17</v>
      </c>
      <c r="G62" s="10" t="s">
        <v>65</v>
      </c>
      <c r="H62" s="10" t="s">
        <v>411</v>
      </c>
      <c r="I62" s="10" t="s">
        <v>412</v>
      </c>
      <c r="J62" s="10" t="s">
        <v>413</v>
      </c>
      <c r="K62" s="10" t="s">
        <v>88</v>
      </c>
      <c r="L62" s="12" t="s">
        <v>414</v>
      </c>
      <c r="M62" s="10" t="s">
        <v>415</v>
      </c>
      <c r="N62" s="7"/>
      <c r="O62" s="7"/>
      <c r="P62" s="7"/>
      <c r="Q62" s="7"/>
      <c r="R62" s="7"/>
      <c r="S62" s="7"/>
      <c r="T62" s="7"/>
      <c r="U62" s="7"/>
      <c r="V62" s="7"/>
      <c r="W62" s="7"/>
      <c r="X62" s="7"/>
      <c r="Y62" s="7"/>
      <c r="Z62" s="7"/>
      <c r="AA62" s="7"/>
      <c r="AB62" s="7"/>
    </row>
    <row r="63">
      <c r="A63" s="14">
        <v>60.0</v>
      </c>
      <c r="B63" s="8" t="s">
        <v>416</v>
      </c>
      <c r="C63" s="8" t="s">
        <v>417</v>
      </c>
      <c r="D63" s="9">
        <v>2022.0</v>
      </c>
      <c r="E63" s="8" t="s">
        <v>418</v>
      </c>
      <c r="F63" s="10" t="s">
        <v>17</v>
      </c>
      <c r="G63" s="10" t="s">
        <v>65</v>
      </c>
      <c r="H63" s="10" t="s">
        <v>419</v>
      </c>
      <c r="I63" s="10" t="s">
        <v>420</v>
      </c>
      <c r="J63" s="10" t="s">
        <v>98</v>
      </c>
      <c r="K63" s="10" t="s">
        <v>421</v>
      </c>
      <c r="L63" s="12" t="s">
        <v>422</v>
      </c>
      <c r="M63" s="10" t="s">
        <v>423</v>
      </c>
      <c r="N63" s="7"/>
      <c r="O63" s="7"/>
      <c r="P63" s="7"/>
      <c r="Q63" s="7"/>
      <c r="R63" s="7"/>
      <c r="S63" s="7"/>
      <c r="T63" s="7"/>
      <c r="U63" s="7"/>
      <c r="V63" s="7"/>
      <c r="W63" s="7"/>
      <c r="X63" s="7"/>
      <c r="Y63" s="7"/>
      <c r="Z63" s="7"/>
      <c r="AA63" s="7"/>
      <c r="AB63" s="7"/>
    </row>
    <row r="64">
      <c r="A64" s="8">
        <v>61.0</v>
      </c>
      <c r="B64" s="8" t="s">
        <v>424</v>
      </c>
      <c r="C64" s="8" t="s">
        <v>425</v>
      </c>
      <c r="D64" s="9">
        <v>2022.0</v>
      </c>
      <c r="E64" s="8" t="s">
        <v>426</v>
      </c>
      <c r="F64" s="10" t="s">
        <v>17</v>
      </c>
      <c r="G64" s="10" t="s">
        <v>65</v>
      </c>
      <c r="H64" s="10" t="s">
        <v>427</v>
      </c>
      <c r="J64" s="10" t="s">
        <v>428</v>
      </c>
      <c r="K64" s="10" t="s">
        <v>88</v>
      </c>
      <c r="L64" s="12" t="s">
        <v>429</v>
      </c>
      <c r="M64" s="11"/>
      <c r="N64" s="7"/>
      <c r="O64" s="7"/>
      <c r="P64" s="7"/>
      <c r="Q64" s="7"/>
      <c r="R64" s="7"/>
      <c r="S64" s="7"/>
      <c r="T64" s="7"/>
      <c r="U64" s="7"/>
      <c r="V64" s="7"/>
      <c r="W64" s="7"/>
      <c r="X64" s="7"/>
      <c r="Y64" s="7"/>
      <c r="Z64" s="7"/>
      <c r="AA64" s="7"/>
      <c r="AB64" s="7"/>
    </row>
    <row r="65">
      <c r="A65" s="8">
        <v>62.0</v>
      </c>
      <c r="B65" s="8" t="s">
        <v>430</v>
      </c>
      <c r="C65" s="8" t="s">
        <v>431</v>
      </c>
      <c r="D65" s="9">
        <v>2022.0</v>
      </c>
      <c r="E65" s="8" t="s">
        <v>432</v>
      </c>
      <c r="F65" s="10" t="s">
        <v>17</v>
      </c>
      <c r="G65" s="10" t="s">
        <v>65</v>
      </c>
      <c r="H65" s="10" t="s">
        <v>96</v>
      </c>
      <c r="I65" s="10" t="s">
        <v>433</v>
      </c>
      <c r="J65" s="10" t="s">
        <v>434</v>
      </c>
      <c r="K65" s="10" t="s">
        <v>107</v>
      </c>
      <c r="L65" s="12" t="s">
        <v>435</v>
      </c>
      <c r="M65" s="11"/>
      <c r="N65" s="7"/>
      <c r="O65" s="7"/>
      <c r="P65" s="7"/>
      <c r="Q65" s="7"/>
      <c r="R65" s="7"/>
      <c r="S65" s="7"/>
      <c r="T65" s="7"/>
      <c r="U65" s="7"/>
      <c r="V65" s="7"/>
      <c r="W65" s="7"/>
      <c r="X65" s="7"/>
      <c r="Y65" s="7"/>
      <c r="Z65" s="7"/>
      <c r="AA65" s="7"/>
      <c r="AB65" s="7"/>
    </row>
    <row r="66">
      <c r="A66" s="20">
        <v>63.0</v>
      </c>
      <c r="B66" s="20" t="s">
        <v>436</v>
      </c>
      <c r="C66" s="20" t="s">
        <v>437</v>
      </c>
      <c r="D66" s="21">
        <v>2022.0</v>
      </c>
      <c r="E66" s="20" t="s">
        <v>438</v>
      </c>
      <c r="F66" s="11"/>
      <c r="G66" s="11"/>
      <c r="H66" s="10" t="s">
        <v>439</v>
      </c>
      <c r="I66" s="10" t="s">
        <v>440</v>
      </c>
      <c r="J66" s="10" t="s">
        <v>441</v>
      </c>
      <c r="K66" s="10" t="s">
        <v>368</v>
      </c>
      <c r="L66" s="12" t="s">
        <v>353</v>
      </c>
      <c r="M66" s="10" t="s">
        <v>442</v>
      </c>
      <c r="N66" s="7"/>
      <c r="O66" s="7"/>
      <c r="P66" s="7"/>
      <c r="Q66" s="7"/>
      <c r="R66" s="7"/>
      <c r="S66" s="7"/>
      <c r="T66" s="7"/>
      <c r="U66" s="7"/>
      <c r="V66" s="7"/>
      <c r="W66" s="7"/>
      <c r="X66" s="7"/>
      <c r="Y66" s="7"/>
      <c r="Z66" s="7"/>
      <c r="AA66" s="7"/>
      <c r="AB66" s="7"/>
    </row>
    <row r="67">
      <c r="A67" s="8">
        <v>64.0</v>
      </c>
      <c r="B67" s="8" t="s">
        <v>443</v>
      </c>
      <c r="C67" s="8" t="s">
        <v>444</v>
      </c>
      <c r="D67" s="9">
        <v>2022.0</v>
      </c>
      <c r="E67" s="8" t="s">
        <v>445</v>
      </c>
      <c r="F67" s="34" t="s">
        <v>17</v>
      </c>
      <c r="G67" s="34" t="s">
        <v>65</v>
      </c>
      <c r="H67" s="10" t="s">
        <v>446</v>
      </c>
      <c r="I67" s="10" t="s">
        <v>447</v>
      </c>
      <c r="J67" s="10" t="s">
        <v>448</v>
      </c>
      <c r="K67" s="10" t="s">
        <v>449</v>
      </c>
      <c r="L67" s="12" t="s">
        <v>450</v>
      </c>
      <c r="M67" s="10" t="s">
        <v>451</v>
      </c>
      <c r="N67" s="7"/>
      <c r="O67" s="7"/>
      <c r="P67" s="7"/>
      <c r="Q67" s="7"/>
      <c r="R67" s="7"/>
      <c r="S67" s="7"/>
      <c r="T67" s="7"/>
      <c r="U67" s="7"/>
      <c r="V67" s="7"/>
      <c r="W67" s="7"/>
      <c r="X67" s="7"/>
      <c r="Y67" s="7"/>
      <c r="Z67" s="7"/>
      <c r="AA67" s="7"/>
      <c r="AB67" s="7"/>
    </row>
    <row r="68">
      <c r="A68" s="14">
        <v>65.0</v>
      </c>
      <c r="B68" s="8" t="s">
        <v>452</v>
      </c>
      <c r="C68" s="8" t="s">
        <v>453</v>
      </c>
      <c r="D68" s="9">
        <v>2022.0</v>
      </c>
      <c r="E68" s="8" t="s">
        <v>454</v>
      </c>
      <c r="F68" s="34" t="s">
        <v>17</v>
      </c>
      <c r="G68" s="34" t="s">
        <v>65</v>
      </c>
      <c r="H68" s="10" t="s">
        <v>455</v>
      </c>
      <c r="I68" s="18" t="s">
        <v>456</v>
      </c>
      <c r="J68" s="10" t="s">
        <v>98</v>
      </c>
      <c r="K68" s="10" t="s">
        <v>88</v>
      </c>
      <c r="L68" s="12" t="s">
        <v>457</v>
      </c>
      <c r="M68" s="10" t="s">
        <v>458</v>
      </c>
      <c r="N68" s="7"/>
      <c r="O68" s="7"/>
      <c r="P68" s="7"/>
      <c r="Q68" s="7"/>
      <c r="R68" s="7"/>
      <c r="S68" s="7"/>
      <c r="T68" s="7"/>
      <c r="U68" s="7"/>
      <c r="V68" s="7"/>
      <c r="W68" s="7"/>
      <c r="X68" s="7"/>
      <c r="Y68" s="7"/>
      <c r="Z68" s="7"/>
      <c r="AA68" s="7"/>
      <c r="AB68" s="7"/>
    </row>
    <row r="69">
      <c r="A69" s="20">
        <v>66.0</v>
      </c>
      <c r="B69" s="20" t="s">
        <v>459</v>
      </c>
      <c r="C69" s="20" t="s">
        <v>460</v>
      </c>
      <c r="D69" s="21">
        <v>2022.0</v>
      </c>
      <c r="E69" s="20" t="s">
        <v>115</v>
      </c>
      <c r="F69" s="11"/>
      <c r="G69" s="11"/>
      <c r="H69" s="11"/>
      <c r="I69" s="11"/>
      <c r="J69" s="11"/>
      <c r="K69" s="11"/>
      <c r="L69" s="13"/>
      <c r="M69" s="11"/>
      <c r="N69" s="7"/>
      <c r="O69" s="7"/>
      <c r="P69" s="7"/>
      <c r="Q69" s="7"/>
      <c r="R69" s="7"/>
      <c r="S69" s="7"/>
      <c r="T69" s="7"/>
      <c r="U69" s="7"/>
      <c r="V69" s="7"/>
      <c r="W69" s="7"/>
      <c r="X69" s="7"/>
      <c r="Y69" s="7"/>
      <c r="Z69" s="7"/>
      <c r="AA69" s="7"/>
      <c r="AB69" s="7"/>
    </row>
    <row r="70">
      <c r="A70" s="20">
        <v>68.0</v>
      </c>
      <c r="B70" s="20" t="s">
        <v>461</v>
      </c>
      <c r="C70" s="20" t="s">
        <v>462</v>
      </c>
      <c r="D70" s="21">
        <v>2022.0</v>
      </c>
      <c r="E70" s="20" t="s">
        <v>463</v>
      </c>
      <c r="F70" s="10" t="s">
        <v>464</v>
      </c>
      <c r="G70" s="10" t="s">
        <v>465</v>
      </c>
      <c r="H70" s="10" t="s">
        <v>466</v>
      </c>
      <c r="I70" s="37" t="s">
        <v>467</v>
      </c>
      <c r="J70" s="11"/>
      <c r="K70" s="11"/>
      <c r="L70" s="13"/>
      <c r="M70" s="11"/>
      <c r="N70" s="7"/>
      <c r="O70" s="7"/>
      <c r="P70" s="7"/>
      <c r="Q70" s="7"/>
      <c r="R70" s="7"/>
      <c r="S70" s="7"/>
      <c r="T70" s="7"/>
      <c r="U70" s="7"/>
      <c r="V70" s="7"/>
      <c r="W70" s="7"/>
      <c r="X70" s="7"/>
      <c r="Y70" s="7"/>
      <c r="Z70" s="7"/>
      <c r="AA70" s="7"/>
      <c r="AB70" s="7"/>
    </row>
    <row r="71">
      <c r="A71" s="20">
        <v>69.0</v>
      </c>
      <c r="B71" s="20" t="s">
        <v>468</v>
      </c>
      <c r="C71" s="20" t="s">
        <v>469</v>
      </c>
      <c r="D71" s="21">
        <v>2022.0</v>
      </c>
      <c r="E71" s="20" t="s">
        <v>470</v>
      </c>
      <c r="F71" s="11"/>
      <c r="G71" s="11"/>
      <c r="H71" s="11"/>
      <c r="I71" s="11"/>
      <c r="J71" s="11"/>
      <c r="K71" s="11"/>
      <c r="L71" s="13"/>
      <c r="M71" s="11"/>
      <c r="N71" s="7"/>
      <c r="O71" s="7"/>
      <c r="P71" s="7"/>
      <c r="Q71" s="7"/>
      <c r="R71" s="7"/>
      <c r="S71" s="7"/>
      <c r="T71" s="7"/>
      <c r="U71" s="7"/>
      <c r="V71" s="7"/>
      <c r="W71" s="7"/>
      <c r="X71" s="7"/>
      <c r="Y71" s="7"/>
      <c r="Z71" s="7"/>
      <c r="AA71" s="7"/>
      <c r="AB71" s="7"/>
    </row>
    <row r="72">
      <c r="A72" s="20">
        <v>70.0</v>
      </c>
      <c r="B72" s="20" t="s">
        <v>471</v>
      </c>
      <c r="C72" s="20" t="s">
        <v>472</v>
      </c>
      <c r="D72" s="21">
        <v>2022.0</v>
      </c>
      <c r="E72" s="20" t="s">
        <v>473</v>
      </c>
      <c r="F72" s="11"/>
      <c r="G72" s="11"/>
      <c r="H72" s="11"/>
      <c r="I72" s="10" t="s">
        <v>474</v>
      </c>
      <c r="J72" s="11"/>
      <c r="K72" s="10" t="s">
        <v>475</v>
      </c>
      <c r="L72" s="13"/>
      <c r="M72" s="11"/>
      <c r="N72" s="7"/>
      <c r="O72" s="7"/>
      <c r="P72" s="7"/>
      <c r="Q72" s="7"/>
      <c r="R72" s="7"/>
      <c r="S72" s="7"/>
      <c r="T72" s="7"/>
      <c r="U72" s="7"/>
      <c r="V72" s="7"/>
      <c r="W72" s="7"/>
      <c r="X72" s="7"/>
      <c r="Y72" s="7"/>
      <c r="Z72" s="7"/>
      <c r="AA72" s="7"/>
      <c r="AB72" s="7"/>
    </row>
    <row r="73">
      <c r="A73" s="8">
        <v>71.0</v>
      </c>
      <c r="B73" s="8" t="s">
        <v>476</v>
      </c>
      <c r="C73" s="8" t="s">
        <v>234</v>
      </c>
      <c r="D73" s="9">
        <v>2022.0</v>
      </c>
      <c r="E73" s="8" t="s">
        <v>477</v>
      </c>
      <c r="F73" s="34" t="s">
        <v>17</v>
      </c>
      <c r="G73" s="34" t="s">
        <v>65</v>
      </c>
      <c r="H73" s="10" t="s">
        <v>478</v>
      </c>
      <c r="I73" s="10" t="s">
        <v>479</v>
      </c>
      <c r="J73" s="10" t="s">
        <v>480</v>
      </c>
      <c r="K73" s="10" t="s">
        <v>88</v>
      </c>
      <c r="L73" s="12" t="s">
        <v>481</v>
      </c>
      <c r="M73" s="10" t="s">
        <v>482</v>
      </c>
      <c r="N73" s="7"/>
      <c r="O73" s="7"/>
      <c r="P73" s="7"/>
      <c r="Q73" s="7"/>
      <c r="R73" s="7"/>
      <c r="S73" s="7"/>
      <c r="T73" s="7"/>
      <c r="U73" s="7"/>
      <c r="V73" s="7"/>
      <c r="W73" s="7"/>
      <c r="X73" s="7"/>
      <c r="Y73" s="7"/>
      <c r="Z73" s="7"/>
      <c r="AA73" s="7"/>
      <c r="AB73" s="7"/>
    </row>
    <row r="74">
      <c r="A74" s="8">
        <v>72.0</v>
      </c>
      <c r="B74" s="8" t="s">
        <v>483</v>
      </c>
      <c r="C74" s="8" t="s">
        <v>484</v>
      </c>
      <c r="D74" s="9">
        <v>2022.0</v>
      </c>
      <c r="E74" s="8" t="s">
        <v>485</v>
      </c>
      <c r="F74" s="34" t="s">
        <v>17</v>
      </c>
      <c r="G74" s="34" t="s">
        <v>65</v>
      </c>
      <c r="H74" s="11"/>
      <c r="I74" s="10" t="s">
        <v>486</v>
      </c>
      <c r="J74" s="10" t="s">
        <v>487</v>
      </c>
      <c r="K74" s="10" t="s">
        <v>488</v>
      </c>
      <c r="L74" s="12" t="s">
        <v>489</v>
      </c>
      <c r="M74" s="10" t="s">
        <v>490</v>
      </c>
      <c r="N74" s="7"/>
      <c r="O74" s="7"/>
      <c r="P74" s="7"/>
      <c r="Q74" s="7"/>
      <c r="R74" s="7"/>
      <c r="S74" s="7"/>
      <c r="T74" s="7"/>
      <c r="U74" s="7"/>
      <c r="V74" s="7"/>
      <c r="W74" s="7"/>
      <c r="X74" s="7"/>
      <c r="Y74" s="7"/>
      <c r="Z74" s="7"/>
      <c r="AA74" s="7"/>
      <c r="AB74" s="7"/>
    </row>
    <row r="75">
      <c r="A75" s="8">
        <v>73.0</v>
      </c>
      <c r="B75" s="8" t="s">
        <v>491</v>
      </c>
      <c r="C75" s="8" t="s">
        <v>492</v>
      </c>
      <c r="D75" s="9">
        <v>2022.0</v>
      </c>
      <c r="E75" s="8" t="s">
        <v>493</v>
      </c>
      <c r="F75" s="10" t="s">
        <v>494</v>
      </c>
      <c r="G75" s="10" t="s">
        <v>495</v>
      </c>
      <c r="H75" s="38"/>
      <c r="I75" s="10" t="s">
        <v>496</v>
      </c>
      <c r="J75" s="10" t="s">
        <v>497</v>
      </c>
      <c r="K75" s="10" t="s">
        <v>498</v>
      </c>
      <c r="L75" s="12" t="s">
        <v>499</v>
      </c>
      <c r="M75" s="10" t="s">
        <v>500</v>
      </c>
      <c r="N75" s="7"/>
      <c r="O75" s="7"/>
      <c r="P75" s="7"/>
      <c r="Q75" s="7"/>
      <c r="R75" s="7"/>
      <c r="S75" s="7"/>
      <c r="T75" s="7"/>
      <c r="U75" s="7"/>
      <c r="V75" s="7"/>
      <c r="W75" s="7"/>
      <c r="X75" s="7"/>
      <c r="Y75" s="7"/>
      <c r="Z75" s="7"/>
      <c r="AA75" s="7"/>
      <c r="AB75" s="7"/>
    </row>
    <row r="76">
      <c r="A76" s="8">
        <v>75.0</v>
      </c>
      <c r="B76" s="8" t="s">
        <v>501</v>
      </c>
      <c r="C76" s="8" t="s">
        <v>502</v>
      </c>
      <c r="D76" s="9">
        <v>2022.0</v>
      </c>
      <c r="E76" s="8" t="s">
        <v>503</v>
      </c>
      <c r="F76" s="11"/>
      <c r="G76" s="11"/>
      <c r="H76" s="11"/>
      <c r="I76" s="11"/>
      <c r="J76" s="10" t="s">
        <v>504</v>
      </c>
      <c r="K76" s="11"/>
      <c r="L76" s="13"/>
      <c r="M76" s="11"/>
      <c r="N76" s="7"/>
      <c r="O76" s="7"/>
      <c r="P76" s="7"/>
      <c r="Q76" s="7"/>
      <c r="R76" s="7"/>
      <c r="S76" s="7"/>
      <c r="T76" s="7"/>
      <c r="U76" s="7"/>
      <c r="V76" s="7"/>
      <c r="W76" s="7"/>
      <c r="X76" s="7"/>
      <c r="Y76" s="7"/>
      <c r="Z76" s="7"/>
      <c r="AA76" s="7"/>
      <c r="AB76" s="7"/>
    </row>
    <row r="77">
      <c r="A77" s="14">
        <v>76.0</v>
      </c>
      <c r="B77" s="8" t="s">
        <v>505</v>
      </c>
      <c r="C77" s="8" t="s">
        <v>506</v>
      </c>
      <c r="D77" s="9">
        <v>2022.0</v>
      </c>
      <c r="E77" s="8" t="s">
        <v>507</v>
      </c>
      <c r="F77" s="39" t="s">
        <v>508</v>
      </c>
      <c r="G77" s="39" t="s">
        <v>509</v>
      </c>
      <c r="H77" s="10" t="s">
        <v>510</v>
      </c>
      <c r="I77" s="10" t="s">
        <v>511</v>
      </c>
      <c r="J77" s="10" t="s">
        <v>512</v>
      </c>
      <c r="K77" s="10" t="s">
        <v>513</v>
      </c>
      <c r="L77" s="12" t="s">
        <v>514</v>
      </c>
      <c r="M77" s="10" t="s">
        <v>515</v>
      </c>
      <c r="N77" s="7"/>
      <c r="O77" s="7"/>
      <c r="P77" s="7"/>
      <c r="Q77" s="7"/>
      <c r="R77" s="7"/>
      <c r="S77" s="7"/>
      <c r="T77" s="7"/>
      <c r="U77" s="7"/>
      <c r="V77" s="7"/>
      <c r="W77" s="7"/>
      <c r="X77" s="7"/>
      <c r="Y77" s="7"/>
      <c r="Z77" s="7"/>
      <c r="AA77" s="7"/>
      <c r="AB77" s="7"/>
    </row>
    <row r="78">
      <c r="A78" s="8">
        <v>77.0</v>
      </c>
      <c r="B78" s="8" t="s">
        <v>516</v>
      </c>
      <c r="C78" s="8" t="s">
        <v>517</v>
      </c>
      <c r="D78" s="9">
        <v>2022.0</v>
      </c>
      <c r="E78" s="8" t="s">
        <v>518</v>
      </c>
      <c r="F78" s="34" t="s">
        <v>17</v>
      </c>
      <c r="G78" s="34" t="s">
        <v>65</v>
      </c>
      <c r="H78" s="11"/>
      <c r="I78" s="10" t="s">
        <v>519</v>
      </c>
      <c r="J78" s="10" t="s">
        <v>520</v>
      </c>
      <c r="K78" s="11"/>
      <c r="L78" s="13"/>
      <c r="M78" s="11"/>
      <c r="N78" s="7"/>
      <c r="O78" s="7"/>
      <c r="P78" s="7"/>
      <c r="Q78" s="7"/>
      <c r="R78" s="7"/>
      <c r="S78" s="7"/>
      <c r="T78" s="7"/>
      <c r="U78" s="7"/>
      <c r="V78" s="7"/>
      <c r="W78" s="7"/>
      <c r="X78" s="7"/>
      <c r="Y78" s="7"/>
      <c r="Z78" s="7"/>
      <c r="AA78" s="7"/>
      <c r="AB78" s="7"/>
    </row>
    <row r="79">
      <c r="A79" s="8">
        <v>78.0</v>
      </c>
      <c r="B79" s="8" t="s">
        <v>521</v>
      </c>
      <c r="C79" s="8" t="s">
        <v>522</v>
      </c>
      <c r="D79" s="9">
        <v>2022.0</v>
      </c>
      <c r="E79" s="8" t="s">
        <v>523</v>
      </c>
      <c r="F79" s="34" t="s">
        <v>17</v>
      </c>
      <c r="G79" s="34" t="s">
        <v>65</v>
      </c>
      <c r="H79" s="10" t="s">
        <v>524</v>
      </c>
      <c r="I79" s="10" t="s">
        <v>525</v>
      </c>
      <c r="J79" s="10" t="s">
        <v>98</v>
      </c>
      <c r="K79" s="10" t="s">
        <v>88</v>
      </c>
      <c r="L79" s="12" t="s">
        <v>526</v>
      </c>
      <c r="M79" s="10" t="s">
        <v>527</v>
      </c>
      <c r="N79" s="7"/>
      <c r="O79" s="7"/>
      <c r="P79" s="7"/>
      <c r="Q79" s="7"/>
      <c r="R79" s="7"/>
      <c r="S79" s="7"/>
      <c r="T79" s="7"/>
      <c r="U79" s="7"/>
      <c r="V79" s="7"/>
      <c r="W79" s="7"/>
      <c r="X79" s="7"/>
      <c r="Y79" s="7"/>
      <c r="Z79" s="7"/>
      <c r="AA79" s="7"/>
      <c r="AB79" s="7"/>
    </row>
    <row r="80">
      <c r="A80" s="14">
        <v>79.0</v>
      </c>
      <c r="B80" s="8" t="s">
        <v>528</v>
      </c>
      <c r="C80" s="8" t="s">
        <v>529</v>
      </c>
      <c r="D80" s="9">
        <v>2022.0</v>
      </c>
      <c r="E80" s="8" t="s">
        <v>530</v>
      </c>
      <c r="F80" s="39" t="s">
        <v>531</v>
      </c>
      <c r="G80" s="39" t="s">
        <v>532</v>
      </c>
      <c r="H80" s="10" t="s">
        <v>533</v>
      </c>
      <c r="I80" s="10" t="s">
        <v>534</v>
      </c>
      <c r="J80" s="10" t="s">
        <v>535</v>
      </c>
      <c r="K80" s="10" t="s">
        <v>88</v>
      </c>
      <c r="L80" s="12" t="s">
        <v>536</v>
      </c>
      <c r="M80" s="10" t="s">
        <v>537</v>
      </c>
      <c r="N80" s="7"/>
      <c r="O80" s="7"/>
      <c r="P80" s="7"/>
      <c r="Q80" s="7"/>
      <c r="R80" s="7"/>
      <c r="S80" s="7"/>
      <c r="T80" s="7"/>
      <c r="U80" s="7"/>
      <c r="V80" s="7"/>
      <c r="W80" s="7"/>
      <c r="X80" s="7"/>
      <c r="Y80" s="7"/>
      <c r="Z80" s="7"/>
      <c r="AA80" s="7"/>
      <c r="AB80" s="7"/>
    </row>
    <row r="81">
      <c r="A81" s="20">
        <v>80.0</v>
      </c>
      <c r="B81" s="20" t="s">
        <v>538</v>
      </c>
      <c r="C81" s="20" t="s">
        <v>539</v>
      </c>
      <c r="D81" s="21">
        <v>2022.0</v>
      </c>
      <c r="E81" s="20" t="s">
        <v>540</v>
      </c>
      <c r="F81" s="11"/>
      <c r="G81" s="11"/>
      <c r="H81" s="11"/>
      <c r="I81" s="11"/>
      <c r="J81" s="11"/>
      <c r="K81" s="11"/>
      <c r="L81" s="13"/>
      <c r="M81" s="11"/>
      <c r="N81" s="7"/>
      <c r="O81" s="7"/>
      <c r="P81" s="7"/>
      <c r="Q81" s="7"/>
      <c r="R81" s="7"/>
      <c r="S81" s="7"/>
      <c r="T81" s="7"/>
      <c r="U81" s="7"/>
      <c r="V81" s="7"/>
      <c r="W81" s="7"/>
      <c r="X81" s="7"/>
      <c r="Y81" s="7"/>
      <c r="Z81" s="7"/>
      <c r="AA81" s="7"/>
      <c r="AB81" s="7"/>
    </row>
    <row r="82">
      <c r="A82" s="20">
        <v>81.0</v>
      </c>
      <c r="B82" s="20" t="s">
        <v>541</v>
      </c>
      <c r="C82" s="20" t="s">
        <v>542</v>
      </c>
      <c r="D82" s="21">
        <v>2022.0</v>
      </c>
      <c r="E82" s="26"/>
      <c r="F82" s="11"/>
      <c r="G82" s="11"/>
      <c r="H82" s="11"/>
      <c r="I82" s="11"/>
      <c r="J82" s="11"/>
      <c r="K82" s="11"/>
      <c r="L82" s="13"/>
      <c r="M82" s="11"/>
      <c r="N82" s="7"/>
      <c r="O82" s="7"/>
      <c r="P82" s="7"/>
      <c r="Q82" s="7"/>
      <c r="R82" s="7"/>
      <c r="S82" s="7"/>
      <c r="T82" s="7"/>
      <c r="U82" s="7"/>
      <c r="V82" s="7"/>
      <c r="W82" s="7"/>
      <c r="X82" s="7"/>
      <c r="Y82" s="7"/>
      <c r="Z82" s="7"/>
      <c r="AA82" s="7"/>
      <c r="AB82" s="7"/>
    </row>
    <row r="83">
      <c r="A83" s="20">
        <v>82.0</v>
      </c>
      <c r="B83" s="20" t="s">
        <v>543</v>
      </c>
      <c r="C83" s="20" t="s">
        <v>544</v>
      </c>
      <c r="D83" s="21">
        <v>2022.0</v>
      </c>
      <c r="E83" s="20" t="s">
        <v>545</v>
      </c>
      <c r="F83" s="11"/>
      <c r="G83" s="11"/>
      <c r="H83" s="11"/>
      <c r="I83" s="11"/>
      <c r="J83" s="11"/>
      <c r="K83" s="11"/>
      <c r="L83" s="13"/>
      <c r="M83" s="11"/>
      <c r="N83" s="7"/>
      <c r="O83" s="7"/>
      <c r="P83" s="7"/>
      <c r="Q83" s="7"/>
      <c r="R83" s="7"/>
      <c r="S83" s="7"/>
      <c r="T83" s="7"/>
      <c r="U83" s="7"/>
      <c r="V83" s="7"/>
      <c r="W83" s="7"/>
      <c r="X83" s="7"/>
      <c r="Y83" s="7"/>
      <c r="Z83" s="7"/>
      <c r="AA83" s="7"/>
      <c r="AB83" s="7"/>
    </row>
    <row r="84">
      <c r="A84" s="20">
        <v>83.0</v>
      </c>
      <c r="B84" s="20" t="s">
        <v>546</v>
      </c>
      <c r="C84" s="20" t="s">
        <v>547</v>
      </c>
      <c r="D84" s="21">
        <v>2022.0</v>
      </c>
      <c r="E84" s="20" t="s">
        <v>548</v>
      </c>
      <c r="F84" s="11"/>
      <c r="G84" s="11"/>
      <c r="H84" s="11"/>
      <c r="I84" s="10" t="s">
        <v>549</v>
      </c>
      <c r="J84" s="11"/>
      <c r="K84" s="11"/>
      <c r="L84" s="13"/>
      <c r="M84" s="10" t="s">
        <v>550</v>
      </c>
      <c r="N84" s="7"/>
      <c r="O84" s="7"/>
      <c r="P84" s="7"/>
      <c r="Q84" s="7"/>
      <c r="R84" s="7"/>
      <c r="S84" s="7"/>
      <c r="T84" s="7"/>
      <c r="U84" s="7"/>
      <c r="V84" s="7"/>
      <c r="W84" s="7"/>
      <c r="X84" s="7"/>
      <c r="Y84" s="7"/>
      <c r="Z84" s="7"/>
      <c r="AA84" s="7"/>
      <c r="AB84" s="7"/>
    </row>
    <row r="85">
      <c r="A85" s="20">
        <v>84.0</v>
      </c>
      <c r="B85" s="20" t="s">
        <v>551</v>
      </c>
      <c r="C85" s="20" t="s">
        <v>552</v>
      </c>
      <c r="D85" s="21">
        <v>2022.0</v>
      </c>
      <c r="E85" s="20" t="s">
        <v>553</v>
      </c>
      <c r="F85" s="11"/>
      <c r="G85" s="11"/>
      <c r="H85" s="11"/>
      <c r="I85" s="11"/>
      <c r="J85" s="11"/>
      <c r="K85" s="11"/>
      <c r="L85" s="13"/>
      <c r="M85" s="11"/>
      <c r="N85" s="7"/>
      <c r="O85" s="7"/>
      <c r="P85" s="7"/>
      <c r="Q85" s="7"/>
      <c r="R85" s="7"/>
      <c r="S85" s="7"/>
      <c r="T85" s="7"/>
      <c r="U85" s="7"/>
      <c r="V85" s="7"/>
      <c r="W85" s="7"/>
      <c r="X85" s="7"/>
      <c r="Y85" s="7"/>
      <c r="Z85" s="7"/>
      <c r="AA85" s="7"/>
      <c r="AB85" s="7"/>
    </row>
    <row r="86">
      <c r="A86" s="20">
        <v>85.0</v>
      </c>
      <c r="B86" s="8" t="s">
        <v>554</v>
      </c>
      <c r="C86" s="8" t="s">
        <v>555</v>
      </c>
      <c r="D86" s="9">
        <v>2022.0</v>
      </c>
      <c r="E86" s="8" t="s">
        <v>556</v>
      </c>
      <c r="F86" s="11"/>
      <c r="G86" s="11"/>
      <c r="H86" s="11"/>
      <c r="I86" s="11"/>
      <c r="J86" s="10" t="s">
        <v>557</v>
      </c>
      <c r="K86" s="10" t="s">
        <v>88</v>
      </c>
      <c r="L86" s="13"/>
      <c r="M86" s="10" t="s">
        <v>558</v>
      </c>
      <c r="N86" s="7"/>
      <c r="O86" s="7"/>
      <c r="P86" s="7"/>
      <c r="Q86" s="7"/>
      <c r="R86" s="7"/>
      <c r="S86" s="7"/>
      <c r="T86" s="7"/>
      <c r="U86" s="7"/>
      <c r="V86" s="7"/>
      <c r="W86" s="7"/>
      <c r="X86" s="7"/>
      <c r="Y86" s="7"/>
      <c r="Z86" s="7"/>
      <c r="AA86" s="7"/>
      <c r="AB86" s="7"/>
    </row>
    <row r="87">
      <c r="A87" s="20">
        <v>86.0</v>
      </c>
      <c r="B87" s="20" t="s">
        <v>559</v>
      </c>
      <c r="C87" s="20" t="s">
        <v>560</v>
      </c>
      <c r="D87" s="21">
        <v>2022.0</v>
      </c>
      <c r="E87" s="20" t="s">
        <v>561</v>
      </c>
      <c r="F87" s="11"/>
      <c r="G87" s="11"/>
      <c r="H87" s="11"/>
      <c r="I87" s="11"/>
      <c r="J87" s="11"/>
      <c r="K87" s="11"/>
      <c r="L87" s="12" t="s">
        <v>16</v>
      </c>
      <c r="M87" s="10" t="s">
        <v>16</v>
      </c>
      <c r="N87" s="7"/>
      <c r="O87" s="7"/>
      <c r="P87" s="7"/>
      <c r="Q87" s="7"/>
      <c r="R87" s="7"/>
      <c r="S87" s="7"/>
      <c r="T87" s="7"/>
      <c r="U87" s="7"/>
      <c r="V87" s="7"/>
      <c r="W87" s="7"/>
      <c r="X87" s="7"/>
      <c r="Y87" s="7"/>
      <c r="Z87" s="7"/>
      <c r="AA87" s="7"/>
      <c r="AB87" s="7"/>
    </row>
    <row r="88">
      <c r="A88" s="20">
        <v>87.0</v>
      </c>
      <c r="B88" s="8" t="s">
        <v>562</v>
      </c>
      <c r="C88" s="8" t="s">
        <v>563</v>
      </c>
      <c r="D88" s="9">
        <v>2022.0</v>
      </c>
      <c r="E88" s="8" t="s">
        <v>564</v>
      </c>
      <c r="F88" s="11"/>
      <c r="G88" s="11"/>
      <c r="H88" s="10" t="s">
        <v>565</v>
      </c>
      <c r="I88" s="11"/>
      <c r="J88" s="11"/>
      <c r="K88" s="11"/>
      <c r="L88" s="12"/>
      <c r="M88" s="10" t="s">
        <v>566</v>
      </c>
      <c r="N88" s="7"/>
      <c r="O88" s="7"/>
      <c r="P88" s="7"/>
      <c r="Q88" s="7"/>
      <c r="R88" s="7"/>
      <c r="S88" s="7"/>
      <c r="T88" s="7"/>
      <c r="U88" s="7"/>
      <c r="V88" s="7"/>
      <c r="W88" s="7"/>
      <c r="X88" s="7"/>
      <c r="Y88" s="7"/>
      <c r="Z88" s="7"/>
      <c r="AA88" s="7"/>
      <c r="AB88" s="7"/>
    </row>
    <row r="89">
      <c r="A89" s="7"/>
      <c r="B89" s="7"/>
      <c r="C89" s="7"/>
      <c r="D89" s="7"/>
      <c r="E89" s="7"/>
      <c r="F89" s="11"/>
      <c r="G89" s="11"/>
      <c r="H89" s="11"/>
      <c r="I89" s="11"/>
      <c r="J89" s="11"/>
      <c r="K89" s="11"/>
      <c r="L89" s="13"/>
      <c r="M89" s="11"/>
      <c r="N89" s="7"/>
      <c r="O89" s="7"/>
      <c r="P89" s="7"/>
      <c r="Q89" s="7"/>
      <c r="R89" s="7"/>
      <c r="S89" s="7"/>
      <c r="T89" s="7"/>
      <c r="U89" s="7"/>
      <c r="V89" s="7"/>
      <c r="W89" s="7"/>
      <c r="X89" s="7"/>
      <c r="Y89" s="7"/>
      <c r="Z89" s="7"/>
      <c r="AA89" s="7"/>
      <c r="AB89" s="7"/>
    </row>
    <row r="90">
      <c r="A90" s="7"/>
      <c r="B90" s="7"/>
      <c r="C90" s="7"/>
      <c r="D90" s="7"/>
      <c r="E90" s="7"/>
      <c r="F90" s="11"/>
      <c r="G90" s="11"/>
      <c r="H90" s="11"/>
      <c r="I90" s="11"/>
      <c r="J90" s="11"/>
      <c r="K90" s="11"/>
      <c r="L90" s="13">
        <f>COUNTBLANK(L2:L88)</f>
        <v>30</v>
      </c>
      <c r="M90" s="11"/>
      <c r="N90" s="7"/>
      <c r="O90" s="7"/>
      <c r="P90" s="7"/>
      <c r="Q90" s="7"/>
      <c r="R90" s="7"/>
      <c r="S90" s="7"/>
      <c r="T90" s="7"/>
      <c r="U90" s="7"/>
      <c r="V90" s="7"/>
      <c r="W90" s="7"/>
      <c r="X90" s="7"/>
      <c r="Y90" s="7"/>
      <c r="Z90" s="7"/>
      <c r="AA90" s="7"/>
      <c r="AB90" s="7"/>
    </row>
    <row r="91">
      <c r="A91" s="7"/>
      <c r="B91" s="7"/>
      <c r="C91" s="7"/>
      <c r="D91" s="7"/>
      <c r="E91" s="7"/>
      <c r="F91" s="11"/>
      <c r="G91" s="11"/>
      <c r="H91" s="11"/>
      <c r="I91" s="11"/>
      <c r="J91" s="11"/>
      <c r="K91" s="11"/>
      <c r="L91" s="13"/>
      <c r="M91" s="11"/>
      <c r="N91" s="7"/>
      <c r="O91" s="7"/>
      <c r="P91" s="7"/>
      <c r="Q91" s="7"/>
      <c r="R91" s="7"/>
      <c r="S91" s="7"/>
      <c r="T91" s="7"/>
      <c r="U91" s="7"/>
      <c r="V91" s="7"/>
      <c r="W91" s="7"/>
      <c r="X91" s="7"/>
      <c r="Y91" s="7"/>
      <c r="Z91" s="7"/>
      <c r="AA91" s="7"/>
      <c r="AB91" s="7"/>
    </row>
    <row r="92">
      <c r="A92" s="7"/>
      <c r="B92" s="7"/>
      <c r="C92" s="7"/>
      <c r="D92" s="7"/>
      <c r="E92" s="7"/>
      <c r="F92" s="11"/>
      <c r="G92" s="11"/>
      <c r="H92" s="11"/>
      <c r="I92" s="11"/>
      <c r="J92" s="11"/>
      <c r="K92" s="11"/>
      <c r="L92" s="13"/>
      <c r="M92" s="11"/>
      <c r="N92" s="7"/>
      <c r="O92" s="7"/>
      <c r="P92" s="7"/>
      <c r="Q92" s="7"/>
      <c r="R92" s="7"/>
      <c r="S92" s="7"/>
      <c r="T92" s="7"/>
      <c r="U92" s="7"/>
      <c r="V92" s="7"/>
      <c r="W92" s="7"/>
      <c r="X92" s="7"/>
      <c r="Y92" s="7"/>
      <c r="Z92" s="7"/>
      <c r="AA92" s="7"/>
      <c r="AB92" s="7"/>
    </row>
    <row r="93">
      <c r="A93" s="7"/>
      <c r="B93" s="7"/>
      <c r="C93" s="7"/>
      <c r="D93" s="7"/>
      <c r="E93" s="7"/>
      <c r="F93" s="11"/>
      <c r="G93" s="11"/>
      <c r="H93" s="11"/>
      <c r="I93" s="11"/>
      <c r="J93" s="11"/>
      <c r="K93" s="11"/>
      <c r="L93" s="13"/>
      <c r="M93" s="11"/>
      <c r="N93" s="7"/>
      <c r="O93" s="7"/>
      <c r="P93" s="7"/>
      <c r="Q93" s="7"/>
      <c r="R93" s="7"/>
      <c r="S93" s="7"/>
      <c r="T93" s="7"/>
      <c r="U93" s="7"/>
      <c r="V93" s="7"/>
      <c r="W93" s="7"/>
      <c r="X93" s="7"/>
      <c r="Y93" s="7"/>
      <c r="Z93" s="7"/>
      <c r="AA93" s="7"/>
      <c r="AB93" s="7"/>
    </row>
    <row r="94">
      <c r="A94" s="7"/>
      <c r="B94" s="7"/>
      <c r="C94" s="7"/>
      <c r="D94" s="7"/>
      <c r="E94" s="7"/>
      <c r="F94" s="11"/>
      <c r="G94" s="11"/>
      <c r="H94" s="11"/>
      <c r="I94" s="11"/>
      <c r="J94" s="11"/>
      <c r="K94" s="11"/>
      <c r="L94" s="13"/>
      <c r="M94" s="11"/>
      <c r="N94" s="7"/>
      <c r="O94" s="7"/>
      <c r="P94" s="7"/>
      <c r="Q94" s="7"/>
      <c r="R94" s="7"/>
      <c r="S94" s="7"/>
      <c r="T94" s="7"/>
      <c r="U94" s="7"/>
      <c r="V94" s="7"/>
      <c r="W94" s="7"/>
      <c r="X94" s="7"/>
      <c r="Y94" s="7"/>
      <c r="Z94" s="7"/>
      <c r="AA94" s="7"/>
      <c r="AB94" s="7"/>
    </row>
    <row r="95">
      <c r="A95" s="7"/>
      <c r="B95" s="7"/>
      <c r="C95" s="7"/>
      <c r="D95" s="7"/>
      <c r="E95" s="7"/>
      <c r="F95" s="11"/>
      <c r="G95" s="11"/>
      <c r="H95" s="11"/>
      <c r="I95" s="11"/>
      <c r="J95" s="11"/>
      <c r="K95" s="11"/>
      <c r="L95" s="13"/>
      <c r="M95" s="11"/>
      <c r="N95" s="7"/>
      <c r="O95" s="7"/>
      <c r="P95" s="7"/>
      <c r="Q95" s="7"/>
      <c r="R95" s="7"/>
      <c r="S95" s="7"/>
      <c r="T95" s="7"/>
      <c r="U95" s="7"/>
      <c r="V95" s="7"/>
      <c r="W95" s="7"/>
      <c r="X95" s="7"/>
      <c r="Y95" s="7"/>
      <c r="Z95" s="7"/>
      <c r="AA95" s="7"/>
      <c r="AB95" s="7"/>
    </row>
    <row r="96">
      <c r="A96" s="7"/>
      <c r="B96" s="7"/>
      <c r="C96" s="7"/>
      <c r="D96" s="7"/>
      <c r="E96" s="7"/>
      <c r="F96" s="11"/>
      <c r="G96" s="11"/>
      <c r="H96" s="11"/>
      <c r="I96" s="11"/>
      <c r="J96" s="11"/>
      <c r="K96" s="11"/>
      <c r="L96" s="13"/>
      <c r="M96" s="11"/>
      <c r="N96" s="7"/>
      <c r="O96" s="7"/>
      <c r="P96" s="7"/>
      <c r="Q96" s="7"/>
      <c r="R96" s="7"/>
      <c r="S96" s="7"/>
      <c r="T96" s="7"/>
      <c r="U96" s="7"/>
      <c r="V96" s="7"/>
      <c r="W96" s="7"/>
      <c r="X96" s="7"/>
      <c r="Y96" s="7"/>
      <c r="Z96" s="7"/>
      <c r="AA96" s="7"/>
      <c r="AB96" s="7"/>
    </row>
    <row r="97">
      <c r="A97" s="7"/>
      <c r="B97" s="7"/>
      <c r="C97" s="7"/>
      <c r="D97" s="7"/>
      <c r="E97" s="7"/>
      <c r="F97" s="11"/>
      <c r="G97" s="11"/>
      <c r="H97" s="11"/>
      <c r="I97" s="11"/>
      <c r="J97" s="11"/>
      <c r="K97" s="11"/>
      <c r="L97" s="13"/>
      <c r="M97" s="11"/>
      <c r="N97" s="7"/>
      <c r="O97" s="7"/>
      <c r="P97" s="7"/>
      <c r="Q97" s="7"/>
      <c r="R97" s="7"/>
      <c r="S97" s="7"/>
      <c r="T97" s="7"/>
      <c r="U97" s="7"/>
      <c r="V97" s="7"/>
      <c r="W97" s="7"/>
      <c r="X97" s="7"/>
      <c r="Y97" s="7"/>
      <c r="Z97" s="7"/>
      <c r="AA97" s="7"/>
      <c r="AB97" s="7"/>
    </row>
    <row r="98">
      <c r="A98" s="7"/>
      <c r="B98" s="7"/>
      <c r="C98" s="7"/>
      <c r="D98" s="7"/>
      <c r="E98" s="7"/>
      <c r="F98" s="11"/>
      <c r="G98" s="11"/>
      <c r="H98" s="11"/>
      <c r="I98" s="11"/>
      <c r="J98" s="11"/>
      <c r="K98" s="11"/>
      <c r="L98" s="13"/>
      <c r="M98" s="11"/>
      <c r="N98" s="7"/>
      <c r="O98" s="7"/>
      <c r="P98" s="7"/>
      <c r="Q98" s="7"/>
      <c r="R98" s="7"/>
      <c r="S98" s="7"/>
      <c r="T98" s="7"/>
      <c r="U98" s="7"/>
      <c r="V98" s="7"/>
      <c r="W98" s="7"/>
      <c r="X98" s="7"/>
      <c r="Y98" s="7"/>
      <c r="Z98" s="7"/>
      <c r="AA98" s="7"/>
      <c r="AB98" s="7"/>
    </row>
    <row r="99">
      <c r="A99" s="7"/>
      <c r="B99" s="7"/>
      <c r="C99" s="7"/>
      <c r="D99" s="7"/>
      <c r="E99" s="7"/>
      <c r="F99" s="11"/>
      <c r="G99" s="11"/>
      <c r="H99" s="11"/>
      <c r="I99" s="11"/>
      <c r="J99" s="11"/>
      <c r="K99" s="11"/>
      <c r="L99" s="13"/>
      <c r="M99" s="11"/>
      <c r="N99" s="7"/>
      <c r="O99" s="7"/>
      <c r="P99" s="7"/>
      <c r="Q99" s="7"/>
      <c r="R99" s="7"/>
      <c r="S99" s="7"/>
      <c r="T99" s="7"/>
      <c r="U99" s="7"/>
      <c r="V99" s="7"/>
      <c r="W99" s="7"/>
      <c r="X99" s="7"/>
      <c r="Y99" s="7"/>
      <c r="Z99" s="7"/>
      <c r="AA99" s="7"/>
      <c r="AB99" s="7"/>
    </row>
    <row r="100">
      <c r="A100" s="7"/>
      <c r="B100" s="7"/>
      <c r="C100" s="7"/>
      <c r="D100" s="7"/>
      <c r="E100" s="7"/>
      <c r="F100" s="11"/>
      <c r="G100" s="11"/>
      <c r="H100" s="11"/>
      <c r="I100" s="11"/>
      <c r="J100" s="11"/>
      <c r="K100" s="11"/>
      <c r="L100" s="13"/>
      <c r="M100" s="11"/>
      <c r="N100" s="7"/>
      <c r="O100" s="7"/>
      <c r="P100" s="7"/>
      <c r="Q100" s="7"/>
      <c r="R100" s="7"/>
      <c r="S100" s="7"/>
      <c r="T100" s="7"/>
      <c r="U100" s="7"/>
      <c r="V100" s="7"/>
      <c r="W100" s="7"/>
      <c r="X100" s="7"/>
      <c r="Y100" s="7"/>
      <c r="Z100" s="7"/>
      <c r="AA100" s="7"/>
      <c r="AB100" s="7"/>
    </row>
    <row r="101">
      <c r="A101" s="7"/>
      <c r="B101" s="7"/>
      <c r="C101" s="7"/>
      <c r="D101" s="7"/>
      <c r="E101" s="7"/>
      <c r="F101" s="11"/>
      <c r="G101" s="11"/>
      <c r="H101" s="11"/>
      <c r="I101" s="11"/>
      <c r="J101" s="11"/>
      <c r="K101" s="11"/>
      <c r="L101" s="13"/>
      <c r="M101" s="11"/>
      <c r="N101" s="7"/>
      <c r="O101" s="7"/>
      <c r="P101" s="7"/>
      <c r="Q101" s="7"/>
      <c r="R101" s="7"/>
      <c r="S101" s="7"/>
      <c r="T101" s="7"/>
      <c r="U101" s="7"/>
      <c r="V101" s="7"/>
      <c r="W101" s="7"/>
      <c r="X101" s="7"/>
      <c r="Y101" s="7"/>
      <c r="Z101" s="7"/>
      <c r="AA101" s="7"/>
      <c r="AB101" s="7"/>
    </row>
    <row r="102">
      <c r="A102" s="7"/>
      <c r="B102" s="7"/>
      <c r="C102" s="7"/>
      <c r="D102" s="7"/>
      <c r="E102" s="7"/>
      <c r="F102" s="11"/>
      <c r="G102" s="11"/>
      <c r="H102" s="11"/>
      <c r="I102" s="11"/>
      <c r="J102" s="11"/>
      <c r="K102" s="11"/>
      <c r="L102" s="13"/>
      <c r="M102" s="11"/>
      <c r="N102" s="7"/>
      <c r="O102" s="7"/>
      <c r="P102" s="7"/>
      <c r="Q102" s="7"/>
      <c r="R102" s="7"/>
      <c r="S102" s="7"/>
      <c r="T102" s="7"/>
      <c r="U102" s="7"/>
      <c r="V102" s="7"/>
      <c r="W102" s="7"/>
      <c r="X102" s="7"/>
      <c r="Y102" s="7"/>
      <c r="Z102" s="7"/>
      <c r="AA102" s="7"/>
      <c r="AB102" s="7"/>
    </row>
    <row r="103">
      <c r="A103" s="7"/>
      <c r="B103" s="7"/>
      <c r="C103" s="7"/>
      <c r="D103" s="7"/>
      <c r="E103" s="7"/>
      <c r="F103" s="11"/>
      <c r="G103" s="11"/>
      <c r="H103" s="11"/>
      <c r="I103" s="11"/>
      <c r="J103" s="11"/>
      <c r="K103" s="11"/>
      <c r="L103" s="13"/>
      <c r="M103" s="11"/>
      <c r="N103" s="7"/>
      <c r="O103" s="7"/>
      <c r="P103" s="7"/>
      <c r="Q103" s="7"/>
      <c r="R103" s="7"/>
      <c r="S103" s="7"/>
      <c r="T103" s="7"/>
      <c r="U103" s="7"/>
      <c r="V103" s="7"/>
      <c r="W103" s="7"/>
      <c r="X103" s="7"/>
      <c r="Y103" s="7"/>
      <c r="Z103" s="7"/>
      <c r="AA103" s="7"/>
      <c r="AB103" s="7"/>
    </row>
    <row r="104">
      <c r="A104" s="7"/>
      <c r="B104" s="7"/>
      <c r="C104" s="7"/>
      <c r="D104" s="7"/>
      <c r="E104" s="7"/>
      <c r="F104" s="11"/>
      <c r="G104" s="11"/>
      <c r="H104" s="11"/>
      <c r="I104" s="11"/>
      <c r="J104" s="11"/>
      <c r="K104" s="11"/>
      <c r="L104" s="13"/>
      <c r="M104" s="11"/>
      <c r="N104" s="7"/>
      <c r="O104" s="7"/>
      <c r="P104" s="7"/>
      <c r="Q104" s="7"/>
      <c r="R104" s="7"/>
      <c r="S104" s="7"/>
      <c r="T104" s="7"/>
      <c r="U104" s="7"/>
      <c r="V104" s="7"/>
      <c r="W104" s="7"/>
      <c r="X104" s="7"/>
      <c r="Y104" s="7"/>
      <c r="Z104" s="7"/>
      <c r="AA104" s="7"/>
      <c r="AB104" s="7"/>
    </row>
    <row r="105">
      <c r="A105" s="7"/>
      <c r="B105" s="7"/>
      <c r="C105" s="7"/>
      <c r="D105" s="7"/>
      <c r="E105" s="7"/>
      <c r="F105" s="11"/>
      <c r="G105" s="11"/>
      <c r="H105" s="11"/>
      <c r="I105" s="11"/>
      <c r="J105" s="11"/>
      <c r="K105" s="11"/>
      <c r="L105" s="13"/>
      <c r="M105" s="11"/>
      <c r="N105" s="7"/>
      <c r="O105" s="7"/>
      <c r="P105" s="7"/>
      <c r="Q105" s="7"/>
      <c r="R105" s="7"/>
      <c r="S105" s="7"/>
      <c r="T105" s="7"/>
      <c r="U105" s="7"/>
      <c r="V105" s="7"/>
      <c r="W105" s="7"/>
      <c r="X105" s="7"/>
      <c r="Y105" s="7"/>
      <c r="Z105" s="7"/>
      <c r="AA105" s="7"/>
      <c r="AB105" s="7"/>
    </row>
    <row r="106">
      <c r="A106" s="7"/>
      <c r="B106" s="7"/>
      <c r="C106" s="7"/>
      <c r="D106" s="7"/>
      <c r="E106" s="7"/>
      <c r="F106" s="11"/>
      <c r="G106" s="11"/>
      <c r="H106" s="11"/>
      <c r="I106" s="11"/>
      <c r="J106" s="11"/>
      <c r="K106" s="11"/>
      <c r="L106" s="13"/>
      <c r="M106" s="11"/>
      <c r="N106" s="7"/>
      <c r="O106" s="7"/>
      <c r="P106" s="7"/>
      <c r="Q106" s="7"/>
      <c r="R106" s="7"/>
      <c r="S106" s="7"/>
      <c r="T106" s="7"/>
      <c r="U106" s="7"/>
      <c r="V106" s="7"/>
      <c r="W106" s="7"/>
      <c r="X106" s="7"/>
      <c r="Y106" s="7"/>
      <c r="Z106" s="7"/>
      <c r="AA106" s="7"/>
      <c r="AB106" s="7"/>
    </row>
    <row r="107">
      <c r="A107" s="7"/>
      <c r="B107" s="7"/>
      <c r="C107" s="7"/>
      <c r="D107" s="7"/>
      <c r="E107" s="7"/>
      <c r="F107" s="11"/>
      <c r="G107" s="11"/>
      <c r="H107" s="11"/>
      <c r="I107" s="11"/>
      <c r="J107" s="11"/>
      <c r="K107" s="11"/>
      <c r="L107" s="13"/>
      <c r="M107" s="11"/>
      <c r="N107" s="7"/>
      <c r="O107" s="7"/>
      <c r="P107" s="7"/>
      <c r="Q107" s="7"/>
      <c r="R107" s="7"/>
      <c r="S107" s="7"/>
      <c r="T107" s="7"/>
      <c r="U107" s="7"/>
      <c r="V107" s="7"/>
      <c r="W107" s="7"/>
      <c r="X107" s="7"/>
      <c r="Y107" s="7"/>
      <c r="Z107" s="7"/>
      <c r="AA107" s="7"/>
      <c r="AB107" s="7"/>
    </row>
    <row r="108">
      <c r="A108" s="7"/>
      <c r="B108" s="7"/>
      <c r="C108" s="7"/>
      <c r="D108" s="7"/>
      <c r="E108" s="7"/>
      <c r="F108" s="11"/>
      <c r="G108" s="11"/>
      <c r="H108" s="11"/>
      <c r="I108" s="11"/>
      <c r="J108" s="11"/>
      <c r="K108" s="11"/>
      <c r="L108" s="13"/>
      <c r="M108" s="11"/>
      <c r="N108" s="7"/>
      <c r="O108" s="7"/>
      <c r="P108" s="7"/>
      <c r="Q108" s="7"/>
      <c r="R108" s="7"/>
      <c r="S108" s="7"/>
      <c r="T108" s="7"/>
      <c r="U108" s="7"/>
      <c r="V108" s="7"/>
      <c r="W108" s="7"/>
      <c r="X108" s="7"/>
      <c r="Y108" s="7"/>
      <c r="Z108" s="7"/>
      <c r="AA108" s="7"/>
      <c r="AB108" s="7"/>
    </row>
    <row r="109">
      <c r="A109" s="7"/>
      <c r="B109" s="7"/>
      <c r="C109" s="7"/>
      <c r="D109" s="7"/>
      <c r="E109" s="7"/>
      <c r="F109" s="11"/>
      <c r="G109" s="11"/>
      <c r="H109" s="11"/>
      <c r="I109" s="11"/>
      <c r="J109" s="11"/>
      <c r="K109" s="11"/>
      <c r="L109" s="13"/>
      <c r="M109" s="11"/>
      <c r="N109" s="7"/>
      <c r="O109" s="7"/>
      <c r="P109" s="7"/>
      <c r="Q109" s="7"/>
      <c r="R109" s="7"/>
      <c r="S109" s="7"/>
      <c r="T109" s="7"/>
      <c r="U109" s="7"/>
      <c r="V109" s="7"/>
      <c r="W109" s="7"/>
      <c r="X109" s="7"/>
      <c r="Y109" s="7"/>
      <c r="Z109" s="7"/>
      <c r="AA109" s="7"/>
      <c r="AB109" s="7"/>
    </row>
    <row r="110">
      <c r="A110" s="7"/>
      <c r="B110" s="7"/>
      <c r="C110" s="7"/>
      <c r="D110" s="7"/>
      <c r="E110" s="7"/>
      <c r="F110" s="11"/>
      <c r="G110" s="11"/>
      <c r="H110" s="11"/>
      <c r="I110" s="11"/>
      <c r="J110" s="11"/>
      <c r="K110" s="11"/>
      <c r="L110" s="13"/>
      <c r="M110" s="11"/>
      <c r="N110" s="7"/>
      <c r="O110" s="7"/>
      <c r="P110" s="7"/>
      <c r="Q110" s="7"/>
      <c r="R110" s="7"/>
      <c r="S110" s="7"/>
      <c r="T110" s="7"/>
      <c r="U110" s="7"/>
      <c r="V110" s="7"/>
      <c r="W110" s="7"/>
      <c r="X110" s="7"/>
      <c r="Y110" s="7"/>
      <c r="Z110" s="7"/>
      <c r="AA110" s="7"/>
      <c r="AB110" s="7"/>
    </row>
    <row r="111">
      <c r="A111" s="7"/>
      <c r="B111" s="7"/>
      <c r="C111" s="7"/>
      <c r="D111" s="7"/>
      <c r="E111" s="7"/>
      <c r="F111" s="11"/>
      <c r="G111" s="11"/>
      <c r="H111" s="11"/>
      <c r="I111" s="11"/>
      <c r="J111" s="11"/>
      <c r="K111" s="11"/>
      <c r="L111" s="13"/>
      <c r="M111" s="11"/>
      <c r="N111" s="7"/>
      <c r="O111" s="7"/>
      <c r="P111" s="7"/>
      <c r="Q111" s="7"/>
      <c r="R111" s="7"/>
      <c r="S111" s="7"/>
      <c r="T111" s="7"/>
      <c r="U111" s="7"/>
      <c r="V111" s="7"/>
      <c r="W111" s="7"/>
      <c r="X111" s="7"/>
      <c r="Y111" s="7"/>
      <c r="Z111" s="7"/>
      <c r="AA111" s="7"/>
      <c r="AB111" s="7"/>
    </row>
    <row r="112">
      <c r="A112" s="7"/>
      <c r="B112" s="7"/>
      <c r="C112" s="7"/>
      <c r="D112" s="7"/>
      <c r="E112" s="7"/>
      <c r="F112" s="11"/>
      <c r="G112" s="11"/>
      <c r="H112" s="11"/>
      <c r="I112" s="11"/>
      <c r="J112" s="11"/>
      <c r="K112" s="11"/>
      <c r="L112" s="13"/>
      <c r="M112" s="11"/>
      <c r="N112" s="7"/>
      <c r="O112" s="7"/>
      <c r="P112" s="7"/>
      <c r="Q112" s="7"/>
      <c r="R112" s="7"/>
      <c r="S112" s="7"/>
      <c r="T112" s="7"/>
      <c r="U112" s="7"/>
      <c r="V112" s="7"/>
      <c r="W112" s="7"/>
      <c r="X112" s="7"/>
      <c r="Y112" s="7"/>
      <c r="Z112" s="7"/>
      <c r="AA112" s="7"/>
      <c r="AB112" s="7"/>
    </row>
    <row r="113">
      <c r="A113" s="7"/>
      <c r="B113" s="7"/>
      <c r="C113" s="7"/>
      <c r="D113" s="7"/>
      <c r="E113" s="7"/>
      <c r="F113" s="11"/>
      <c r="G113" s="11"/>
      <c r="H113" s="11"/>
      <c r="I113" s="11"/>
      <c r="J113" s="11"/>
      <c r="K113" s="11"/>
      <c r="L113" s="13"/>
      <c r="M113" s="11"/>
      <c r="N113" s="7"/>
      <c r="O113" s="7"/>
      <c r="P113" s="7"/>
      <c r="Q113" s="7"/>
      <c r="R113" s="7"/>
      <c r="S113" s="7"/>
      <c r="T113" s="7"/>
      <c r="U113" s="7"/>
      <c r="V113" s="7"/>
      <c r="W113" s="7"/>
      <c r="X113" s="7"/>
      <c r="Y113" s="7"/>
      <c r="Z113" s="7"/>
      <c r="AA113" s="7"/>
      <c r="AB113" s="7"/>
    </row>
    <row r="114">
      <c r="A114" s="7"/>
      <c r="B114" s="7"/>
      <c r="C114" s="7"/>
      <c r="D114" s="7"/>
      <c r="E114" s="7"/>
      <c r="F114" s="11"/>
      <c r="G114" s="11"/>
      <c r="H114" s="11"/>
      <c r="I114" s="11"/>
      <c r="J114" s="11"/>
      <c r="K114" s="11"/>
      <c r="L114" s="13"/>
      <c r="M114" s="11"/>
      <c r="N114" s="7"/>
      <c r="O114" s="7"/>
      <c r="P114" s="7"/>
      <c r="Q114" s="7"/>
      <c r="R114" s="7"/>
      <c r="S114" s="7"/>
      <c r="T114" s="7"/>
      <c r="U114" s="7"/>
      <c r="V114" s="7"/>
      <c r="W114" s="7"/>
      <c r="X114" s="7"/>
      <c r="Y114" s="7"/>
      <c r="Z114" s="7"/>
      <c r="AA114" s="7"/>
      <c r="AB114" s="7"/>
    </row>
    <row r="115">
      <c r="A115" s="7"/>
      <c r="B115" s="7"/>
      <c r="C115" s="7"/>
      <c r="D115" s="7"/>
      <c r="E115" s="7"/>
      <c r="F115" s="11"/>
      <c r="G115" s="11"/>
      <c r="H115" s="11"/>
      <c r="I115" s="11"/>
      <c r="J115" s="11"/>
      <c r="K115" s="11"/>
      <c r="L115" s="13"/>
      <c r="M115" s="11"/>
      <c r="N115" s="7"/>
      <c r="O115" s="7"/>
      <c r="P115" s="7"/>
      <c r="Q115" s="7"/>
      <c r="R115" s="7"/>
      <c r="S115" s="7"/>
      <c r="T115" s="7"/>
      <c r="U115" s="7"/>
      <c r="V115" s="7"/>
      <c r="W115" s="7"/>
      <c r="X115" s="7"/>
      <c r="Y115" s="7"/>
      <c r="Z115" s="7"/>
      <c r="AA115" s="7"/>
      <c r="AB115" s="7"/>
    </row>
    <row r="116">
      <c r="A116" s="7"/>
      <c r="B116" s="7"/>
      <c r="C116" s="7"/>
      <c r="D116" s="7"/>
      <c r="E116" s="7"/>
      <c r="F116" s="11"/>
      <c r="G116" s="11"/>
      <c r="H116" s="11"/>
      <c r="I116" s="11"/>
      <c r="J116" s="11"/>
      <c r="K116" s="11"/>
      <c r="L116" s="13"/>
      <c r="M116" s="11"/>
      <c r="N116" s="7"/>
      <c r="O116" s="7"/>
      <c r="P116" s="7"/>
      <c r="Q116" s="7"/>
      <c r="R116" s="7"/>
      <c r="S116" s="7"/>
      <c r="T116" s="7"/>
      <c r="U116" s="7"/>
      <c r="V116" s="7"/>
      <c r="W116" s="7"/>
      <c r="X116" s="7"/>
      <c r="Y116" s="7"/>
      <c r="Z116" s="7"/>
      <c r="AA116" s="7"/>
      <c r="AB116" s="7"/>
    </row>
    <row r="117">
      <c r="A117" s="7"/>
      <c r="B117" s="7"/>
      <c r="C117" s="7"/>
      <c r="D117" s="7"/>
      <c r="E117" s="7"/>
      <c r="F117" s="11"/>
      <c r="G117" s="11"/>
      <c r="H117" s="11"/>
      <c r="I117" s="11"/>
      <c r="J117" s="11"/>
      <c r="K117" s="11"/>
      <c r="L117" s="13"/>
      <c r="M117" s="11"/>
      <c r="N117" s="7"/>
      <c r="O117" s="7"/>
      <c r="P117" s="7"/>
      <c r="Q117" s="7"/>
      <c r="R117" s="7"/>
      <c r="S117" s="7"/>
      <c r="T117" s="7"/>
      <c r="U117" s="7"/>
      <c r="V117" s="7"/>
      <c r="W117" s="7"/>
      <c r="X117" s="7"/>
      <c r="Y117" s="7"/>
      <c r="Z117" s="7"/>
      <c r="AA117" s="7"/>
      <c r="AB117" s="7"/>
    </row>
    <row r="118">
      <c r="A118" s="7"/>
      <c r="B118" s="7"/>
      <c r="C118" s="7"/>
      <c r="D118" s="7"/>
      <c r="E118" s="7"/>
      <c r="F118" s="11"/>
      <c r="G118" s="11"/>
      <c r="H118" s="11"/>
      <c r="I118" s="11"/>
      <c r="J118" s="11"/>
      <c r="K118" s="11"/>
      <c r="L118" s="13"/>
      <c r="M118" s="11"/>
      <c r="N118" s="7"/>
      <c r="O118" s="7"/>
      <c r="P118" s="7"/>
      <c r="Q118" s="7"/>
      <c r="R118" s="7"/>
      <c r="S118" s="7"/>
      <c r="T118" s="7"/>
      <c r="U118" s="7"/>
      <c r="V118" s="7"/>
      <c r="W118" s="7"/>
      <c r="X118" s="7"/>
      <c r="Y118" s="7"/>
      <c r="Z118" s="7"/>
      <c r="AA118" s="7"/>
      <c r="AB118" s="7"/>
    </row>
    <row r="119">
      <c r="A119" s="7"/>
      <c r="B119" s="7"/>
      <c r="C119" s="7"/>
      <c r="D119" s="7"/>
      <c r="E119" s="7"/>
      <c r="F119" s="11"/>
      <c r="G119" s="11"/>
      <c r="H119" s="11"/>
      <c r="I119" s="11"/>
      <c r="J119" s="11"/>
      <c r="K119" s="11"/>
      <c r="L119" s="13"/>
      <c r="M119" s="11"/>
      <c r="N119" s="7"/>
      <c r="O119" s="7"/>
      <c r="P119" s="7"/>
      <c r="Q119" s="7"/>
      <c r="R119" s="7"/>
      <c r="S119" s="7"/>
      <c r="T119" s="7"/>
      <c r="U119" s="7"/>
      <c r="V119" s="7"/>
      <c r="W119" s="7"/>
      <c r="X119" s="7"/>
      <c r="Y119" s="7"/>
      <c r="Z119" s="7"/>
      <c r="AA119" s="7"/>
      <c r="AB119" s="7"/>
    </row>
    <row r="120">
      <c r="A120" s="7"/>
      <c r="B120" s="7"/>
      <c r="C120" s="7"/>
      <c r="D120" s="7"/>
      <c r="E120" s="7"/>
      <c r="F120" s="11"/>
      <c r="G120" s="11"/>
      <c r="H120" s="11"/>
      <c r="I120" s="11"/>
      <c r="J120" s="11"/>
      <c r="K120" s="11"/>
      <c r="L120" s="13"/>
      <c r="M120" s="11"/>
      <c r="N120" s="7"/>
      <c r="O120" s="7"/>
      <c r="P120" s="7"/>
      <c r="Q120" s="7"/>
      <c r="R120" s="7"/>
      <c r="S120" s="7"/>
      <c r="T120" s="7"/>
      <c r="U120" s="7"/>
      <c r="V120" s="7"/>
      <c r="W120" s="7"/>
      <c r="X120" s="7"/>
      <c r="Y120" s="7"/>
      <c r="Z120" s="7"/>
      <c r="AA120" s="7"/>
      <c r="AB120" s="7"/>
    </row>
    <row r="121">
      <c r="A121" s="7"/>
      <c r="B121" s="7"/>
      <c r="C121" s="7"/>
      <c r="D121" s="7"/>
      <c r="E121" s="7"/>
      <c r="F121" s="11"/>
      <c r="G121" s="11"/>
      <c r="H121" s="11"/>
      <c r="I121" s="11"/>
      <c r="J121" s="11"/>
      <c r="K121" s="11"/>
      <c r="L121" s="13"/>
      <c r="M121" s="11"/>
      <c r="N121" s="7"/>
      <c r="O121" s="7"/>
      <c r="P121" s="7"/>
      <c r="Q121" s="7"/>
      <c r="R121" s="7"/>
      <c r="S121" s="7"/>
      <c r="T121" s="7"/>
      <c r="U121" s="7"/>
      <c r="V121" s="7"/>
      <c r="W121" s="7"/>
      <c r="X121" s="7"/>
      <c r="Y121" s="7"/>
      <c r="Z121" s="7"/>
      <c r="AA121" s="7"/>
      <c r="AB121" s="7"/>
    </row>
    <row r="122">
      <c r="A122" s="7"/>
      <c r="B122" s="7"/>
      <c r="C122" s="7"/>
      <c r="D122" s="7"/>
      <c r="E122" s="7"/>
      <c r="F122" s="11"/>
      <c r="G122" s="11"/>
      <c r="H122" s="11"/>
      <c r="I122" s="11"/>
      <c r="J122" s="11"/>
      <c r="K122" s="11"/>
      <c r="L122" s="13"/>
      <c r="M122" s="11"/>
      <c r="N122" s="7"/>
      <c r="O122" s="7"/>
      <c r="P122" s="7"/>
      <c r="Q122" s="7"/>
      <c r="R122" s="7"/>
      <c r="S122" s="7"/>
      <c r="T122" s="7"/>
      <c r="U122" s="7"/>
      <c r="V122" s="7"/>
      <c r="W122" s="7"/>
      <c r="X122" s="7"/>
      <c r="Y122" s="7"/>
      <c r="Z122" s="7"/>
      <c r="AA122" s="7"/>
      <c r="AB122" s="7"/>
    </row>
    <row r="123">
      <c r="A123" s="7"/>
      <c r="B123" s="7"/>
      <c r="C123" s="7"/>
      <c r="D123" s="7"/>
      <c r="E123" s="7"/>
      <c r="F123" s="11"/>
      <c r="G123" s="11"/>
      <c r="H123" s="11"/>
      <c r="I123" s="11"/>
      <c r="J123" s="11"/>
      <c r="K123" s="11"/>
      <c r="L123" s="13"/>
      <c r="M123" s="11"/>
      <c r="N123" s="7"/>
      <c r="O123" s="7"/>
      <c r="P123" s="7"/>
      <c r="Q123" s="7"/>
      <c r="R123" s="7"/>
      <c r="S123" s="7"/>
      <c r="T123" s="7"/>
      <c r="U123" s="7"/>
      <c r="V123" s="7"/>
      <c r="W123" s="7"/>
      <c r="X123" s="7"/>
      <c r="Y123" s="7"/>
      <c r="Z123" s="7"/>
      <c r="AA123" s="7"/>
      <c r="AB123" s="7"/>
    </row>
    <row r="124">
      <c r="A124" s="7"/>
      <c r="B124" s="7"/>
      <c r="C124" s="7"/>
      <c r="D124" s="7"/>
      <c r="E124" s="7"/>
      <c r="F124" s="11"/>
      <c r="G124" s="11"/>
      <c r="H124" s="11"/>
      <c r="I124" s="11"/>
      <c r="J124" s="11"/>
      <c r="K124" s="11"/>
      <c r="L124" s="13"/>
      <c r="M124" s="11"/>
      <c r="N124" s="7"/>
      <c r="O124" s="7"/>
      <c r="P124" s="7"/>
      <c r="Q124" s="7"/>
      <c r="R124" s="7"/>
      <c r="S124" s="7"/>
      <c r="T124" s="7"/>
      <c r="U124" s="7"/>
      <c r="V124" s="7"/>
      <c r="W124" s="7"/>
      <c r="X124" s="7"/>
      <c r="Y124" s="7"/>
      <c r="Z124" s="7"/>
      <c r="AA124" s="7"/>
      <c r="AB124" s="7"/>
    </row>
    <row r="125">
      <c r="A125" s="7"/>
      <c r="B125" s="7"/>
      <c r="C125" s="7"/>
      <c r="D125" s="7"/>
      <c r="E125" s="7"/>
      <c r="F125" s="11"/>
      <c r="G125" s="11"/>
      <c r="H125" s="11"/>
      <c r="I125" s="11"/>
      <c r="J125" s="11"/>
      <c r="K125" s="11"/>
      <c r="L125" s="13"/>
      <c r="M125" s="11"/>
      <c r="N125" s="7"/>
      <c r="O125" s="7"/>
      <c r="P125" s="7"/>
      <c r="Q125" s="7"/>
      <c r="R125" s="7"/>
      <c r="S125" s="7"/>
      <c r="T125" s="7"/>
      <c r="U125" s="7"/>
      <c r="V125" s="7"/>
      <c r="W125" s="7"/>
      <c r="X125" s="7"/>
      <c r="Y125" s="7"/>
      <c r="Z125" s="7"/>
      <c r="AA125" s="7"/>
      <c r="AB125" s="7"/>
    </row>
    <row r="126">
      <c r="A126" s="7"/>
      <c r="B126" s="7"/>
      <c r="C126" s="7"/>
      <c r="D126" s="7"/>
      <c r="E126" s="7"/>
      <c r="F126" s="11"/>
      <c r="G126" s="11"/>
      <c r="H126" s="11"/>
      <c r="I126" s="11"/>
      <c r="J126" s="11"/>
      <c r="K126" s="11"/>
      <c r="L126" s="13"/>
      <c r="M126" s="11"/>
      <c r="N126" s="7"/>
      <c r="O126" s="7"/>
      <c r="P126" s="7"/>
      <c r="Q126" s="7"/>
      <c r="R126" s="7"/>
      <c r="S126" s="7"/>
      <c r="T126" s="7"/>
      <c r="U126" s="7"/>
      <c r="V126" s="7"/>
      <c r="W126" s="7"/>
      <c r="X126" s="7"/>
      <c r="Y126" s="7"/>
      <c r="Z126" s="7"/>
      <c r="AA126" s="7"/>
      <c r="AB126" s="7"/>
    </row>
    <row r="127">
      <c r="A127" s="7"/>
      <c r="B127" s="7"/>
      <c r="C127" s="7"/>
      <c r="D127" s="7"/>
      <c r="E127" s="7"/>
      <c r="F127" s="11"/>
      <c r="G127" s="11"/>
      <c r="H127" s="11"/>
      <c r="I127" s="11"/>
      <c r="J127" s="11"/>
      <c r="K127" s="11"/>
      <c r="L127" s="13"/>
      <c r="M127" s="11"/>
      <c r="N127" s="7"/>
      <c r="O127" s="7"/>
      <c r="P127" s="7"/>
      <c r="Q127" s="7"/>
      <c r="R127" s="7"/>
      <c r="S127" s="7"/>
      <c r="T127" s="7"/>
      <c r="U127" s="7"/>
      <c r="V127" s="7"/>
      <c r="W127" s="7"/>
      <c r="X127" s="7"/>
      <c r="Y127" s="7"/>
      <c r="Z127" s="7"/>
      <c r="AA127" s="7"/>
      <c r="AB127" s="7"/>
    </row>
    <row r="128">
      <c r="A128" s="7"/>
      <c r="B128" s="7"/>
      <c r="C128" s="7"/>
      <c r="D128" s="7"/>
      <c r="E128" s="7"/>
      <c r="F128" s="11"/>
      <c r="G128" s="11"/>
      <c r="H128" s="11"/>
      <c r="I128" s="11"/>
      <c r="J128" s="11"/>
      <c r="K128" s="11"/>
      <c r="L128" s="13"/>
      <c r="M128" s="11"/>
      <c r="N128" s="7"/>
      <c r="O128" s="7"/>
      <c r="P128" s="7"/>
      <c r="Q128" s="7"/>
      <c r="R128" s="7"/>
      <c r="S128" s="7"/>
      <c r="T128" s="7"/>
      <c r="U128" s="7"/>
      <c r="V128" s="7"/>
      <c r="W128" s="7"/>
      <c r="X128" s="7"/>
      <c r="Y128" s="7"/>
      <c r="Z128" s="7"/>
      <c r="AA128" s="7"/>
      <c r="AB128" s="7"/>
    </row>
    <row r="129">
      <c r="A129" s="7"/>
      <c r="B129" s="7"/>
      <c r="C129" s="7"/>
      <c r="D129" s="7"/>
      <c r="E129" s="7"/>
      <c r="F129" s="11"/>
      <c r="G129" s="11"/>
      <c r="H129" s="11"/>
      <c r="I129" s="11"/>
      <c r="J129" s="11"/>
      <c r="K129" s="11"/>
      <c r="L129" s="13"/>
      <c r="M129" s="11"/>
      <c r="N129" s="7"/>
      <c r="O129" s="7"/>
      <c r="P129" s="7"/>
      <c r="Q129" s="7"/>
      <c r="R129" s="7"/>
      <c r="S129" s="7"/>
      <c r="T129" s="7"/>
      <c r="U129" s="7"/>
      <c r="V129" s="7"/>
      <c r="W129" s="7"/>
      <c r="X129" s="7"/>
      <c r="Y129" s="7"/>
      <c r="Z129" s="7"/>
      <c r="AA129" s="7"/>
      <c r="AB129" s="7"/>
    </row>
    <row r="130">
      <c r="A130" s="7"/>
      <c r="B130" s="7"/>
      <c r="C130" s="7"/>
      <c r="D130" s="7"/>
      <c r="E130" s="7"/>
      <c r="F130" s="11"/>
      <c r="G130" s="11"/>
      <c r="H130" s="11"/>
      <c r="I130" s="11"/>
      <c r="J130" s="11"/>
      <c r="K130" s="11"/>
      <c r="L130" s="13"/>
      <c r="M130" s="11"/>
      <c r="N130" s="7"/>
      <c r="O130" s="7"/>
      <c r="P130" s="7"/>
      <c r="Q130" s="7"/>
      <c r="R130" s="7"/>
      <c r="S130" s="7"/>
      <c r="T130" s="7"/>
      <c r="U130" s="7"/>
      <c r="V130" s="7"/>
      <c r="W130" s="7"/>
      <c r="X130" s="7"/>
      <c r="Y130" s="7"/>
      <c r="Z130" s="7"/>
      <c r="AA130" s="7"/>
      <c r="AB130" s="7"/>
    </row>
    <row r="131">
      <c r="A131" s="7"/>
      <c r="B131" s="7"/>
      <c r="C131" s="7"/>
      <c r="D131" s="7"/>
      <c r="E131" s="7"/>
      <c r="F131" s="11"/>
      <c r="G131" s="11"/>
      <c r="H131" s="11"/>
      <c r="I131" s="11"/>
      <c r="J131" s="11"/>
      <c r="K131" s="11"/>
      <c r="L131" s="13"/>
      <c r="M131" s="11"/>
      <c r="N131" s="7"/>
      <c r="O131" s="7"/>
      <c r="P131" s="7"/>
      <c r="Q131" s="7"/>
      <c r="R131" s="7"/>
      <c r="S131" s="7"/>
      <c r="T131" s="7"/>
      <c r="U131" s="7"/>
      <c r="V131" s="7"/>
      <c r="W131" s="7"/>
      <c r="X131" s="7"/>
      <c r="Y131" s="7"/>
      <c r="Z131" s="7"/>
      <c r="AA131" s="7"/>
      <c r="AB131" s="7"/>
    </row>
    <row r="132">
      <c r="A132" s="7"/>
      <c r="B132" s="7"/>
      <c r="C132" s="7"/>
      <c r="D132" s="7"/>
      <c r="E132" s="7"/>
      <c r="F132" s="11"/>
      <c r="G132" s="11"/>
      <c r="H132" s="11"/>
      <c r="I132" s="11"/>
      <c r="J132" s="11"/>
      <c r="K132" s="11"/>
      <c r="L132" s="13"/>
      <c r="M132" s="11"/>
      <c r="N132" s="7"/>
      <c r="O132" s="7"/>
      <c r="P132" s="7"/>
      <c r="Q132" s="7"/>
      <c r="R132" s="7"/>
      <c r="S132" s="7"/>
      <c r="T132" s="7"/>
      <c r="U132" s="7"/>
      <c r="V132" s="7"/>
      <c r="W132" s="7"/>
      <c r="X132" s="7"/>
      <c r="Y132" s="7"/>
      <c r="Z132" s="7"/>
      <c r="AA132" s="7"/>
      <c r="AB132" s="7"/>
    </row>
    <row r="133">
      <c r="A133" s="7"/>
      <c r="B133" s="7"/>
      <c r="C133" s="7"/>
      <c r="D133" s="7"/>
      <c r="E133" s="7"/>
      <c r="F133" s="11"/>
      <c r="G133" s="11"/>
      <c r="H133" s="11"/>
      <c r="I133" s="11"/>
      <c r="J133" s="11"/>
      <c r="K133" s="11"/>
      <c r="L133" s="13"/>
      <c r="M133" s="11"/>
      <c r="N133" s="7"/>
      <c r="O133" s="7"/>
      <c r="P133" s="7"/>
      <c r="Q133" s="7"/>
      <c r="R133" s="7"/>
      <c r="S133" s="7"/>
      <c r="T133" s="7"/>
      <c r="U133" s="7"/>
      <c r="V133" s="7"/>
      <c r="W133" s="7"/>
      <c r="X133" s="7"/>
      <c r="Y133" s="7"/>
      <c r="Z133" s="7"/>
      <c r="AA133" s="7"/>
      <c r="AB133" s="7"/>
    </row>
    <row r="134">
      <c r="A134" s="7"/>
      <c r="B134" s="7"/>
      <c r="C134" s="7"/>
      <c r="D134" s="7"/>
      <c r="E134" s="7"/>
      <c r="F134" s="11"/>
      <c r="G134" s="11"/>
      <c r="H134" s="11"/>
      <c r="I134" s="11"/>
      <c r="J134" s="11"/>
      <c r="K134" s="11"/>
      <c r="L134" s="13"/>
      <c r="M134" s="11"/>
      <c r="N134" s="7"/>
      <c r="O134" s="7"/>
      <c r="P134" s="7"/>
      <c r="Q134" s="7"/>
      <c r="R134" s="7"/>
      <c r="S134" s="7"/>
      <c r="T134" s="7"/>
      <c r="U134" s="7"/>
      <c r="V134" s="7"/>
      <c r="W134" s="7"/>
      <c r="X134" s="7"/>
      <c r="Y134" s="7"/>
      <c r="Z134" s="7"/>
      <c r="AA134" s="7"/>
      <c r="AB134" s="7"/>
    </row>
    <row r="135">
      <c r="A135" s="7"/>
      <c r="B135" s="7"/>
      <c r="C135" s="7"/>
      <c r="D135" s="7"/>
      <c r="E135" s="7"/>
      <c r="F135" s="11"/>
      <c r="G135" s="11"/>
      <c r="H135" s="11"/>
      <c r="I135" s="11"/>
      <c r="J135" s="11"/>
      <c r="K135" s="11"/>
      <c r="L135" s="13"/>
      <c r="M135" s="11"/>
      <c r="N135" s="7"/>
      <c r="O135" s="7"/>
      <c r="P135" s="7"/>
      <c r="Q135" s="7"/>
      <c r="R135" s="7"/>
      <c r="S135" s="7"/>
      <c r="T135" s="7"/>
      <c r="U135" s="7"/>
      <c r="V135" s="7"/>
      <c r="W135" s="7"/>
      <c r="X135" s="7"/>
      <c r="Y135" s="7"/>
      <c r="Z135" s="7"/>
      <c r="AA135" s="7"/>
      <c r="AB135" s="7"/>
    </row>
    <row r="136">
      <c r="A136" s="7"/>
      <c r="B136" s="7"/>
      <c r="C136" s="7"/>
      <c r="D136" s="7"/>
      <c r="E136" s="7"/>
      <c r="F136" s="11"/>
      <c r="G136" s="11"/>
      <c r="H136" s="11"/>
      <c r="I136" s="11"/>
      <c r="J136" s="11"/>
      <c r="K136" s="11"/>
      <c r="L136" s="13"/>
      <c r="M136" s="11"/>
      <c r="N136" s="7"/>
      <c r="O136" s="7"/>
      <c r="P136" s="7"/>
      <c r="Q136" s="7"/>
      <c r="R136" s="7"/>
      <c r="S136" s="7"/>
      <c r="T136" s="7"/>
      <c r="U136" s="7"/>
      <c r="V136" s="7"/>
      <c r="W136" s="7"/>
      <c r="X136" s="7"/>
      <c r="Y136" s="7"/>
      <c r="Z136" s="7"/>
      <c r="AA136" s="7"/>
      <c r="AB136" s="7"/>
    </row>
    <row r="137">
      <c r="A137" s="7"/>
      <c r="B137" s="7"/>
      <c r="C137" s="7"/>
      <c r="D137" s="7"/>
      <c r="E137" s="7"/>
      <c r="F137" s="11"/>
      <c r="G137" s="11"/>
      <c r="H137" s="11"/>
      <c r="I137" s="11"/>
      <c r="J137" s="11"/>
      <c r="K137" s="11"/>
      <c r="L137" s="13"/>
      <c r="M137" s="11"/>
      <c r="N137" s="7"/>
      <c r="O137" s="7"/>
      <c r="P137" s="7"/>
      <c r="Q137" s="7"/>
      <c r="R137" s="7"/>
      <c r="S137" s="7"/>
      <c r="T137" s="7"/>
      <c r="U137" s="7"/>
      <c r="V137" s="7"/>
      <c r="W137" s="7"/>
      <c r="X137" s="7"/>
      <c r="Y137" s="7"/>
      <c r="Z137" s="7"/>
      <c r="AA137" s="7"/>
      <c r="AB137" s="7"/>
    </row>
    <row r="138">
      <c r="A138" s="7"/>
      <c r="B138" s="7"/>
      <c r="C138" s="7"/>
      <c r="D138" s="7"/>
      <c r="E138" s="7"/>
      <c r="F138" s="11"/>
      <c r="G138" s="11"/>
      <c r="H138" s="11"/>
      <c r="I138" s="11"/>
      <c r="J138" s="11"/>
      <c r="K138" s="11"/>
      <c r="L138" s="13"/>
      <c r="M138" s="11"/>
      <c r="N138" s="7"/>
      <c r="O138" s="7"/>
      <c r="P138" s="7"/>
      <c r="Q138" s="7"/>
      <c r="R138" s="7"/>
      <c r="S138" s="7"/>
      <c r="T138" s="7"/>
      <c r="U138" s="7"/>
      <c r="V138" s="7"/>
      <c r="W138" s="7"/>
      <c r="X138" s="7"/>
      <c r="Y138" s="7"/>
      <c r="Z138" s="7"/>
      <c r="AA138" s="7"/>
      <c r="AB138" s="7"/>
    </row>
    <row r="139">
      <c r="A139" s="7"/>
      <c r="B139" s="7"/>
      <c r="C139" s="7"/>
      <c r="D139" s="7"/>
      <c r="E139" s="7"/>
      <c r="F139" s="11"/>
      <c r="G139" s="11"/>
      <c r="H139" s="11"/>
      <c r="I139" s="11"/>
      <c r="J139" s="11"/>
      <c r="K139" s="11"/>
      <c r="L139" s="13"/>
      <c r="M139" s="11"/>
      <c r="N139" s="7"/>
      <c r="O139" s="7"/>
      <c r="P139" s="7"/>
      <c r="Q139" s="7"/>
      <c r="R139" s="7"/>
      <c r="S139" s="7"/>
      <c r="T139" s="7"/>
      <c r="U139" s="7"/>
      <c r="V139" s="7"/>
      <c r="W139" s="7"/>
      <c r="X139" s="7"/>
      <c r="Y139" s="7"/>
      <c r="Z139" s="7"/>
      <c r="AA139" s="7"/>
      <c r="AB139" s="7"/>
    </row>
    <row r="140">
      <c r="A140" s="7"/>
      <c r="B140" s="7"/>
      <c r="C140" s="7"/>
      <c r="D140" s="7"/>
      <c r="E140" s="7"/>
      <c r="F140" s="11"/>
      <c r="G140" s="11"/>
      <c r="H140" s="11"/>
      <c r="I140" s="11"/>
      <c r="J140" s="11"/>
      <c r="K140" s="11"/>
      <c r="L140" s="13"/>
      <c r="M140" s="11"/>
      <c r="N140" s="7"/>
      <c r="O140" s="7"/>
      <c r="P140" s="7"/>
      <c r="Q140" s="7"/>
      <c r="R140" s="7"/>
      <c r="S140" s="7"/>
      <c r="T140" s="7"/>
      <c r="U140" s="7"/>
      <c r="V140" s="7"/>
      <c r="W140" s="7"/>
      <c r="X140" s="7"/>
      <c r="Y140" s="7"/>
      <c r="Z140" s="7"/>
      <c r="AA140" s="7"/>
      <c r="AB140" s="7"/>
    </row>
    <row r="141">
      <c r="A141" s="7"/>
      <c r="B141" s="7"/>
      <c r="C141" s="7"/>
      <c r="D141" s="7"/>
      <c r="E141" s="7"/>
      <c r="F141" s="11"/>
      <c r="G141" s="11"/>
      <c r="H141" s="11"/>
      <c r="I141" s="11"/>
      <c r="J141" s="11"/>
      <c r="K141" s="11"/>
      <c r="L141" s="13"/>
      <c r="M141" s="11"/>
      <c r="N141" s="7"/>
      <c r="O141" s="7"/>
      <c r="P141" s="7"/>
      <c r="Q141" s="7"/>
      <c r="R141" s="7"/>
      <c r="S141" s="7"/>
      <c r="T141" s="7"/>
      <c r="U141" s="7"/>
      <c r="V141" s="7"/>
      <c r="W141" s="7"/>
      <c r="X141" s="7"/>
      <c r="Y141" s="7"/>
      <c r="Z141" s="7"/>
      <c r="AA141" s="7"/>
      <c r="AB141" s="7"/>
    </row>
    <row r="142">
      <c r="A142" s="7"/>
      <c r="B142" s="7"/>
      <c r="C142" s="7"/>
      <c r="D142" s="7"/>
      <c r="E142" s="7"/>
      <c r="F142" s="11"/>
      <c r="G142" s="11"/>
      <c r="H142" s="11"/>
      <c r="I142" s="11"/>
      <c r="J142" s="11"/>
      <c r="K142" s="11"/>
      <c r="L142" s="13"/>
      <c r="M142" s="11"/>
      <c r="N142" s="7"/>
      <c r="O142" s="7"/>
      <c r="P142" s="7"/>
      <c r="Q142" s="7"/>
      <c r="R142" s="7"/>
      <c r="S142" s="7"/>
      <c r="T142" s="7"/>
      <c r="U142" s="7"/>
      <c r="V142" s="7"/>
      <c r="W142" s="7"/>
      <c r="X142" s="7"/>
      <c r="Y142" s="7"/>
      <c r="Z142" s="7"/>
      <c r="AA142" s="7"/>
      <c r="AB142" s="7"/>
    </row>
    <row r="143">
      <c r="A143" s="7"/>
      <c r="B143" s="7"/>
      <c r="C143" s="7"/>
      <c r="D143" s="7"/>
      <c r="E143" s="7"/>
      <c r="F143" s="11"/>
      <c r="G143" s="11"/>
      <c r="H143" s="11"/>
      <c r="I143" s="11"/>
      <c r="J143" s="11"/>
      <c r="K143" s="11"/>
      <c r="L143" s="13"/>
      <c r="M143" s="11"/>
      <c r="N143" s="7"/>
      <c r="O143" s="7"/>
      <c r="P143" s="7"/>
      <c r="Q143" s="7"/>
      <c r="R143" s="7"/>
      <c r="S143" s="7"/>
      <c r="T143" s="7"/>
      <c r="U143" s="7"/>
      <c r="V143" s="7"/>
      <c r="W143" s="7"/>
      <c r="X143" s="7"/>
      <c r="Y143" s="7"/>
      <c r="Z143" s="7"/>
      <c r="AA143" s="7"/>
      <c r="AB143" s="7"/>
    </row>
    <row r="144">
      <c r="A144" s="7"/>
      <c r="B144" s="7"/>
      <c r="C144" s="7"/>
      <c r="D144" s="7"/>
      <c r="E144" s="7"/>
      <c r="F144" s="11"/>
      <c r="G144" s="11"/>
      <c r="H144" s="11"/>
      <c r="I144" s="11"/>
      <c r="J144" s="11"/>
      <c r="K144" s="11"/>
      <c r="L144" s="13"/>
      <c r="M144" s="11"/>
      <c r="N144" s="7"/>
      <c r="O144" s="7"/>
      <c r="P144" s="7"/>
      <c r="Q144" s="7"/>
      <c r="R144" s="7"/>
      <c r="S144" s="7"/>
      <c r="T144" s="7"/>
      <c r="U144" s="7"/>
      <c r="V144" s="7"/>
      <c r="W144" s="7"/>
      <c r="X144" s="7"/>
      <c r="Y144" s="7"/>
      <c r="Z144" s="7"/>
      <c r="AA144" s="7"/>
      <c r="AB144" s="7"/>
    </row>
    <row r="145">
      <c r="A145" s="7"/>
      <c r="B145" s="7"/>
      <c r="C145" s="7"/>
      <c r="D145" s="7"/>
      <c r="E145" s="7"/>
      <c r="F145" s="11"/>
      <c r="G145" s="11"/>
      <c r="H145" s="11"/>
      <c r="I145" s="11"/>
      <c r="J145" s="11"/>
      <c r="K145" s="11"/>
      <c r="L145" s="13"/>
      <c r="M145" s="11"/>
      <c r="N145" s="7"/>
      <c r="O145" s="7"/>
      <c r="P145" s="7"/>
      <c r="Q145" s="7"/>
      <c r="R145" s="7"/>
      <c r="S145" s="7"/>
      <c r="T145" s="7"/>
      <c r="U145" s="7"/>
      <c r="V145" s="7"/>
      <c r="W145" s="7"/>
      <c r="X145" s="7"/>
      <c r="Y145" s="7"/>
      <c r="Z145" s="7"/>
      <c r="AA145" s="7"/>
      <c r="AB145" s="7"/>
    </row>
    <row r="146">
      <c r="A146" s="7"/>
      <c r="B146" s="7"/>
      <c r="C146" s="7"/>
      <c r="D146" s="7"/>
      <c r="E146" s="7"/>
      <c r="F146" s="11"/>
      <c r="G146" s="11"/>
      <c r="H146" s="11"/>
      <c r="I146" s="11"/>
      <c r="J146" s="11"/>
      <c r="K146" s="11"/>
      <c r="L146" s="13"/>
      <c r="M146" s="11"/>
      <c r="N146" s="7"/>
      <c r="O146" s="7"/>
      <c r="P146" s="7"/>
      <c r="Q146" s="7"/>
      <c r="R146" s="7"/>
      <c r="S146" s="7"/>
      <c r="T146" s="7"/>
      <c r="U146" s="7"/>
      <c r="V146" s="7"/>
      <c r="W146" s="7"/>
      <c r="X146" s="7"/>
      <c r="Y146" s="7"/>
      <c r="Z146" s="7"/>
      <c r="AA146" s="7"/>
      <c r="AB146" s="7"/>
    </row>
    <row r="147">
      <c r="A147" s="7"/>
      <c r="B147" s="7"/>
      <c r="C147" s="7"/>
      <c r="D147" s="7"/>
      <c r="E147" s="7"/>
      <c r="F147" s="11"/>
      <c r="G147" s="11"/>
      <c r="H147" s="11"/>
      <c r="I147" s="11"/>
      <c r="J147" s="11"/>
      <c r="K147" s="11"/>
      <c r="L147" s="13"/>
      <c r="M147" s="11"/>
      <c r="N147" s="7"/>
      <c r="O147" s="7"/>
      <c r="P147" s="7"/>
      <c r="Q147" s="7"/>
      <c r="R147" s="7"/>
      <c r="S147" s="7"/>
      <c r="T147" s="7"/>
      <c r="U147" s="7"/>
      <c r="V147" s="7"/>
      <c r="W147" s="7"/>
      <c r="X147" s="7"/>
      <c r="Y147" s="7"/>
      <c r="Z147" s="7"/>
      <c r="AA147" s="7"/>
      <c r="AB147" s="7"/>
    </row>
    <row r="148">
      <c r="A148" s="7"/>
      <c r="B148" s="7"/>
      <c r="C148" s="7"/>
      <c r="D148" s="7"/>
      <c r="E148" s="7"/>
      <c r="F148" s="11"/>
      <c r="G148" s="11"/>
      <c r="H148" s="11"/>
      <c r="I148" s="11"/>
      <c r="J148" s="11"/>
      <c r="K148" s="11"/>
      <c r="L148" s="13"/>
      <c r="M148" s="11"/>
      <c r="N148" s="7"/>
      <c r="O148" s="7"/>
      <c r="P148" s="7"/>
      <c r="Q148" s="7"/>
      <c r="R148" s="7"/>
      <c r="S148" s="7"/>
      <c r="T148" s="7"/>
      <c r="U148" s="7"/>
      <c r="V148" s="7"/>
      <c r="W148" s="7"/>
      <c r="X148" s="7"/>
      <c r="Y148" s="7"/>
      <c r="Z148" s="7"/>
      <c r="AA148" s="7"/>
      <c r="AB148" s="7"/>
    </row>
    <row r="149">
      <c r="A149" s="7"/>
      <c r="B149" s="7"/>
      <c r="C149" s="7"/>
      <c r="D149" s="7"/>
      <c r="E149" s="7"/>
      <c r="F149" s="11"/>
      <c r="G149" s="11"/>
      <c r="H149" s="11"/>
      <c r="I149" s="11"/>
      <c r="J149" s="11"/>
      <c r="K149" s="11"/>
      <c r="L149" s="13"/>
      <c r="M149" s="11"/>
      <c r="N149" s="7"/>
      <c r="O149" s="7"/>
      <c r="P149" s="7"/>
      <c r="Q149" s="7"/>
      <c r="R149" s="7"/>
      <c r="S149" s="7"/>
      <c r="T149" s="7"/>
      <c r="U149" s="7"/>
      <c r="V149" s="7"/>
      <c r="W149" s="7"/>
      <c r="X149" s="7"/>
      <c r="Y149" s="7"/>
      <c r="Z149" s="7"/>
      <c r="AA149" s="7"/>
      <c r="AB149" s="7"/>
    </row>
    <row r="150">
      <c r="A150" s="7"/>
      <c r="B150" s="7"/>
      <c r="C150" s="7"/>
      <c r="D150" s="7"/>
      <c r="E150" s="7"/>
      <c r="F150" s="11"/>
      <c r="G150" s="11"/>
      <c r="H150" s="11"/>
      <c r="I150" s="11"/>
      <c r="J150" s="11"/>
      <c r="K150" s="11"/>
      <c r="L150" s="13"/>
      <c r="M150" s="11"/>
      <c r="N150" s="7"/>
      <c r="O150" s="7"/>
      <c r="P150" s="7"/>
      <c r="Q150" s="7"/>
      <c r="R150" s="7"/>
      <c r="S150" s="7"/>
      <c r="T150" s="7"/>
      <c r="U150" s="7"/>
      <c r="V150" s="7"/>
      <c r="W150" s="7"/>
      <c r="X150" s="7"/>
      <c r="Y150" s="7"/>
      <c r="Z150" s="7"/>
      <c r="AA150" s="7"/>
      <c r="AB150" s="7"/>
    </row>
    <row r="151">
      <c r="A151" s="7"/>
      <c r="B151" s="7"/>
      <c r="C151" s="7"/>
      <c r="D151" s="7"/>
      <c r="E151" s="7"/>
      <c r="F151" s="11"/>
      <c r="G151" s="11"/>
      <c r="H151" s="11"/>
      <c r="I151" s="11"/>
      <c r="J151" s="11"/>
      <c r="K151" s="11"/>
      <c r="L151" s="13"/>
      <c r="M151" s="11"/>
      <c r="N151" s="7"/>
      <c r="O151" s="7"/>
      <c r="P151" s="7"/>
      <c r="Q151" s="7"/>
      <c r="R151" s="7"/>
      <c r="S151" s="7"/>
      <c r="T151" s="7"/>
      <c r="U151" s="7"/>
      <c r="V151" s="7"/>
      <c r="W151" s="7"/>
      <c r="X151" s="7"/>
      <c r="Y151" s="7"/>
      <c r="Z151" s="7"/>
      <c r="AA151" s="7"/>
      <c r="AB151" s="7"/>
    </row>
    <row r="152">
      <c r="A152" s="7"/>
      <c r="B152" s="7"/>
      <c r="C152" s="7"/>
      <c r="D152" s="7"/>
      <c r="E152" s="7"/>
      <c r="F152" s="11"/>
      <c r="G152" s="11"/>
      <c r="H152" s="11"/>
      <c r="I152" s="11"/>
      <c r="J152" s="11"/>
      <c r="K152" s="11"/>
      <c r="L152" s="13"/>
      <c r="M152" s="11"/>
      <c r="N152" s="7"/>
      <c r="O152" s="7"/>
      <c r="P152" s="7"/>
      <c r="Q152" s="7"/>
      <c r="R152" s="7"/>
      <c r="S152" s="7"/>
      <c r="T152" s="7"/>
      <c r="U152" s="7"/>
      <c r="V152" s="7"/>
      <c r="W152" s="7"/>
      <c r="X152" s="7"/>
      <c r="Y152" s="7"/>
      <c r="Z152" s="7"/>
      <c r="AA152" s="7"/>
      <c r="AB152" s="7"/>
    </row>
    <row r="153">
      <c r="A153" s="7"/>
      <c r="B153" s="7"/>
      <c r="C153" s="7"/>
      <c r="D153" s="7"/>
      <c r="E153" s="7"/>
      <c r="F153" s="11"/>
      <c r="G153" s="11"/>
      <c r="H153" s="11"/>
      <c r="I153" s="11"/>
      <c r="J153" s="11"/>
      <c r="K153" s="11"/>
      <c r="L153" s="13"/>
      <c r="M153" s="11"/>
      <c r="N153" s="7"/>
      <c r="O153" s="7"/>
      <c r="P153" s="7"/>
      <c r="Q153" s="7"/>
      <c r="R153" s="7"/>
      <c r="S153" s="7"/>
      <c r="T153" s="7"/>
      <c r="U153" s="7"/>
      <c r="V153" s="7"/>
      <c r="W153" s="7"/>
      <c r="X153" s="7"/>
      <c r="Y153" s="7"/>
      <c r="Z153" s="7"/>
      <c r="AA153" s="7"/>
      <c r="AB153" s="7"/>
    </row>
    <row r="154">
      <c r="A154" s="7"/>
      <c r="B154" s="7"/>
      <c r="C154" s="7"/>
      <c r="D154" s="7"/>
      <c r="E154" s="7"/>
      <c r="F154" s="11"/>
      <c r="G154" s="11"/>
      <c r="H154" s="11"/>
      <c r="I154" s="11"/>
      <c r="J154" s="11"/>
      <c r="K154" s="11"/>
      <c r="L154" s="13"/>
      <c r="M154" s="11"/>
      <c r="N154" s="7"/>
      <c r="O154" s="7"/>
      <c r="P154" s="7"/>
      <c r="Q154" s="7"/>
      <c r="R154" s="7"/>
      <c r="S154" s="7"/>
      <c r="T154" s="7"/>
      <c r="U154" s="7"/>
      <c r="V154" s="7"/>
      <c r="W154" s="7"/>
      <c r="X154" s="7"/>
      <c r="Y154" s="7"/>
      <c r="Z154" s="7"/>
      <c r="AA154" s="7"/>
      <c r="AB154" s="7"/>
    </row>
    <row r="155">
      <c r="A155" s="7"/>
      <c r="B155" s="7"/>
      <c r="C155" s="7"/>
      <c r="D155" s="7"/>
      <c r="E155" s="7"/>
      <c r="F155" s="11"/>
      <c r="G155" s="11"/>
      <c r="H155" s="11"/>
      <c r="I155" s="11"/>
      <c r="J155" s="11"/>
      <c r="K155" s="11"/>
      <c r="L155" s="13"/>
      <c r="M155" s="11"/>
      <c r="N155" s="7"/>
      <c r="O155" s="7"/>
      <c r="P155" s="7"/>
      <c r="Q155" s="7"/>
      <c r="R155" s="7"/>
      <c r="S155" s="7"/>
      <c r="T155" s="7"/>
      <c r="U155" s="7"/>
      <c r="V155" s="7"/>
      <c r="W155" s="7"/>
      <c r="X155" s="7"/>
      <c r="Y155" s="7"/>
      <c r="Z155" s="7"/>
      <c r="AA155" s="7"/>
      <c r="AB155" s="7"/>
    </row>
    <row r="156">
      <c r="A156" s="7"/>
      <c r="B156" s="7"/>
      <c r="C156" s="7"/>
      <c r="D156" s="7"/>
      <c r="E156" s="7"/>
      <c r="F156" s="11"/>
      <c r="G156" s="11"/>
      <c r="H156" s="11"/>
      <c r="I156" s="11"/>
      <c r="J156" s="11"/>
      <c r="K156" s="11"/>
      <c r="L156" s="13"/>
      <c r="M156" s="11"/>
      <c r="N156" s="7"/>
      <c r="O156" s="7"/>
      <c r="P156" s="7"/>
      <c r="Q156" s="7"/>
      <c r="R156" s="7"/>
      <c r="S156" s="7"/>
      <c r="T156" s="7"/>
      <c r="U156" s="7"/>
      <c r="V156" s="7"/>
      <c r="W156" s="7"/>
      <c r="X156" s="7"/>
      <c r="Y156" s="7"/>
      <c r="Z156" s="7"/>
      <c r="AA156" s="7"/>
      <c r="AB156" s="7"/>
    </row>
    <row r="157">
      <c r="A157" s="7"/>
      <c r="B157" s="7"/>
      <c r="C157" s="7"/>
      <c r="D157" s="7"/>
      <c r="E157" s="7"/>
      <c r="F157" s="11"/>
      <c r="G157" s="11"/>
      <c r="H157" s="11"/>
      <c r="I157" s="11"/>
      <c r="J157" s="11"/>
      <c r="K157" s="11"/>
      <c r="L157" s="13"/>
      <c r="M157" s="11"/>
      <c r="N157" s="7"/>
      <c r="O157" s="7"/>
      <c r="P157" s="7"/>
      <c r="Q157" s="7"/>
      <c r="R157" s="7"/>
      <c r="S157" s="7"/>
      <c r="T157" s="7"/>
      <c r="U157" s="7"/>
      <c r="V157" s="7"/>
      <c r="W157" s="7"/>
      <c r="X157" s="7"/>
      <c r="Y157" s="7"/>
      <c r="Z157" s="7"/>
      <c r="AA157" s="7"/>
      <c r="AB157" s="7"/>
    </row>
    <row r="158">
      <c r="A158" s="7"/>
      <c r="B158" s="7"/>
      <c r="C158" s="7"/>
      <c r="D158" s="7"/>
      <c r="E158" s="7"/>
      <c r="F158" s="11"/>
      <c r="G158" s="11"/>
      <c r="H158" s="11"/>
      <c r="I158" s="11"/>
      <c r="J158" s="11"/>
      <c r="K158" s="11"/>
      <c r="L158" s="13"/>
      <c r="M158" s="11"/>
      <c r="N158" s="7"/>
      <c r="O158" s="7"/>
      <c r="P158" s="7"/>
      <c r="Q158" s="7"/>
      <c r="R158" s="7"/>
      <c r="S158" s="7"/>
      <c r="T158" s="7"/>
      <c r="U158" s="7"/>
      <c r="V158" s="7"/>
      <c r="W158" s="7"/>
      <c r="X158" s="7"/>
      <c r="Y158" s="7"/>
      <c r="Z158" s="7"/>
      <c r="AA158" s="7"/>
      <c r="AB158" s="7"/>
    </row>
    <row r="159">
      <c r="A159" s="7"/>
      <c r="B159" s="7"/>
      <c r="C159" s="7"/>
      <c r="D159" s="7"/>
      <c r="E159" s="7"/>
      <c r="F159" s="11"/>
      <c r="G159" s="11"/>
      <c r="H159" s="11"/>
      <c r="I159" s="11"/>
      <c r="J159" s="11"/>
      <c r="K159" s="11"/>
      <c r="L159" s="13"/>
      <c r="M159" s="11"/>
      <c r="N159" s="7"/>
      <c r="O159" s="7"/>
      <c r="P159" s="7"/>
      <c r="Q159" s="7"/>
      <c r="R159" s="7"/>
      <c r="S159" s="7"/>
      <c r="T159" s="7"/>
      <c r="U159" s="7"/>
      <c r="V159" s="7"/>
      <c r="W159" s="7"/>
      <c r="X159" s="7"/>
      <c r="Y159" s="7"/>
      <c r="Z159" s="7"/>
      <c r="AA159" s="7"/>
      <c r="AB159" s="7"/>
    </row>
    <row r="160">
      <c r="A160" s="7"/>
      <c r="B160" s="7"/>
      <c r="C160" s="7"/>
      <c r="D160" s="7"/>
      <c r="E160" s="7"/>
      <c r="F160" s="11"/>
      <c r="G160" s="11"/>
      <c r="H160" s="11"/>
      <c r="I160" s="11"/>
      <c r="J160" s="11"/>
      <c r="K160" s="11"/>
      <c r="L160" s="13"/>
      <c r="M160" s="11"/>
      <c r="N160" s="7"/>
      <c r="O160" s="7"/>
      <c r="P160" s="7"/>
      <c r="Q160" s="7"/>
      <c r="R160" s="7"/>
      <c r="S160" s="7"/>
      <c r="T160" s="7"/>
      <c r="U160" s="7"/>
      <c r="V160" s="7"/>
      <c r="W160" s="7"/>
      <c r="X160" s="7"/>
      <c r="Y160" s="7"/>
      <c r="Z160" s="7"/>
      <c r="AA160" s="7"/>
      <c r="AB160" s="7"/>
    </row>
    <row r="161">
      <c r="A161" s="7"/>
      <c r="B161" s="7"/>
      <c r="C161" s="7"/>
      <c r="D161" s="7"/>
      <c r="E161" s="7"/>
      <c r="F161" s="11"/>
      <c r="G161" s="11"/>
      <c r="H161" s="11"/>
      <c r="I161" s="11"/>
      <c r="J161" s="11"/>
      <c r="K161" s="11"/>
      <c r="L161" s="13"/>
      <c r="M161" s="11"/>
      <c r="N161" s="7"/>
      <c r="O161" s="7"/>
      <c r="P161" s="7"/>
      <c r="Q161" s="7"/>
      <c r="R161" s="7"/>
      <c r="S161" s="7"/>
      <c r="T161" s="7"/>
      <c r="U161" s="7"/>
      <c r="V161" s="7"/>
      <c r="W161" s="7"/>
      <c r="X161" s="7"/>
      <c r="Y161" s="7"/>
      <c r="Z161" s="7"/>
      <c r="AA161" s="7"/>
      <c r="AB161" s="7"/>
    </row>
    <row r="162">
      <c r="A162" s="7"/>
      <c r="B162" s="7"/>
      <c r="C162" s="7"/>
      <c r="D162" s="7"/>
      <c r="E162" s="7"/>
      <c r="F162" s="11"/>
      <c r="G162" s="11"/>
      <c r="H162" s="11"/>
      <c r="I162" s="11"/>
      <c r="J162" s="11"/>
      <c r="K162" s="11"/>
      <c r="L162" s="13"/>
      <c r="M162" s="11"/>
      <c r="N162" s="7"/>
      <c r="O162" s="7"/>
      <c r="P162" s="7"/>
      <c r="Q162" s="7"/>
      <c r="R162" s="7"/>
      <c r="S162" s="7"/>
      <c r="T162" s="7"/>
      <c r="U162" s="7"/>
      <c r="V162" s="7"/>
      <c r="W162" s="7"/>
      <c r="X162" s="7"/>
      <c r="Y162" s="7"/>
      <c r="Z162" s="7"/>
      <c r="AA162" s="7"/>
      <c r="AB162" s="7"/>
    </row>
    <row r="163">
      <c r="A163" s="7"/>
      <c r="B163" s="7"/>
      <c r="C163" s="7"/>
      <c r="D163" s="7"/>
      <c r="E163" s="7"/>
      <c r="F163" s="11"/>
      <c r="G163" s="11"/>
      <c r="H163" s="11"/>
      <c r="I163" s="11"/>
      <c r="J163" s="11"/>
      <c r="K163" s="11"/>
      <c r="L163" s="13"/>
      <c r="M163" s="11"/>
      <c r="N163" s="7"/>
      <c r="O163" s="7"/>
      <c r="P163" s="7"/>
      <c r="Q163" s="7"/>
      <c r="R163" s="7"/>
      <c r="S163" s="7"/>
      <c r="T163" s="7"/>
      <c r="U163" s="7"/>
      <c r="V163" s="7"/>
      <c r="W163" s="7"/>
      <c r="X163" s="7"/>
      <c r="Y163" s="7"/>
      <c r="Z163" s="7"/>
      <c r="AA163" s="7"/>
      <c r="AB163" s="7"/>
    </row>
    <row r="164">
      <c r="A164" s="7"/>
      <c r="B164" s="7"/>
      <c r="C164" s="7"/>
      <c r="D164" s="7"/>
      <c r="E164" s="7"/>
      <c r="F164" s="11"/>
      <c r="G164" s="11"/>
      <c r="H164" s="11"/>
      <c r="I164" s="11"/>
      <c r="J164" s="11"/>
      <c r="K164" s="11"/>
      <c r="L164" s="13"/>
      <c r="M164" s="11"/>
      <c r="N164" s="7"/>
      <c r="O164" s="7"/>
      <c r="P164" s="7"/>
      <c r="Q164" s="7"/>
      <c r="R164" s="7"/>
      <c r="S164" s="7"/>
      <c r="T164" s="7"/>
      <c r="U164" s="7"/>
      <c r="V164" s="7"/>
      <c r="W164" s="7"/>
      <c r="X164" s="7"/>
      <c r="Y164" s="7"/>
      <c r="Z164" s="7"/>
      <c r="AA164" s="7"/>
      <c r="AB164" s="7"/>
    </row>
    <row r="165">
      <c r="A165" s="7"/>
      <c r="B165" s="7"/>
      <c r="C165" s="7"/>
      <c r="D165" s="7"/>
      <c r="E165" s="7"/>
      <c r="F165" s="11"/>
      <c r="G165" s="11"/>
      <c r="H165" s="11"/>
      <c r="I165" s="11"/>
      <c r="J165" s="11"/>
      <c r="K165" s="11"/>
      <c r="L165" s="13"/>
      <c r="M165" s="11"/>
      <c r="N165" s="7"/>
      <c r="O165" s="7"/>
      <c r="P165" s="7"/>
      <c r="Q165" s="7"/>
      <c r="R165" s="7"/>
      <c r="S165" s="7"/>
      <c r="T165" s="7"/>
      <c r="U165" s="7"/>
      <c r="V165" s="7"/>
      <c r="W165" s="7"/>
      <c r="X165" s="7"/>
      <c r="Y165" s="7"/>
      <c r="Z165" s="7"/>
      <c r="AA165" s="7"/>
      <c r="AB165" s="7"/>
    </row>
    <row r="166">
      <c r="A166" s="7"/>
      <c r="B166" s="7"/>
      <c r="C166" s="7"/>
      <c r="D166" s="7"/>
      <c r="E166" s="7"/>
      <c r="F166" s="11"/>
      <c r="G166" s="11"/>
      <c r="H166" s="11"/>
      <c r="I166" s="11"/>
      <c r="J166" s="11"/>
      <c r="K166" s="11"/>
      <c r="L166" s="13"/>
      <c r="M166" s="11"/>
      <c r="N166" s="7"/>
      <c r="O166" s="7"/>
      <c r="P166" s="7"/>
      <c r="Q166" s="7"/>
      <c r="R166" s="7"/>
      <c r="S166" s="7"/>
      <c r="T166" s="7"/>
      <c r="U166" s="7"/>
      <c r="V166" s="7"/>
      <c r="W166" s="7"/>
      <c r="X166" s="7"/>
      <c r="Y166" s="7"/>
      <c r="Z166" s="7"/>
      <c r="AA166" s="7"/>
      <c r="AB166" s="7"/>
    </row>
    <row r="167">
      <c r="A167" s="7"/>
      <c r="B167" s="7"/>
      <c r="C167" s="7"/>
      <c r="D167" s="7"/>
      <c r="E167" s="7"/>
      <c r="F167" s="11"/>
      <c r="G167" s="11"/>
      <c r="H167" s="11"/>
      <c r="I167" s="11"/>
      <c r="J167" s="11"/>
      <c r="K167" s="11"/>
      <c r="L167" s="13"/>
      <c r="M167" s="11"/>
      <c r="N167" s="7"/>
      <c r="O167" s="7"/>
      <c r="P167" s="7"/>
      <c r="Q167" s="7"/>
      <c r="R167" s="7"/>
      <c r="S167" s="7"/>
      <c r="T167" s="7"/>
      <c r="U167" s="7"/>
      <c r="V167" s="7"/>
      <c r="W167" s="7"/>
      <c r="X167" s="7"/>
      <c r="Y167" s="7"/>
      <c r="Z167" s="7"/>
      <c r="AA167" s="7"/>
      <c r="AB167" s="7"/>
    </row>
    <row r="168">
      <c r="A168" s="7"/>
      <c r="B168" s="7"/>
      <c r="C168" s="7"/>
      <c r="D168" s="7"/>
      <c r="E168" s="7"/>
      <c r="F168" s="11"/>
      <c r="G168" s="11"/>
      <c r="H168" s="11"/>
      <c r="I168" s="11"/>
      <c r="J168" s="11"/>
      <c r="K168" s="11"/>
      <c r="L168" s="13"/>
      <c r="M168" s="11"/>
      <c r="N168" s="7"/>
      <c r="O168" s="7"/>
      <c r="P168" s="7"/>
      <c r="Q168" s="7"/>
      <c r="R168" s="7"/>
      <c r="S168" s="7"/>
      <c r="T168" s="7"/>
      <c r="U168" s="7"/>
      <c r="V168" s="7"/>
      <c r="W168" s="7"/>
      <c r="X168" s="7"/>
      <c r="Y168" s="7"/>
      <c r="Z168" s="7"/>
      <c r="AA168" s="7"/>
      <c r="AB168" s="7"/>
    </row>
    <row r="169">
      <c r="A169" s="7"/>
      <c r="B169" s="7"/>
      <c r="C169" s="7"/>
      <c r="D169" s="7"/>
      <c r="E169" s="7"/>
      <c r="F169" s="11"/>
      <c r="G169" s="11"/>
      <c r="H169" s="11"/>
      <c r="I169" s="11"/>
      <c r="J169" s="11"/>
      <c r="K169" s="11"/>
      <c r="L169" s="13"/>
      <c r="M169" s="11"/>
      <c r="N169" s="7"/>
      <c r="O169" s="7"/>
      <c r="P169" s="7"/>
      <c r="Q169" s="7"/>
      <c r="R169" s="7"/>
      <c r="S169" s="7"/>
      <c r="T169" s="7"/>
      <c r="U169" s="7"/>
      <c r="V169" s="7"/>
      <c r="W169" s="7"/>
      <c r="X169" s="7"/>
      <c r="Y169" s="7"/>
      <c r="Z169" s="7"/>
      <c r="AA169" s="7"/>
      <c r="AB169" s="7"/>
    </row>
    <row r="170">
      <c r="A170" s="7"/>
      <c r="B170" s="7"/>
      <c r="C170" s="7"/>
      <c r="D170" s="7"/>
      <c r="E170" s="7"/>
      <c r="F170" s="11"/>
      <c r="G170" s="11"/>
      <c r="H170" s="11"/>
      <c r="I170" s="11"/>
      <c r="J170" s="11"/>
      <c r="K170" s="11"/>
      <c r="L170" s="13"/>
      <c r="M170" s="11"/>
      <c r="N170" s="7"/>
      <c r="O170" s="7"/>
      <c r="P170" s="7"/>
      <c r="Q170" s="7"/>
      <c r="R170" s="7"/>
      <c r="S170" s="7"/>
      <c r="T170" s="7"/>
      <c r="U170" s="7"/>
      <c r="V170" s="7"/>
      <c r="W170" s="7"/>
      <c r="X170" s="7"/>
      <c r="Y170" s="7"/>
      <c r="Z170" s="7"/>
      <c r="AA170" s="7"/>
      <c r="AB170" s="7"/>
    </row>
    <row r="171">
      <c r="A171" s="7"/>
      <c r="B171" s="7"/>
      <c r="C171" s="7"/>
      <c r="D171" s="7"/>
      <c r="E171" s="7"/>
      <c r="F171" s="11"/>
      <c r="G171" s="11"/>
      <c r="H171" s="11"/>
      <c r="I171" s="11"/>
      <c r="J171" s="11"/>
      <c r="K171" s="11"/>
      <c r="L171" s="13"/>
      <c r="M171" s="11"/>
      <c r="N171" s="7"/>
      <c r="O171" s="7"/>
      <c r="P171" s="7"/>
      <c r="Q171" s="7"/>
      <c r="R171" s="7"/>
      <c r="S171" s="7"/>
      <c r="T171" s="7"/>
      <c r="U171" s="7"/>
      <c r="V171" s="7"/>
      <c r="W171" s="7"/>
      <c r="X171" s="7"/>
      <c r="Y171" s="7"/>
      <c r="Z171" s="7"/>
      <c r="AA171" s="7"/>
      <c r="AB171" s="7"/>
    </row>
    <row r="172">
      <c r="A172" s="7"/>
      <c r="B172" s="7"/>
      <c r="C172" s="7"/>
      <c r="D172" s="7"/>
      <c r="E172" s="7"/>
      <c r="F172" s="11"/>
      <c r="G172" s="11"/>
      <c r="H172" s="11"/>
      <c r="I172" s="11"/>
      <c r="J172" s="11"/>
      <c r="K172" s="11"/>
      <c r="L172" s="13"/>
      <c r="M172" s="11"/>
      <c r="N172" s="7"/>
      <c r="O172" s="7"/>
      <c r="P172" s="7"/>
      <c r="Q172" s="7"/>
      <c r="R172" s="7"/>
      <c r="S172" s="7"/>
      <c r="T172" s="7"/>
      <c r="U172" s="7"/>
      <c r="V172" s="7"/>
      <c r="W172" s="7"/>
      <c r="X172" s="7"/>
      <c r="Y172" s="7"/>
      <c r="Z172" s="7"/>
      <c r="AA172" s="7"/>
      <c r="AB172" s="7"/>
    </row>
    <row r="173">
      <c r="A173" s="7"/>
      <c r="B173" s="7"/>
      <c r="C173" s="7"/>
      <c r="D173" s="7"/>
      <c r="E173" s="7"/>
      <c r="F173" s="11"/>
      <c r="G173" s="11"/>
      <c r="H173" s="11"/>
      <c r="I173" s="11"/>
      <c r="J173" s="11"/>
      <c r="K173" s="11"/>
      <c r="L173" s="13"/>
      <c r="M173" s="11"/>
      <c r="N173" s="7"/>
      <c r="O173" s="7"/>
      <c r="P173" s="7"/>
      <c r="Q173" s="7"/>
      <c r="R173" s="7"/>
      <c r="S173" s="7"/>
      <c r="T173" s="7"/>
      <c r="U173" s="7"/>
      <c r="V173" s="7"/>
      <c r="W173" s="7"/>
      <c r="X173" s="7"/>
      <c r="Y173" s="7"/>
      <c r="Z173" s="7"/>
      <c r="AA173" s="7"/>
      <c r="AB173" s="7"/>
    </row>
    <row r="174">
      <c r="A174" s="7"/>
      <c r="B174" s="7"/>
      <c r="C174" s="7"/>
      <c r="D174" s="7"/>
      <c r="E174" s="7"/>
      <c r="F174" s="11"/>
      <c r="G174" s="11"/>
      <c r="H174" s="11"/>
      <c r="I174" s="11"/>
      <c r="J174" s="11"/>
      <c r="K174" s="11"/>
      <c r="L174" s="13"/>
      <c r="M174" s="11"/>
      <c r="N174" s="7"/>
      <c r="O174" s="7"/>
      <c r="P174" s="7"/>
      <c r="Q174" s="7"/>
      <c r="R174" s="7"/>
      <c r="S174" s="7"/>
      <c r="T174" s="7"/>
      <c r="U174" s="7"/>
      <c r="V174" s="7"/>
      <c r="W174" s="7"/>
      <c r="X174" s="7"/>
      <c r="Y174" s="7"/>
      <c r="Z174" s="7"/>
      <c r="AA174" s="7"/>
      <c r="AB174" s="7"/>
    </row>
    <row r="175">
      <c r="A175" s="7"/>
      <c r="B175" s="7"/>
      <c r="C175" s="7"/>
      <c r="D175" s="7"/>
      <c r="E175" s="7"/>
      <c r="F175" s="11"/>
      <c r="G175" s="11"/>
      <c r="H175" s="11"/>
      <c r="I175" s="11"/>
      <c r="J175" s="11"/>
      <c r="K175" s="11"/>
      <c r="L175" s="13"/>
      <c r="M175" s="11"/>
      <c r="N175" s="7"/>
      <c r="O175" s="7"/>
      <c r="P175" s="7"/>
      <c r="Q175" s="7"/>
      <c r="R175" s="7"/>
      <c r="S175" s="7"/>
      <c r="T175" s="7"/>
      <c r="U175" s="7"/>
      <c r="V175" s="7"/>
      <c r="W175" s="7"/>
      <c r="X175" s="7"/>
      <c r="Y175" s="7"/>
      <c r="Z175" s="7"/>
      <c r="AA175" s="7"/>
      <c r="AB175" s="7"/>
    </row>
    <row r="176">
      <c r="A176" s="7"/>
      <c r="B176" s="7"/>
      <c r="C176" s="7"/>
      <c r="D176" s="7"/>
      <c r="E176" s="7"/>
      <c r="F176" s="11"/>
      <c r="G176" s="11"/>
      <c r="H176" s="11"/>
      <c r="I176" s="11"/>
      <c r="J176" s="11"/>
      <c r="K176" s="11"/>
      <c r="L176" s="13"/>
      <c r="M176" s="11"/>
      <c r="N176" s="7"/>
      <c r="O176" s="7"/>
      <c r="P176" s="7"/>
      <c r="Q176" s="7"/>
      <c r="R176" s="7"/>
      <c r="S176" s="7"/>
      <c r="T176" s="7"/>
      <c r="U176" s="7"/>
      <c r="V176" s="7"/>
      <c r="W176" s="7"/>
      <c r="X176" s="7"/>
      <c r="Y176" s="7"/>
      <c r="Z176" s="7"/>
      <c r="AA176" s="7"/>
      <c r="AB176" s="7"/>
    </row>
    <row r="177">
      <c r="A177" s="7"/>
      <c r="B177" s="7"/>
      <c r="C177" s="7"/>
      <c r="D177" s="7"/>
      <c r="E177" s="7"/>
      <c r="F177" s="11"/>
      <c r="G177" s="11"/>
      <c r="H177" s="11"/>
      <c r="I177" s="11"/>
      <c r="J177" s="11"/>
      <c r="K177" s="11"/>
      <c r="L177" s="13"/>
      <c r="M177" s="11"/>
      <c r="N177" s="7"/>
      <c r="O177" s="7"/>
      <c r="P177" s="7"/>
      <c r="Q177" s="7"/>
      <c r="R177" s="7"/>
      <c r="S177" s="7"/>
      <c r="T177" s="7"/>
      <c r="U177" s="7"/>
      <c r="V177" s="7"/>
      <c r="W177" s="7"/>
      <c r="X177" s="7"/>
      <c r="Y177" s="7"/>
      <c r="Z177" s="7"/>
      <c r="AA177" s="7"/>
      <c r="AB177" s="7"/>
    </row>
    <row r="178">
      <c r="A178" s="7"/>
      <c r="B178" s="7"/>
      <c r="C178" s="7"/>
      <c r="D178" s="7"/>
      <c r="E178" s="7"/>
      <c r="F178" s="11"/>
      <c r="G178" s="11"/>
      <c r="H178" s="11"/>
      <c r="I178" s="11"/>
      <c r="J178" s="11"/>
      <c r="K178" s="11"/>
      <c r="L178" s="13"/>
      <c r="M178" s="11"/>
      <c r="N178" s="7"/>
      <c r="O178" s="7"/>
      <c r="P178" s="7"/>
      <c r="Q178" s="7"/>
      <c r="R178" s="7"/>
      <c r="S178" s="7"/>
      <c r="T178" s="7"/>
      <c r="U178" s="7"/>
      <c r="V178" s="7"/>
      <c r="W178" s="7"/>
      <c r="X178" s="7"/>
      <c r="Y178" s="7"/>
      <c r="Z178" s="7"/>
      <c r="AA178" s="7"/>
      <c r="AB178" s="7"/>
    </row>
    <row r="179">
      <c r="A179" s="7"/>
      <c r="B179" s="7"/>
      <c r="C179" s="7"/>
      <c r="D179" s="7"/>
      <c r="E179" s="7"/>
      <c r="F179" s="11"/>
      <c r="G179" s="11"/>
      <c r="H179" s="11"/>
      <c r="I179" s="11"/>
      <c r="J179" s="11"/>
      <c r="K179" s="11"/>
      <c r="L179" s="13"/>
      <c r="M179" s="11"/>
      <c r="N179" s="7"/>
      <c r="O179" s="7"/>
      <c r="P179" s="7"/>
      <c r="Q179" s="7"/>
      <c r="R179" s="7"/>
      <c r="S179" s="7"/>
      <c r="T179" s="7"/>
      <c r="U179" s="7"/>
      <c r="V179" s="7"/>
      <c r="W179" s="7"/>
      <c r="X179" s="7"/>
      <c r="Y179" s="7"/>
      <c r="Z179" s="7"/>
      <c r="AA179" s="7"/>
      <c r="AB179" s="7"/>
    </row>
    <row r="180">
      <c r="A180" s="7"/>
      <c r="B180" s="7"/>
      <c r="C180" s="7"/>
      <c r="D180" s="7"/>
      <c r="E180" s="7"/>
      <c r="F180" s="11"/>
      <c r="G180" s="11"/>
      <c r="H180" s="11"/>
      <c r="I180" s="11"/>
      <c r="J180" s="11"/>
      <c r="K180" s="11"/>
      <c r="L180" s="13"/>
      <c r="M180" s="11"/>
      <c r="N180" s="7"/>
      <c r="O180" s="7"/>
      <c r="P180" s="7"/>
      <c r="Q180" s="7"/>
      <c r="R180" s="7"/>
      <c r="S180" s="7"/>
      <c r="T180" s="7"/>
      <c r="U180" s="7"/>
      <c r="V180" s="7"/>
      <c r="W180" s="7"/>
      <c r="X180" s="7"/>
      <c r="Y180" s="7"/>
      <c r="Z180" s="7"/>
      <c r="AA180" s="7"/>
      <c r="AB180" s="7"/>
    </row>
    <row r="181">
      <c r="A181" s="7"/>
      <c r="B181" s="7"/>
      <c r="C181" s="7"/>
      <c r="D181" s="7"/>
      <c r="E181" s="7"/>
      <c r="F181" s="11"/>
      <c r="G181" s="11"/>
      <c r="H181" s="11"/>
      <c r="I181" s="11"/>
      <c r="J181" s="11"/>
      <c r="K181" s="11"/>
      <c r="L181" s="13"/>
      <c r="M181" s="11"/>
      <c r="N181" s="7"/>
      <c r="O181" s="7"/>
      <c r="P181" s="7"/>
      <c r="Q181" s="7"/>
      <c r="R181" s="7"/>
      <c r="S181" s="7"/>
      <c r="T181" s="7"/>
      <c r="U181" s="7"/>
      <c r="V181" s="7"/>
      <c r="W181" s="7"/>
      <c r="X181" s="7"/>
      <c r="Y181" s="7"/>
      <c r="Z181" s="7"/>
      <c r="AA181" s="7"/>
      <c r="AB181" s="7"/>
    </row>
    <row r="182">
      <c r="A182" s="7"/>
      <c r="B182" s="7"/>
      <c r="C182" s="7"/>
      <c r="D182" s="7"/>
      <c r="E182" s="7"/>
      <c r="F182" s="11"/>
      <c r="G182" s="11"/>
      <c r="H182" s="11"/>
      <c r="I182" s="11"/>
      <c r="J182" s="11"/>
      <c r="K182" s="11"/>
      <c r="L182" s="13"/>
      <c r="M182" s="11"/>
      <c r="N182" s="7"/>
      <c r="O182" s="7"/>
      <c r="P182" s="7"/>
      <c r="Q182" s="7"/>
      <c r="R182" s="7"/>
      <c r="S182" s="7"/>
      <c r="T182" s="7"/>
      <c r="U182" s="7"/>
      <c r="V182" s="7"/>
      <c r="W182" s="7"/>
      <c r="X182" s="7"/>
      <c r="Y182" s="7"/>
      <c r="Z182" s="7"/>
      <c r="AA182" s="7"/>
      <c r="AB182" s="7"/>
    </row>
    <row r="183">
      <c r="A183" s="7"/>
      <c r="B183" s="7"/>
      <c r="C183" s="7"/>
      <c r="D183" s="7"/>
      <c r="E183" s="7"/>
      <c r="F183" s="11"/>
      <c r="G183" s="11"/>
      <c r="H183" s="11"/>
      <c r="I183" s="11"/>
      <c r="J183" s="11"/>
      <c r="K183" s="11"/>
      <c r="L183" s="13"/>
      <c r="M183" s="11"/>
      <c r="N183" s="7"/>
      <c r="O183" s="7"/>
      <c r="P183" s="7"/>
      <c r="Q183" s="7"/>
      <c r="R183" s="7"/>
      <c r="S183" s="7"/>
      <c r="T183" s="7"/>
      <c r="U183" s="7"/>
      <c r="V183" s="7"/>
      <c r="W183" s="7"/>
      <c r="X183" s="7"/>
      <c r="Y183" s="7"/>
      <c r="Z183" s="7"/>
      <c r="AA183" s="7"/>
      <c r="AB183" s="7"/>
    </row>
    <row r="184">
      <c r="A184" s="7"/>
      <c r="B184" s="7"/>
      <c r="C184" s="7"/>
      <c r="D184" s="7"/>
      <c r="E184" s="7"/>
      <c r="F184" s="11"/>
      <c r="G184" s="11"/>
      <c r="H184" s="11"/>
      <c r="I184" s="11"/>
      <c r="J184" s="11"/>
      <c r="K184" s="11"/>
      <c r="L184" s="13"/>
      <c r="M184" s="11"/>
      <c r="N184" s="7"/>
      <c r="O184" s="7"/>
      <c r="P184" s="7"/>
      <c r="Q184" s="7"/>
      <c r="R184" s="7"/>
      <c r="S184" s="7"/>
      <c r="T184" s="7"/>
      <c r="U184" s="7"/>
      <c r="V184" s="7"/>
      <c r="W184" s="7"/>
      <c r="X184" s="7"/>
      <c r="Y184" s="7"/>
      <c r="Z184" s="7"/>
      <c r="AA184" s="7"/>
      <c r="AB184" s="7"/>
    </row>
    <row r="185">
      <c r="A185" s="7"/>
      <c r="B185" s="7"/>
      <c r="C185" s="7"/>
      <c r="D185" s="7"/>
      <c r="E185" s="7"/>
      <c r="F185" s="11"/>
      <c r="G185" s="11"/>
      <c r="H185" s="11"/>
      <c r="I185" s="11"/>
      <c r="J185" s="11"/>
      <c r="K185" s="11"/>
      <c r="L185" s="13"/>
      <c r="M185" s="11"/>
      <c r="N185" s="7"/>
      <c r="O185" s="7"/>
      <c r="P185" s="7"/>
      <c r="Q185" s="7"/>
      <c r="R185" s="7"/>
      <c r="S185" s="7"/>
      <c r="T185" s="7"/>
      <c r="U185" s="7"/>
      <c r="V185" s="7"/>
      <c r="W185" s="7"/>
      <c r="X185" s="7"/>
      <c r="Y185" s="7"/>
      <c r="Z185" s="7"/>
      <c r="AA185" s="7"/>
      <c r="AB185" s="7"/>
    </row>
    <row r="186">
      <c r="A186" s="7"/>
      <c r="B186" s="7"/>
      <c r="C186" s="7"/>
      <c r="D186" s="7"/>
      <c r="E186" s="7"/>
      <c r="F186" s="11"/>
      <c r="G186" s="11"/>
      <c r="H186" s="11"/>
      <c r="I186" s="11"/>
      <c r="J186" s="11"/>
      <c r="K186" s="11"/>
      <c r="L186" s="13"/>
      <c r="M186" s="11"/>
      <c r="N186" s="7"/>
      <c r="O186" s="7"/>
      <c r="P186" s="7"/>
      <c r="Q186" s="7"/>
      <c r="R186" s="7"/>
      <c r="S186" s="7"/>
      <c r="T186" s="7"/>
      <c r="U186" s="7"/>
      <c r="V186" s="7"/>
      <c r="W186" s="7"/>
      <c r="X186" s="7"/>
      <c r="Y186" s="7"/>
      <c r="Z186" s="7"/>
      <c r="AA186" s="7"/>
      <c r="AB186" s="7"/>
    </row>
    <row r="187">
      <c r="A187" s="7"/>
      <c r="B187" s="7"/>
      <c r="C187" s="7"/>
      <c r="D187" s="7"/>
      <c r="E187" s="7"/>
      <c r="F187" s="11"/>
      <c r="G187" s="11"/>
      <c r="H187" s="11"/>
      <c r="I187" s="11"/>
      <c r="J187" s="11"/>
      <c r="K187" s="11"/>
      <c r="L187" s="13"/>
      <c r="M187" s="11"/>
      <c r="N187" s="7"/>
      <c r="O187" s="7"/>
      <c r="P187" s="7"/>
      <c r="Q187" s="7"/>
      <c r="R187" s="7"/>
      <c r="S187" s="7"/>
      <c r="T187" s="7"/>
      <c r="U187" s="7"/>
      <c r="V187" s="7"/>
      <c r="W187" s="7"/>
      <c r="X187" s="7"/>
      <c r="Y187" s="7"/>
      <c r="Z187" s="7"/>
      <c r="AA187" s="7"/>
      <c r="AB187" s="7"/>
    </row>
    <row r="188">
      <c r="A188" s="7"/>
      <c r="B188" s="7"/>
      <c r="C188" s="7"/>
      <c r="D188" s="7"/>
      <c r="E188" s="7"/>
      <c r="F188" s="11"/>
      <c r="G188" s="11"/>
      <c r="H188" s="11"/>
      <c r="I188" s="11"/>
      <c r="J188" s="11"/>
      <c r="K188" s="11"/>
      <c r="L188" s="13"/>
      <c r="M188" s="11"/>
      <c r="N188" s="7"/>
      <c r="O188" s="7"/>
      <c r="P188" s="7"/>
      <c r="Q188" s="7"/>
      <c r="R188" s="7"/>
      <c r="S188" s="7"/>
      <c r="T188" s="7"/>
      <c r="U188" s="7"/>
      <c r="V188" s="7"/>
      <c r="W188" s="7"/>
      <c r="X188" s="7"/>
      <c r="Y188" s="7"/>
      <c r="Z188" s="7"/>
      <c r="AA188" s="7"/>
      <c r="AB188" s="7"/>
    </row>
    <row r="189">
      <c r="A189" s="7"/>
      <c r="B189" s="7"/>
      <c r="C189" s="7"/>
      <c r="D189" s="7"/>
      <c r="E189" s="7"/>
      <c r="F189" s="11"/>
      <c r="G189" s="11"/>
      <c r="H189" s="11"/>
      <c r="I189" s="11"/>
      <c r="J189" s="11"/>
      <c r="K189" s="11"/>
      <c r="L189" s="13"/>
      <c r="M189" s="11"/>
      <c r="N189" s="7"/>
      <c r="O189" s="7"/>
      <c r="P189" s="7"/>
      <c r="Q189" s="7"/>
      <c r="R189" s="7"/>
      <c r="S189" s="7"/>
      <c r="T189" s="7"/>
      <c r="U189" s="7"/>
      <c r="V189" s="7"/>
      <c r="W189" s="7"/>
      <c r="X189" s="7"/>
      <c r="Y189" s="7"/>
      <c r="Z189" s="7"/>
      <c r="AA189" s="7"/>
      <c r="AB189" s="7"/>
    </row>
    <row r="190">
      <c r="A190" s="7"/>
      <c r="B190" s="7"/>
      <c r="C190" s="7"/>
      <c r="D190" s="7"/>
      <c r="E190" s="7"/>
      <c r="F190" s="11"/>
      <c r="G190" s="11"/>
      <c r="H190" s="11"/>
      <c r="I190" s="11"/>
      <c r="J190" s="11"/>
      <c r="K190" s="11"/>
      <c r="L190" s="13"/>
      <c r="M190" s="11"/>
      <c r="N190" s="7"/>
      <c r="O190" s="7"/>
      <c r="P190" s="7"/>
      <c r="Q190" s="7"/>
      <c r="R190" s="7"/>
      <c r="S190" s="7"/>
      <c r="T190" s="7"/>
      <c r="U190" s="7"/>
      <c r="V190" s="7"/>
      <c r="W190" s="7"/>
      <c r="X190" s="7"/>
      <c r="Y190" s="7"/>
      <c r="Z190" s="7"/>
      <c r="AA190" s="7"/>
      <c r="AB190" s="7"/>
    </row>
    <row r="191">
      <c r="A191" s="7"/>
      <c r="B191" s="7"/>
      <c r="C191" s="7"/>
      <c r="D191" s="7"/>
      <c r="E191" s="7"/>
      <c r="F191" s="11"/>
      <c r="G191" s="11"/>
      <c r="H191" s="11"/>
      <c r="I191" s="11"/>
      <c r="J191" s="11"/>
      <c r="K191" s="11"/>
      <c r="L191" s="13"/>
      <c r="M191" s="11"/>
      <c r="N191" s="7"/>
      <c r="O191" s="7"/>
      <c r="P191" s="7"/>
      <c r="Q191" s="7"/>
      <c r="R191" s="7"/>
      <c r="S191" s="7"/>
      <c r="T191" s="7"/>
      <c r="U191" s="7"/>
      <c r="V191" s="7"/>
      <c r="W191" s="7"/>
      <c r="X191" s="7"/>
      <c r="Y191" s="7"/>
      <c r="Z191" s="7"/>
      <c r="AA191" s="7"/>
      <c r="AB191" s="7"/>
    </row>
    <row r="192">
      <c r="A192" s="7"/>
      <c r="B192" s="7"/>
      <c r="C192" s="7"/>
      <c r="D192" s="7"/>
      <c r="E192" s="7"/>
      <c r="F192" s="11"/>
      <c r="G192" s="11"/>
      <c r="H192" s="11"/>
      <c r="I192" s="11"/>
      <c r="J192" s="11"/>
      <c r="K192" s="11"/>
      <c r="L192" s="13"/>
      <c r="M192" s="11"/>
      <c r="N192" s="7"/>
      <c r="O192" s="7"/>
      <c r="P192" s="7"/>
      <c r="Q192" s="7"/>
      <c r="R192" s="7"/>
      <c r="S192" s="7"/>
      <c r="T192" s="7"/>
      <c r="U192" s="7"/>
      <c r="V192" s="7"/>
      <c r="W192" s="7"/>
      <c r="X192" s="7"/>
      <c r="Y192" s="7"/>
      <c r="Z192" s="7"/>
      <c r="AA192" s="7"/>
      <c r="AB192" s="7"/>
    </row>
    <row r="193">
      <c r="A193" s="7"/>
      <c r="B193" s="7"/>
      <c r="C193" s="7"/>
      <c r="D193" s="7"/>
      <c r="E193" s="7"/>
      <c r="F193" s="11"/>
      <c r="G193" s="11"/>
      <c r="H193" s="11"/>
      <c r="I193" s="11"/>
      <c r="J193" s="11"/>
      <c r="K193" s="11"/>
      <c r="L193" s="13"/>
      <c r="M193" s="11"/>
      <c r="N193" s="7"/>
      <c r="O193" s="7"/>
      <c r="P193" s="7"/>
      <c r="Q193" s="7"/>
      <c r="R193" s="7"/>
      <c r="S193" s="7"/>
      <c r="T193" s="7"/>
      <c r="U193" s="7"/>
      <c r="V193" s="7"/>
      <c r="W193" s="7"/>
      <c r="X193" s="7"/>
      <c r="Y193" s="7"/>
      <c r="Z193" s="7"/>
      <c r="AA193" s="7"/>
      <c r="AB193" s="7"/>
    </row>
    <row r="194">
      <c r="A194" s="7"/>
      <c r="B194" s="7"/>
      <c r="C194" s="7"/>
      <c r="D194" s="7"/>
      <c r="E194" s="7"/>
      <c r="F194" s="11"/>
      <c r="G194" s="11"/>
      <c r="H194" s="11"/>
      <c r="I194" s="11"/>
      <c r="J194" s="11"/>
      <c r="K194" s="11"/>
      <c r="L194" s="13"/>
      <c r="M194" s="11"/>
      <c r="N194" s="7"/>
      <c r="O194" s="7"/>
      <c r="P194" s="7"/>
      <c r="Q194" s="7"/>
      <c r="R194" s="7"/>
      <c r="S194" s="7"/>
      <c r="T194" s="7"/>
      <c r="U194" s="7"/>
      <c r="V194" s="7"/>
      <c r="W194" s="7"/>
      <c r="X194" s="7"/>
      <c r="Y194" s="7"/>
      <c r="Z194" s="7"/>
      <c r="AA194" s="7"/>
      <c r="AB194" s="7"/>
    </row>
    <row r="195">
      <c r="A195" s="7"/>
      <c r="B195" s="7"/>
      <c r="C195" s="7"/>
      <c r="D195" s="7"/>
      <c r="E195" s="7"/>
      <c r="F195" s="11"/>
      <c r="G195" s="11"/>
      <c r="H195" s="11"/>
      <c r="I195" s="11"/>
      <c r="J195" s="11"/>
      <c r="K195" s="11"/>
      <c r="L195" s="13"/>
      <c r="M195" s="11"/>
      <c r="N195" s="7"/>
      <c r="O195" s="7"/>
      <c r="P195" s="7"/>
      <c r="Q195" s="7"/>
      <c r="R195" s="7"/>
      <c r="S195" s="7"/>
      <c r="T195" s="7"/>
      <c r="U195" s="7"/>
      <c r="V195" s="7"/>
      <c r="W195" s="7"/>
      <c r="X195" s="7"/>
      <c r="Y195" s="7"/>
      <c r="Z195" s="7"/>
      <c r="AA195" s="7"/>
      <c r="AB195" s="7"/>
    </row>
    <row r="196">
      <c r="A196" s="7"/>
      <c r="B196" s="7"/>
      <c r="C196" s="7"/>
      <c r="D196" s="7"/>
      <c r="E196" s="7"/>
      <c r="F196" s="11"/>
      <c r="G196" s="11"/>
      <c r="H196" s="11"/>
      <c r="I196" s="11"/>
      <c r="J196" s="11"/>
      <c r="K196" s="11"/>
      <c r="L196" s="13"/>
      <c r="M196" s="11"/>
      <c r="N196" s="7"/>
      <c r="O196" s="7"/>
      <c r="P196" s="7"/>
      <c r="Q196" s="7"/>
      <c r="R196" s="7"/>
      <c r="S196" s="7"/>
      <c r="T196" s="7"/>
      <c r="U196" s="7"/>
      <c r="V196" s="7"/>
      <c r="W196" s="7"/>
      <c r="X196" s="7"/>
      <c r="Y196" s="7"/>
      <c r="Z196" s="7"/>
      <c r="AA196" s="7"/>
      <c r="AB196" s="7"/>
    </row>
    <row r="197">
      <c r="A197" s="7"/>
      <c r="B197" s="7"/>
      <c r="C197" s="7"/>
      <c r="D197" s="7"/>
      <c r="E197" s="7"/>
      <c r="F197" s="11"/>
      <c r="G197" s="11"/>
      <c r="H197" s="11"/>
      <c r="I197" s="11"/>
      <c r="J197" s="11"/>
      <c r="K197" s="11"/>
      <c r="L197" s="13"/>
      <c r="M197" s="11"/>
      <c r="N197" s="7"/>
      <c r="O197" s="7"/>
      <c r="P197" s="7"/>
      <c r="Q197" s="7"/>
      <c r="R197" s="7"/>
      <c r="S197" s="7"/>
      <c r="T197" s="7"/>
      <c r="U197" s="7"/>
      <c r="V197" s="7"/>
      <c r="W197" s="7"/>
      <c r="X197" s="7"/>
      <c r="Y197" s="7"/>
      <c r="Z197" s="7"/>
      <c r="AA197" s="7"/>
      <c r="AB197" s="7"/>
    </row>
    <row r="198">
      <c r="A198" s="7"/>
      <c r="B198" s="7"/>
      <c r="C198" s="7"/>
      <c r="D198" s="7"/>
      <c r="E198" s="7"/>
      <c r="F198" s="11"/>
      <c r="G198" s="11"/>
      <c r="H198" s="11"/>
      <c r="I198" s="11"/>
      <c r="J198" s="11"/>
      <c r="K198" s="11"/>
      <c r="L198" s="13"/>
      <c r="M198" s="11"/>
      <c r="N198" s="7"/>
      <c r="O198" s="7"/>
      <c r="P198" s="7"/>
      <c r="Q198" s="7"/>
      <c r="R198" s="7"/>
      <c r="S198" s="7"/>
      <c r="T198" s="7"/>
      <c r="U198" s="7"/>
      <c r="V198" s="7"/>
      <c r="W198" s="7"/>
      <c r="X198" s="7"/>
      <c r="Y198" s="7"/>
      <c r="Z198" s="7"/>
      <c r="AA198" s="7"/>
      <c r="AB198" s="7"/>
    </row>
    <row r="199">
      <c r="A199" s="7"/>
      <c r="B199" s="7"/>
      <c r="C199" s="7"/>
      <c r="D199" s="7"/>
      <c r="E199" s="7"/>
      <c r="F199" s="11"/>
      <c r="G199" s="11"/>
      <c r="H199" s="11"/>
      <c r="I199" s="11"/>
      <c r="J199" s="11"/>
      <c r="K199" s="11"/>
      <c r="L199" s="13"/>
      <c r="M199" s="11"/>
      <c r="N199" s="7"/>
      <c r="O199" s="7"/>
      <c r="P199" s="7"/>
      <c r="Q199" s="7"/>
      <c r="R199" s="7"/>
      <c r="S199" s="7"/>
      <c r="T199" s="7"/>
      <c r="U199" s="7"/>
      <c r="V199" s="7"/>
      <c r="W199" s="7"/>
      <c r="X199" s="7"/>
      <c r="Y199" s="7"/>
      <c r="Z199" s="7"/>
      <c r="AA199" s="7"/>
      <c r="AB199" s="7"/>
    </row>
    <row r="200">
      <c r="A200" s="7"/>
      <c r="B200" s="7"/>
      <c r="C200" s="7"/>
      <c r="D200" s="7"/>
      <c r="E200" s="7"/>
      <c r="F200" s="11"/>
      <c r="G200" s="11"/>
      <c r="H200" s="11"/>
      <c r="I200" s="11"/>
      <c r="J200" s="11"/>
      <c r="K200" s="11"/>
      <c r="L200" s="13"/>
      <c r="M200" s="11"/>
      <c r="N200" s="7"/>
      <c r="O200" s="7"/>
      <c r="P200" s="7"/>
      <c r="Q200" s="7"/>
      <c r="R200" s="7"/>
      <c r="S200" s="7"/>
      <c r="T200" s="7"/>
      <c r="U200" s="7"/>
      <c r="V200" s="7"/>
      <c r="W200" s="7"/>
      <c r="X200" s="7"/>
      <c r="Y200" s="7"/>
      <c r="Z200" s="7"/>
      <c r="AA200" s="7"/>
      <c r="AB200" s="7"/>
    </row>
    <row r="201">
      <c r="A201" s="7"/>
      <c r="B201" s="7"/>
      <c r="C201" s="7"/>
      <c r="D201" s="7"/>
      <c r="E201" s="7"/>
      <c r="F201" s="11"/>
      <c r="G201" s="11"/>
      <c r="H201" s="11"/>
      <c r="I201" s="11"/>
      <c r="J201" s="11"/>
      <c r="K201" s="11"/>
      <c r="L201" s="13"/>
      <c r="M201" s="11"/>
      <c r="N201" s="7"/>
      <c r="O201" s="7"/>
      <c r="P201" s="7"/>
      <c r="Q201" s="7"/>
      <c r="R201" s="7"/>
      <c r="S201" s="7"/>
      <c r="T201" s="7"/>
      <c r="U201" s="7"/>
      <c r="V201" s="7"/>
      <c r="W201" s="7"/>
      <c r="X201" s="7"/>
      <c r="Y201" s="7"/>
      <c r="Z201" s="7"/>
      <c r="AA201" s="7"/>
      <c r="AB201" s="7"/>
    </row>
    <row r="202">
      <c r="A202" s="7"/>
      <c r="B202" s="7"/>
      <c r="C202" s="7"/>
      <c r="D202" s="7"/>
      <c r="E202" s="7"/>
      <c r="F202" s="11"/>
      <c r="G202" s="11"/>
      <c r="H202" s="11"/>
      <c r="I202" s="11"/>
      <c r="J202" s="11"/>
      <c r="K202" s="11"/>
      <c r="L202" s="13"/>
      <c r="M202" s="11"/>
      <c r="N202" s="7"/>
      <c r="O202" s="7"/>
      <c r="P202" s="7"/>
      <c r="Q202" s="7"/>
      <c r="R202" s="7"/>
      <c r="S202" s="7"/>
      <c r="T202" s="7"/>
      <c r="U202" s="7"/>
      <c r="V202" s="7"/>
      <c r="W202" s="7"/>
      <c r="X202" s="7"/>
      <c r="Y202" s="7"/>
      <c r="Z202" s="7"/>
      <c r="AA202" s="7"/>
      <c r="AB202" s="7"/>
    </row>
    <row r="203">
      <c r="A203" s="7"/>
      <c r="B203" s="7"/>
      <c r="C203" s="7"/>
      <c r="D203" s="7"/>
      <c r="E203" s="7"/>
      <c r="F203" s="11"/>
      <c r="G203" s="11"/>
      <c r="H203" s="11"/>
      <c r="I203" s="11"/>
      <c r="J203" s="11"/>
      <c r="K203" s="11"/>
      <c r="L203" s="13"/>
      <c r="M203" s="11"/>
      <c r="N203" s="7"/>
      <c r="O203" s="7"/>
      <c r="P203" s="7"/>
      <c r="Q203" s="7"/>
      <c r="R203" s="7"/>
      <c r="S203" s="7"/>
      <c r="T203" s="7"/>
      <c r="U203" s="7"/>
      <c r="V203" s="7"/>
      <c r="W203" s="7"/>
      <c r="X203" s="7"/>
      <c r="Y203" s="7"/>
      <c r="Z203" s="7"/>
      <c r="AA203" s="7"/>
      <c r="AB203" s="7"/>
    </row>
    <row r="204">
      <c r="A204" s="7"/>
      <c r="B204" s="7"/>
      <c r="C204" s="7"/>
      <c r="D204" s="7"/>
      <c r="E204" s="7"/>
      <c r="F204" s="11"/>
      <c r="G204" s="11"/>
      <c r="H204" s="11"/>
      <c r="I204" s="11"/>
      <c r="J204" s="11"/>
      <c r="K204" s="11"/>
      <c r="L204" s="13"/>
      <c r="M204" s="11"/>
      <c r="N204" s="7"/>
      <c r="O204" s="7"/>
      <c r="P204" s="7"/>
      <c r="Q204" s="7"/>
      <c r="R204" s="7"/>
      <c r="S204" s="7"/>
      <c r="T204" s="7"/>
      <c r="U204" s="7"/>
      <c r="V204" s="7"/>
      <c r="W204" s="7"/>
      <c r="X204" s="7"/>
      <c r="Y204" s="7"/>
      <c r="Z204" s="7"/>
      <c r="AA204" s="7"/>
      <c r="AB204" s="7"/>
    </row>
    <row r="205">
      <c r="A205" s="7"/>
      <c r="B205" s="7"/>
      <c r="C205" s="7"/>
      <c r="D205" s="7"/>
      <c r="E205" s="7"/>
      <c r="F205" s="11"/>
      <c r="G205" s="11"/>
      <c r="H205" s="11"/>
      <c r="I205" s="11"/>
      <c r="J205" s="11"/>
      <c r="K205" s="11"/>
      <c r="L205" s="13"/>
      <c r="M205" s="11"/>
      <c r="N205" s="7"/>
      <c r="O205" s="7"/>
      <c r="P205" s="7"/>
      <c r="Q205" s="7"/>
      <c r="R205" s="7"/>
      <c r="S205" s="7"/>
      <c r="T205" s="7"/>
      <c r="U205" s="7"/>
      <c r="V205" s="7"/>
      <c r="W205" s="7"/>
      <c r="X205" s="7"/>
      <c r="Y205" s="7"/>
      <c r="Z205" s="7"/>
      <c r="AA205" s="7"/>
      <c r="AB205" s="7"/>
    </row>
    <row r="206">
      <c r="A206" s="7"/>
      <c r="B206" s="7"/>
      <c r="C206" s="7"/>
      <c r="D206" s="7"/>
      <c r="E206" s="7"/>
      <c r="F206" s="11"/>
      <c r="G206" s="11"/>
      <c r="H206" s="11"/>
      <c r="I206" s="11"/>
      <c r="J206" s="11"/>
      <c r="K206" s="11"/>
      <c r="L206" s="13"/>
      <c r="M206" s="11"/>
      <c r="N206" s="7"/>
      <c r="O206" s="7"/>
      <c r="P206" s="7"/>
      <c r="Q206" s="7"/>
      <c r="R206" s="7"/>
      <c r="S206" s="7"/>
      <c r="T206" s="7"/>
      <c r="U206" s="7"/>
      <c r="V206" s="7"/>
      <c r="W206" s="7"/>
      <c r="X206" s="7"/>
      <c r="Y206" s="7"/>
      <c r="Z206" s="7"/>
      <c r="AA206" s="7"/>
      <c r="AB206" s="7"/>
    </row>
    <row r="207">
      <c r="A207" s="7"/>
      <c r="B207" s="7"/>
      <c r="C207" s="7"/>
      <c r="D207" s="7"/>
      <c r="E207" s="7"/>
      <c r="F207" s="11"/>
      <c r="G207" s="11"/>
      <c r="H207" s="11"/>
      <c r="I207" s="11"/>
      <c r="J207" s="11"/>
      <c r="K207" s="11"/>
      <c r="L207" s="13"/>
      <c r="M207" s="11"/>
      <c r="N207" s="7"/>
      <c r="O207" s="7"/>
      <c r="P207" s="7"/>
      <c r="Q207" s="7"/>
      <c r="R207" s="7"/>
      <c r="S207" s="7"/>
      <c r="T207" s="7"/>
      <c r="U207" s="7"/>
      <c r="V207" s="7"/>
      <c r="W207" s="7"/>
      <c r="X207" s="7"/>
      <c r="Y207" s="7"/>
      <c r="Z207" s="7"/>
      <c r="AA207" s="7"/>
      <c r="AB207" s="7"/>
    </row>
    <row r="208">
      <c r="A208" s="7"/>
      <c r="B208" s="7"/>
      <c r="C208" s="7"/>
      <c r="D208" s="7"/>
      <c r="E208" s="7"/>
      <c r="F208" s="11"/>
      <c r="G208" s="11"/>
      <c r="H208" s="11"/>
      <c r="I208" s="11"/>
      <c r="J208" s="11"/>
      <c r="K208" s="11"/>
      <c r="L208" s="13"/>
      <c r="M208" s="11"/>
      <c r="N208" s="7"/>
      <c r="O208" s="7"/>
      <c r="P208" s="7"/>
      <c r="Q208" s="7"/>
      <c r="R208" s="7"/>
      <c r="S208" s="7"/>
      <c r="T208" s="7"/>
      <c r="U208" s="7"/>
      <c r="V208" s="7"/>
      <c r="W208" s="7"/>
      <c r="X208" s="7"/>
      <c r="Y208" s="7"/>
      <c r="Z208" s="7"/>
      <c r="AA208" s="7"/>
      <c r="AB208" s="7"/>
    </row>
    <row r="209">
      <c r="A209" s="7"/>
      <c r="B209" s="7"/>
      <c r="C209" s="7"/>
      <c r="D209" s="7"/>
      <c r="E209" s="7"/>
      <c r="F209" s="11"/>
      <c r="G209" s="11"/>
      <c r="H209" s="11"/>
      <c r="I209" s="11"/>
      <c r="J209" s="11"/>
      <c r="K209" s="11"/>
      <c r="L209" s="13"/>
      <c r="M209" s="11"/>
      <c r="N209" s="7"/>
      <c r="O209" s="7"/>
      <c r="P209" s="7"/>
      <c r="Q209" s="7"/>
      <c r="R209" s="7"/>
      <c r="S209" s="7"/>
      <c r="T209" s="7"/>
      <c r="U209" s="7"/>
      <c r="V209" s="7"/>
      <c r="W209" s="7"/>
      <c r="X209" s="7"/>
      <c r="Y209" s="7"/>
      <c r="Z209" s="7"/>
      <c r="AA209" s="7"/>
      <c r="AB209" s="7"/>
    </row>
    <row r="210">
      <c r="A210" s="7"/>
      <c r="B210" s="7"/>
      <c r="C210" s="7"/>
      <c r="D210" s="7"/>
      <c r="E210" s="7"/>
      <c r="F210" s="11"/>
      <c r="G210" s="11"/>
      <c r="H210" s="11"/>
      <c r="I210" s="11"/>
      <c r="J210" s="11"/>
      <c r="K210" s="11"/>
      <c r="L210" s="13"/>
      <c r="M210" s="11"/>
      <c r="N210" s="7"/>
      <c r="O210" s="7"/>
      <c r="P210" s="7"/>
      <c r="Q210" s="7"/>
      <c r="R210" s="7"/>
      <c r="S210" s="7"/>
      <c r="T210" s="7"/>
      <c r="U210" s="7"/>
      <c r="V210" s="7"/>
      <c r="W210" s="7"/>
      <c r="X210" s="7"/>
      <c r="Y210" s="7"/>
      <c r="Z210" s="7"/>
      <c r="AA210" s="7"/>
      <c r="AB210" s="7"/>
    </row>
    <row r="211">
      <c r="A211" s="7"/>
      <c r="B211" s="7"/>
      <c r="C211" s="7"/>
      <c r="D211" s="7"/>
      <c r="E211" s="7"/>
      <c r="F211" s="11"/>
      <c r="G211" s="11"/>
      <c r="H211" s="11"/>
      <c r="I211" s="11"/>
      <c r="J211" s="11"/>
      <c r="K211" s="11"/>
      <c r="L211" s="13"/>
      <c r="M211" s="11"/>
      <c r="N211" s="7"/>
      <c r="O211" s="7"/>
      <c r="P211" s="7"/>
      <c r="Q211" s="7"/>
      <c r="R211" s="7"/>
      <c r="S211" s="7"/>
      <c r="T211" s="7"/>
      <c r="U211" s="7"/>
      <c r="V211" s="7"/>
      <c r="W211" s="7"/>
      <c r="X211" s="7"/>
      <c r="Y211" s="7"/>
      <c r="Z211" s="7"/>
      <c r="AA211" s="7"/>
      <c r="AB211" s="7"/>
    </row>
    <row r="212">
      <c r="A212" s="7"/>
      <c r="B212" s="7"/>
      <c r="C212" s="7"/>
      <c r="D212" s="7"/>
      <c r="E212" s="7"/>
      <c r="F212" s="11"/>
      <c r="G212" s="11"/>
      <c r="H212" s="11"/>
      <c r="I212" s="11"/>
      <c r="J212" s="11"/>
      <c r="K212" s="11"/>
      <c r="L212" s="13"/>
      <c r="M212" s="11"/>
      <c r="N212" s="7"/>
      <c r="O212" s="7"/>
      <c r="P212" s="7"/>
      <c r="Q212" s="7"/>
      <c r="R212" s="7"/>
      <c r="S212" s="7"/>
      <c r="T212" s="7"/>
      <c r="U212" s="7"/>
      <c r="V212" s="7"/>
      <c r="W212" s="7"/>
      <c r="X212" s="7"/>
      <c r="Y212" s="7"/>
      <c r="Z212" s="7"/>
      <c r="AA212" s="7"/>
      <c r="AB212" s="7"/>
    </row>
    <row r="213">
      <c r="A213" s="7"/>
      <c r="B213" s="7"/>
      <c r="C213" s="7"/>
      <c r="D213" s="7"/>
      <c r="E213" s="7"/>
      <c r="F213" s="11"/>
      <c r="G213" s="11"/>
      <c r="H213" s="11"/>
      <c r="I213" s="11"/>
      <c r="J213" s="11"/>
      <c r="K213" s="11"/>
      <c r="L213" s="13"/>
      <c r="M213" s="11"/>
      <c r="N213" s="7"/>
      <c r="O213" s="7"/>
      <c r="P213" s="7"/>
      <c r="Q213" s="7"/>
      <c r="R213" s="7"/>
      <c r="S213" s="7"/>
      <c r="T213" s="7"/>
      <c r="U213" s="7"/>
      <c r="V213" s="7"/>
      <c r="W213" s="7"/>
      <c r="X213" s="7"/>
      <c r="Y213" s="7"/>
      <c r="Z213" s="7"/>
      <c r="AA213" s="7"/>
      <c r="AB213" s="7"/>
    </row>
    <row r="214">
      <c r="A214" s="7"/>
      <c r="B214" s="7"/>
      <c r="C214" s="7"/>
      <c r="D214" s="7"/>
      <c r="E214" s="7"/>
      <c r="F214" s="11"/>
      <c r="G214" s="11"/>
      <c r="H214" s="11"/>
      <c r="I214" s="11"/>
      <c r="J214" s="11"/>
      <c r="K214" s="11"/>
      <c r="L214" s="13"/>
      <c r="M214" s="11"/>
      <c r="N214" s="7"/>
      <c r="O214" s="7"/>
      <c r="P214" s="7"/>
      <c r="Q214" s="7"/>
      <c r="R214" s="7"/>
      <c r="S214" s="7"/>
      <c r="T214" s="7"/>
      <c r="U214" s="7"/>
      <c r="V214" s="7"/>
      <c r="W214" s="7"/>
      <c r="X214" s="7"/>
      <c r="Y214" s="7"/>
      <c r="Z214" s="7"/>
      <c r="AA214" s="7"/>
      <c r="AB214" s="7"/>
    </row>
    <row r="215">
      <c r="A215" s="7"/>
      <c r="B215" s="7"/>
      <c r="C215" s="7"/>
      <c r="D215" s="7"/>
      <c r="E215" s="7"/>
      <c r="F215" s="11"/>
      <c r="G215" s="11"/>
      <c r="H215" s="11"/>
      <c r="I215" s="11"/>
      <c r="J215" s="11"/>
      <c r="K215" s="11"/>
      <c r="L215" s="13"/>
      <c r="M215" s="11"/>
      <c r="N215" s="7"/>
      <c r="O215" s="7"/>
      <c r="P215" s="7"/>
      <c r="Q215" s="7"/>
      <c r="R215" s="7"/>
      <c r="S215" s="7"/>
      <c r="T215" s="7"/>
      <c r="U215" s="7"/>
      <c r="V215" s="7"/>
      <c r="W215" s="7"/>
      <c r="X215" s="7"/>
      <c r="Y215" s="7"/>
      <c r="Z215" s="7"/>
      <c r="AA215" s="7"/>
      <c r="AB215" s="7"/>
    </row>
    <row r="216">
      <c r="A216" s="7"/>
      <c r="B216" s="7"/>
      <c r="C216" s="7"/>
      <c r="D216" s="7"/>
      <c r="E216" s="7"/>
      <c r="F216" s="11"/>
      <c r="G216" s="11"/>
      <c r="H216" s="11"/>
      <c r="I216" s="11"/>
      <c r="J216" s="11"/>
      <c r="K216" s="11"/>
      <c r="L216" s="13"/>
      <c r="M216" s="11"/>
      <c r="N216" s="7"/>
      <c r="O216" s="7"/>
      <c r="P216" s="7"/>
      <c r="Q216" s="7"/>
      <c r="R216" s="7"/>
      <c r="S216" s="7"/>
      <c r="T216" s="7"/>
      <c r="U216" s="7"/>
      <c r="V216" s="7"/>
      <c r="W216" s="7"/>
      <c r="X216" s="7"/>
      <c r="Y216" s="7"/>
      <c r="Z216" s="7"/>
      <c r="AA216" s="7"/>
      <c r="AB216" s="7"/>
    </row>
    <row r="217">
      <c r="A217" s="7"/>
      <c r="B217" s="7"/>
      <c r="C217" s="7"/>
      <c r="D217" s="7"/>
      <c r="E217" s="7"/>
      <c r="F217" s="11"/>
      <c r="G217" s="11"/>
      <c r="H217" s="11"/>
      <c r="I217" s="11"/>
      <c r="J217" s="11"/>
      <c r="K217" s="11"/>
      <c r="L217" s="13"/>
      <c r="M217" s="11"/>
      <c r="N217" s="7"/>
      <c r="O217" s="7"/>
      <c r="P217" s="7"/>
      <c r="Q217" s="7"/>
      <c r="R217" s="7"/>
      <c r="S217" s="7"/>
      <c r="T217" s="7"/>
      <c r="U217" s="7"/>
      <c r="V217" s="7"/>
      <c r="W217" s="7"/>
      <c r="X217" s="7"/>
      <c r="Y217" s="7"/>
      <c r="Z217" s="7"/>
      <c r="AA217" s="7"/>
      <c r="AB217" s="7"/>
    </row>
    <row r="218">
      <c r="A218" s="7"/>
      <c r="B218" s="7"/>
      <c r="C218" s="7"/>
      <c r="D218" s="7"/>
      <c r="E218" s="7"/>
      <c r="F218" s="11"/>
      <c r="G218" s="11"/>
      <c r="H218" s="11"/>
      <c r="I218" s="11"/>
      <c r="J218" s="11"/>
      <c r="K218" s="11"/>
      <c r="L218" s="13"/>
      <c r="M218" s="11"/>
      <c r="N218" s="7"/>
      <c r="O218" s="7"/>
      <c r="P218" s="7"/>
      <c r="Q218" s="7"/>
      <c r="R218" s="7"/>
      <c r="S218" s="7"/>
      <c r="T218" s="7"/>
      <c r="U218" s="7"/>
      <c r="V218" s="7"/>
      <c r="W218" s="7"/>
      <c r="X218" s="7"/>
      <c r="Y218" s="7"/>
      <c r="Z218" s="7"/>
      <c r="AA218" s="7"/>
      <c r="AB218" s="7"/>
    </row>
    <row r="219">
      <c r="A219" s="7"/>
      <c r="B219" s="7"/>
      <c r="C219" s="7"/>
      <c r="D219" s="7"/>
      <c r="E219" s="7"/>
      <c r="F219" s="11"/>
      <c r="G219" s="11"/>
      <c r="H219" s="11"/>
      <c r="I219" s="11"/>
      <c r="J219" s="11"/>
      <c r="K219" s="11"/>
      <c r="L219" s="13"/>
      <c r="M219" s="11"/>
      <c r="N219" s="7"/>
      <c r="O219" s="7"/>
      <c r="P219" s="7"/>
      <c r="Q219" s="7"/>
      <c r="R219" s="7"/>
      <c r="S219" s="7"/>
      <c r="T219" s="7"/>
      <c r="U219" s="7"/>
      <c r="V219" s="7"/>
      <c r="W219" s="7"/>
      <c r="X219" s="7"/>
      <c r="Y219" s="7"/>
      <c r="Z219" s="7"/>
      <c r="AA219" s="7"/>
      <c r="AB219" s="7"/>
    </row>
    <row r="220">
      <c r="A220" s="7"/>
      <c r="B220" s="7"/>
      <c r="C220" s="7"/>
      <c r="D220" s="7"/>
      <c r="E220" s="7"/>
      <c r="F220" s="11"/>
      <c r="G220" s="11"/>
      <c r="H220" s="11"/>
      <c r="I220" s="11"/>
      <c r="J220" s="11"/>
      <c r="K220" s="11"/>
      <c r="L220" s="13"/>
      <c r="M220" s="11"/>
      <c r="N220" s="7"/>
      <c r="O220" s="7"/>
      <c r="P220" s="7"/>
      <c r="Q220" s="7"/>
      <c r="R220" s="7"/>
      <c r="S220" s="7"/>
      <c r="T220" s="7"/>
      <c r="U220" s="7"/>
      <c r="V220" s="7"/>
      <c r="W220" s="7"/>
      <c r="X220" s="7"/>
      <c r="Y220" s="7"/>
      <c r="Z220" s="7"/>
      <c r="AA220" s="7"/>
      <c r="AB220" s="7"/>
    </row>
    <row r="221">
      <c r="A221" s="7"/>
      <c r="B221" s="7"/>
      <c r="C221" s="7"/>
      <c r="D221" s="7"/>
      <c r="E221" s="7"/>
      <c r="F221" s="11"/>
      <c r="G221" s="11"/>
      <c r="H221" s="11"/>
      <c r="I221" s="11"/>
      <c r="J221" s="11"/>
      <c r="K221" s="11"/>
      <c r="L221" s="13"/>
      <c r="M221" s="11"/>
      <c r="N221" s="7"/>
      <c r="O221" s="7"/>
      <c r="P221" s="7"/>
      <c r="Q221" s="7"/>
      <c r="R221" s="7"/>
      <c r="S221" s="7"/>
      <c r="T221" s="7"/>
      <c r="U221" s="7"/>
      <c r="V221" s="7"/>
      <c r="W221" s="7"/>
      <c r="X221" s="7"/>
      <c r="Y221" s="7"/>
      <c r="Z221" s="7"/>
      <c r="AA221" s="7"/>
      <c r="AB221" s="7"/>
    </row>
    <row r="222">
      <c r="A222" s="7"/>
      <c r="B222" s="7"/>
      <c r="C222" s="7"/>
      <c r="D222" s="7"/>
      <c r="E222" s="7"/>
      <c r="F222" s="11"/>
      <c r="G222" s="11"/>
      <c r="H222" s="11"/>
      <c r="I222" s="11"/>
      <c r="J222" s="11"/>
      <c r="K222" s="11"/>
      <c r="L222" s="13"/>
      <c r="M222" s="11"/>
      <c r="N222" s="7"/>
      <c r="O222" s="7"/>
      <c r="P222" s="7"/>
      <c r="Q222" s="7"/>
      <c r="R222" s="7"/>
      <c r="S222" s="7"/>
      <c r="T222" s="7"/>
      <c r="U222" s="7"/>
      <c r="V222" s="7"/>
      <c r="W222" s="7"/>
      <c r="X222" s="7"/>
      <c r="Y222" s="7"/>
      <c r="Z222" s="7"/>
      <c r="AA222" s="7"/>
      <c r="AB222" s="7"/>
    </row>
    <row r="223">
      <c r="A223" s="7"/>
      <c r="B223" s="7"/>
      <c r="C223" s="7"/>
      <c r="D223" s="7"/>
      <c r="E223" s="7"/>
      <c r="F223" s="11"/>
      <c r="G223" s="11"/>
      <c r="H223" s="11"/>
      <c r="I223" s="11"/>
      <c r="J223" s="11"/>
      <c r="K223" s="11"/>
      <c r="L223" s="13"/>
      <c r="M223" s="11"/>
      <c r="N223" s="7"/>
      <c r="O223" s="7"/>
      <c r="P223" s="7"/>
      <c r="Q223" s="7"/>
      <c r="R223" s="7"/>
      <c r="S223" s="7"/>
      <c r="T223" s="7"/>
      <c r="U223" s="7"/>
      <c r="V223" s="7"/>
      <c r="W223" s="7"/>
      <c r="X223" s="7"/>
      <c r="Y223" s="7"/>
      <c r="Z223" s="7"/>
      <c r="AA223" s="7"/>
      <c r="AB223" s="7"/>
    </row>
    <row r="224">
      <c r="A224" s="7"/>
      <c r="B224" s="7"/>
      <c r="C224" s="7"/>
      <c r="D224" s="7"/>
      <c r="E224" s="7"/>
      <c r="F224" s="11"/>
      <c r="G224" s="11"/>
      <c r="H224" s="11"/>
      <c r="I224" s="11"/>
      <c r="J224" s="11"/>
      <c r="K224" s="11"/>
      <c r="L224" s="13"/>
      <c r="M224" s="11"/>
      <c r="N224" s="7"/>
      <c r="O224" s="7"/>
      <c r="P224" s="7"/>
      <c r="Q224" s="7"/>
      <c r="R224" s="7"/>
      <c r="S224" s="7"/>
      <c r="T224" s="7"/>
      <c r="U224" s="7"/>
      <c r="V224" s="7"/>
      <c r="W224" s="7"/>
      <c r="X224" s="7"/>
      <c r="Y224" s="7"/>
      <c r="Z224" s="7"/>
      <c r="AA224" s="7"/>
      <c r="AB224" s="7"/>
    </row>
    <row r="225">
      <c r="A225" s="7"/>
      <c r="B225" s="7"/>
      <c r="C225" s="7"/>
      <c r="D225" s="7"/>
      <c r="E225" s="7"/>
      <c r="F225" s="11"/>
      <c r="G225" s="11"/>
      <c r="H225" s="11"/>
      <c r="I225" s="11"/>
      <c r="J225" s="11"/>
      <c r="K225" s="11"/>
      <c r="L225" s="13"/>
      <c r="M225" s="11"/>
      <c r="N225" s="7"/>
      <c r="O225" s="7"/>
      <c r="P225" s="7"/>
      <c r="Q225" s="7"/>
      <c r="R225" s="7"/>
      <c r="S225" s="7"/>
      <c r="T225" s="7"/>
      <c r="U225" s="7"/>
      <c r="V225" s="7"/>
      <c r="W225" s="7"/>
      <c r="X225" s="7"/>
      <c r="Y225" s="7"/>
      <c r="Z225" s="7"/>
      <c r="AA225" s="7"/>
      <c r="AB225" s="7"/>
    </row>
    <row r="226">
      <c r="A226" s="7"/>
      <c r="B226" s="7"/>
      <c r="C226" s="7"/>
      <c r="D226" s="7"/>
      <c r="E226" s="7"/>
      <c r="F226" s="11"/>
      <c r="G226" s="11"/>
      <c r="H226" s="11"/>
      <c r="I226" s="11"/>
      <c r="J226" s="11"/>
      <c r="K226" s="11"/>
      <c r="L226" s="13"/>
      <c r="M226" s="11"/>
      <c r="N226" s="7"/>
      <c r="O226" s="7"/>
      <c r="P226" s="7"/>
      <c r="Q226" s="7"/>
      <c r="R226" s="7"/>
      <c r="S226" s="7"/>
      <c r="T226" s="7"/>
      <c r="U226" s="7"/>
      <c r="V226" s="7"/>
      <c r="W226" s="7"/>
      <c r="X226" s="7"/>
      <c r="Y226" s="7"/>
      <c r="Z226" s="7"/>
      <c r="AA226" s="7"/>
      <c r="AB226" s="7"/>
    </row>
    <row r="227">
      <c r="A227" s="7"/>
      <c r="B227" s="7"/>
      <c r="C227" s="7"/>
      <c r="D227" s="7"/>
      <c r="E227" s="7"/>
      <c r="F227" s="11"/>
      <c r="G227" s="11"/>
      <c r="H227" s="11"/>
      <c r="I227" s="11"/>
      <c r="J227" s="11"/>
      <c r="K227" s="11"/>
      <c r="L227" s="13"/>
      <c r="M227" s="11"/>
      <c r="N227" s="7"/>
      <c r="O227" s="7"/>
      <c r="P227" s="7"/>
      <c r="Q227" s="7"/>
      <c r="R227" s="7"/>
      <c r="S227" s="7"/>
      <c r="T227" s="7"/>
      <c r="U227" s="7"/>
      <c r="V227" s="7"/>
      <c r="W227" s="7"/>
      <c r="X227" s="7"/>
      <c r="Y227" s="7"/>
      <c r="Z227" s="7"/>
      <c r="AA227" s="7"/>
      <c r="AB227" s="7"/>
    </row>
    <row r="228">
      <c r="A228" s="7"/>
      <c r="B228" s="7"/>
      <c r="C228" s="7"/>
      <c r="D228" s="7"/>
      <c r="E228" s="7"/>
      <c r="F228" s="11"/>
      <c r="G228" s="11"/>
      <c r="H228" s="11"/>
      <c r="I228" s="11"/>
      <c r="J228" s="11"/>
      <c r="K228" s="11"/>
      <c r="L228" s="13"/>
      <c r="M228" s="11"/>
      <c r="N228" s="7"/>
      <c r="O228" s="7"/>
      <c r="P228" s="7"/>
      <c r="Q228" s="7"/>
      <c r="R228" s="7"/>
      <c r="S228" s="7"/>
      <c r="T228" s="7"/>
      <c r="U228" s="7"/>
      <c r="V228" s="7"/>
      <c r="W228" s="7"/>
      <c r="X228" s="7"/>
      <c r="Y228" s="7"/>
      <c r="Z228" s="7"/>
      <c r="AA228" s="7"/>
      <c r="AB228" s="7"/>
    </row>
    <row r="229">
      <c r="A229" s="7"/>
      <c r="B229" s="7"/>
      <c r="C229" s="7"/>
      <c r="D229" s="7"/>
      <c r="E229" s="7"/>
      <c r="F229" s="11"/>
      <c r="G229" s="11"/>
      <c r="H229" s="11"/>
      <c r="I229" s="11"/>
      <c r="J229" s="11"/>
      <c r="K229" s="11"/>
      <c r="L229" s="13"/>
      <c r="M229" s="11"/>
      <c r="N229" s="7"/>
      <c r="O229" s="7"/>
      <c r="P229" s="7"/>
      <c r="Q229" s="7"/>
      <c r="R229" s="7"/>
      <c r="S229" s="7"/>
      <c r="T229" s="7"/>
      <c r="U229" s="7"/>
      <c r="V229" s="7"/>
      <c r="W229" s="7"/>
      <c r="X229" s="7"/>
      <c r="Y229" s="7"/>
      <c r="Z229" s="7"/>
      <c r="AA229" s="7"/>
      <c r="AB229" s="7"/>
    </row>
    <row r="230">
      <c r="A230" s="7"/>
      <c r="B230" s="7"/>
      <c r="C230" s="7"/>
      <c r="D230" s="7"/>
      <c r="E230" s="7"/>
      <c r="F230" s="11"/>
      <c r="G230" s="11"/>
      <c r="H230" s="11"/>
      <c r="I230" s="11"/>
      <c r="J230" s="11"/>
      <c r="K230" s="11"/>
      <c r="L230" s="13"/>
      <c r="M230" s="11"/>
      <c r="N230" s="7"/>
      <c r="O230" s="7"/>
      <c r="P230" s="7"/>
      <c r="Q230" s="7"/>
      <c r="R230" s="7"/>
      <c r="S230" s="7"/>
      <c r="T230" s="7"/>
      <c r="U230" s="7"/>
      <c r="V230" s="7"/>
      <c r="W230" s="7"/>
      <c r="X230" s="7"/>
      <c r="Y230" s="7"/>
      <c r="Z230" s="7"/>
      <c r="AA230" s="7"/>
      <c r="AB230" s="7"/>
    </row>
    <row r="231">
      <c r="A231" s="7"/>
      <c r="B231" s="7"/>
      <c r="C231" s="7"/>
      <c r="D231" s="7"/>
      <c r="E231" s="7"/>
      <c r="F231" s="11"/>
      <c r="G231" s="11"/>
      <c r="H231" s="11"/>
      <c r="I231" s="11"/>
      <c r="J231" s="11"/>
      <c r="K231" s="11"/>
      <c r="L231" s="13"/>
      <c r="M231" s="11"/>
      <c r="N231" s="7"/>
      <c r="O231" s="7"/>
      <c r="P231" s="7"/>
      <c r="Q231" s="7"/>
      <c r="R231" s="7"/>
      <c r="S231" s="7"/>
      <c r="T231" s="7"/>
      <c r="U231" s="7"/>
      <c r="V231" s="7"/>
      <c r="W231" s="7"/>
      <c r="X231" s="7"/>
      <c r="Y231" s="7"/>
      <c r="Z231" s="7"/>
      <c r="AA231" s="7"/>
      <c r="AB231" s="7"/>
    </row>
    <row r="232">
      <c r="A232" s="7"/>
      <c r="B232" s="7"/>
      <c r="C232" s="7"/>
      <c r="D232" s="7"/>
      <c r="E232" s="7"/>
      <c r="F232" s="11"/>
      <c r="G232" s="11"/>
      <c r="H232" s="11"/>
      <c r="I232" s="11"/>
      <c r="J232" s="11"/>
      <c r="K232" s="11"/>
      <c r="L232" s="13"/>
      <c r="M232" s="11"/>
      <c r="N232" s="7"/>
      <c r="O232" s="7"/>
      <c r="P232" s="7"/>
      <c r="Q232" s="7"/>
      <c r="R232" s="7"/>
      <c r="S232" s="7"/>
      <c r="T232" s="7"/>
      <c r="U232" s="7"/>
      <c r="V232" s="7"/>
      <c r="W232" s="7"/>
      <c r="X232" s="7"/>
      <c r="Y232" s="7"/>
      <c r="Z232" s="7"/>
      <c r="AA232" s="7"/>
      <c r="AB232" s="7"/>
    </row>
    <row r="233">
      <c r="A233" s="7"/>
      <c r="B233" s="7"/>
      <c r="C233" s="7"/>
      <c r="D233" s="7"/>
      <c r="E233" s="7"/>
      <c r="F233" s="11"/>
      <c r="G233" s="11"/>
      <c r="H233" s="11"/>
      <c r="I233" s="11"/>
      <c r="J233" s="11"/>
      <c r="K233" s="11"/>
      <c r="L233" s="13"/>
      <c r="M233" s="11"/>
      <c r="N233" s="7"/>
      <c r="O233" s="7"/>
      <c r="P233" s="7"/>
      <c r="Q233" s="7"/>
      <c r="R233" s="7"/>
      <c r="S233" s="7"/>
      <c r="T233" s="7"/>
      <c r="U233" s="7"/>
      <c r="V233" s="7"/>
      <c r="W233" s="7"/>
      <c r="X233" s="7"/>
      <c r="Y233" s="7"/>
      <c r="Z233" s="7"/>
      <c r="AA233" s="7"/>
      <c r="AB233" s="7"/>
    </row>
    <row r="234">
      <c r="A234" s="7"/>
      <c r="B234" s="7"/>
      <c r="C234" s="7"/>
      <c r="D234" s="7"/>
      <c r="E234" s="7"/>
      <c r="F234" s="11"/>
      <c r="G234" s="11"/>
      <c r="H234" s="11"/>
      <c r="I234" s="11"/>
      <c r="J234" s="11"/>
      <c r="K234" s="11"/>
      <c r="L234" s="13"/>
      <c r="M234" s="11"/>
      <c r="N234" s="7"/>
      <c r="O234" s="7"/>
      <c r="P234" s="7"/>
      <c r="Q234" s="7"/>
      <c r="R234" s="7"/>
      <c r="S234" s="7"/>
      <c r="T234" s="7"/>
      <c r="U234" s="7"/>
      <c r="V234" s="7"/>
      <c r="W234" s="7"/>
      <c r="X234" s="7"/>
      <c r="Y234" s="7"/>
      <c r="Z234" s="7"/>
      <c r="AA234" s="7"/>
      <c r="AB234" s="7"/>
    </row>
    <row r="235">
      <c r="A235" s="7"/>
      <c r="B235" s="7"/>
      <c r="C235" s="7"/>
      <c r="D235" s="7"/>
      <c r="E235" s="7"/>
      <c r="F235" s="11"/>
      <c r="G235" s="11"/>
      <c r="H235" s="11"/>
      <c r="I235" s="11"/>
      <c r="J235" s="11"/>
      <c r="K235" s="11"/>
      <c r="L235" s="13"/>
      <c r="M235" s="11"/>
      <c r="N235" s="7"/>
      <c r="O235" s="7"/>
      <c r="P235" s="7"/>
      <c r="Q235" s="7"/>
      <c r="R235" s="7"/>
      <c r="S235" s="7"/>
      <c r="T235" s="7"/>
      <c r="U235" s="7"/>
      <c r="V235" s="7"/>
      <c r="W235" s="7"/>
      <c r="X235" s="7"/>
      <c r="Y235" s="7"/>
      <c r="Z235" s="7"/>
      <c r="AA235" s="7"/>
      <c r="AB235" s="7"/>
    </row>
    <row r="236">
      <c r="A236" s="7"/>
      <c r="B236" s="7"/>
      <c r="C236" s="7"/>
      <c r="D236" s="7"/>
      <c r="E236" s="7"/>
      <c r="F236" s="11"/>
      <c r="G236" s="11"/>
      <c r="H236" s="11"/>
      <c r="I236" s="11"/>
      <c r="J236" s="11"/>
      <c r="K236" s="11"/>
      <c r="L236" s="13"/>
      <c r="M236" s="11"/>
      <c r="N236" s="7"/>
      <c r="O236" s="7"/>
      <c r="P236" s="7"/>
      <c r="Q236" s="7"/>
      <c r="R236" s="7"/>
      <c r="S236" s="7"/>
      <c r="T236" s="7"/>
      <c r="U236" s="7"/>
      <c r="V236" s="7"/>
      <c r="W236" s="7"/>
      <c r="X236" s="7"/>
      <c r="Y236" s="7"/>
      <c r="Z236" s="7"/>
      <c r="AA236" s="7"/>
      <c r="AB236" s="7"/>
    </row>
    <row r="237">
      <c r="A237" s="7"/>
      <c r="B237" s="7"/>
      <c r="C237" s="7"/>
      <c r="D237" s="7"/>
      <c r="E237" s="7"/>
      <c r="F237" s="11"/>
      <c r="G237" s="11"/>
      <c r="H237" s="11"/>
      <c r="I237" s="11"/>
      <c r="J237" s="11"/>
      <c r="K237" s="11"/>
      <c r="L237" s="13"/>
      <c r="M237" s="11"/>
      <c r="N237" s="7"/>
      <c r="O237" s="7"/>
      <c r="P237" s="7"/>
      <c r="Q237" s="7"/>
      <c r="R237" s="7"/>
      <c r="S237" s="7"/>
      <c r="T237" s="7"/>
      <c r="U237" s="7"/>
      <c r="V237" s="7"/>
      <c r="W237" s="7"/>
      <c r="X237" s="7"/>
      <c r="Y237" s="7"/>
      <c r="Z237" s="7"/>
      <c r="AA237" s="7"/>
      <c r="AB237" s="7"/>
    </row>
    <row r="238">
      <c r="A238" s="7"/>
      <c r="B238" s="7"/>
      <c r="C238" s="7"/>
      <c r="D238" s="7"/>
      <c r="E238" s="7"/>
      <c r="F238" s="11"/>
      <c r="G238" s="11"/>
      <c r="H238" s="11"/>
      <c r="I238" s="11"/>
      <c r="J238" s="11"/>
      <c r="K238" s="11"/>
      <c r="L238" s="13"/>
      <c r="M238" s="11"/>
      <c r="N238" s="7"/>
      <c r="O238" s="7"/>
      <c r="P238" s="7"/>
      <c r="Q238" s="7"/>
      <c r="R238" s="7"/>
      <c r="S238" s="7"/>
      <c r="T238" s="7"/>
      <c r="U238" s="7"/>
      <c r="V238" s="7"/>
      <c r="W238" s="7"/>
      <c r="X238" s="7"/>
      <c r="Y238" s="7"/>
      <c r="Z238" s="7"/>
      <c r="AA238" s="7"/>
      <c r="AB238" s="7"/>
    </row>
    <row r="239">
      <c r="A239" s="7"/>
      <c r="B239" s="7"/>
      <c r="C239" s="7"/>
      <c r="D239" s="7"/>
      <c r="E239" s="7"/>
      <c r="F239" s="11"/>
      <c r="G239" s="11"/>
      <c r="H239" s="11"/>
      <c r="I239" s="11"/>
      <c r="J239" s="11"/>
      <c r="K239" s="11"/>
      <c r="L239" s="13"/>
      <c r="M239" s="11"/>
      <c r="N239" s="7"/>
      <c r="O239" s="7"/>
      <c r="P239" s="7"/>
      <c r="Q239" s="7"/>
      <c r="R239" s="7"/>
      <c r="S239" s="7"/>
      <c r="T239" s="7"/>
      <c r="U239" s="7"/>
      <c r="V239" s="7"/>
      <c r="W239" s="7"/>
      <c r="X239" s="7"/>
      <c r="Y239" s="7"/>
      <c r="Z239" s="7"/>
      <c r="AA239" s="7"/>
      <c r="AB239" s="7"/>
    </row>
    <row r="240">
      <c r="A240" s="7"/>
      <c r="B240" s="7"/>
      <c r="C240" s="7"/>
      <c r="D240" s="7"/>
      <c r="E240" s="7"/>
      <c r="F240" s="11"/>
      <c r="G240" s="11"/>
      <c r="H240" s="11"/>
      <c r="I240" s="11"/>
      <c r="J240" s="11"/>
      <c r="K240" s="11"/>
      <c r="L240" s="13"/>
      <c r="M240" s="11"/>
      <c r="N240" s="7"/>
      <c r="O240" s="7"/>
      <c r="P240" s="7"/>
      <c r="Q240" s="7"/>
      <c r="R240" s="7"/>
      <c r="S240" s="7"/>
      <c r="T240" s="7"/>
      <c r="U240" s="7"/>
      <c r="V240" s="7"/>
      <c r="W240" s="7"/>
      <c r="X240" s="7"/>
      <c r="Y240" s="7"/>
      <c r="Z240" s="7"/>
      <c r="AA240" s="7"/>
      <c r="AB240" s="7"/>
    </row>
    <row r="241">
      <c r="A241" s="7"/>
      <c r="B241" s="7"/>
      <c r="C241" s="7"/>
      <c r="D241" s="7"/>
      <c r="E241" s="7"/>
      <c r="F241" s="11"/>
      <c r="G241" s="11"/>
      <c r="H241" s="11"/>
      <c r="I241" s="11"/>
      <c r="J241" s="11"/>
      <c r="K241" s="11"/>
      <c r="L241" s="13"/>
      <c r="M241" s="11"/>
      <c r="N241" s="7"/>
      <c r="O241" s="7"/>
      <c r="P241" s="7"/>
      <c r="Q241" s="7"/>
      <c r="R241" s="7"/>
      <c r="S241" s="7"/>
      <c r="T241" s="7"/>
      <c r="U241" s="7"/>
      <c r="V241" s="7"/>
      <c r="W241" s="7"/>
      <c r="X241" s="7"/>
      <c r="Y241" s="7"/>
      <c r="Z241" s="7"/>
      <c r="AA241" s="7"/>
      <c r="AB241" s="7"/>
    </row>
    <row r="242">
      <c r="A242" s="7"/>
      <c r="B242" s="7"/>
      <c r="C242" s="7"/>
      <c r="D242" s="7"/>
      <c r="E242" s="7"/>
      <c r="F242" s="11"/>
      <c r="G242" s="11"/>
      <c r="H242" s="11"/>
      <c r="I242" s="11"/>
      <c r="J242" s="11"/>
      <c r="K242" s="11"/>
      <c r="L242" s="13"/>
      <c r="M242" s="11"/>
      <c r="N242" s="7"/>
      <c r="O242" s="7"/>
      <c r="P242" s="7"/>
      <c r="Q242" s="7"/>
      <c r="R242" s="7"/>
      <c r="S242" s="7"/>
      <c r="T242" s="7"/>
      <c r="U242" s="7"/>
      <c r="V242" s="7"/>
      <c r="W242" s="7"/>
      <c r="X242" s="7"/>
      <c r="Y242" s="7"/>
      <c r="Z242" s="7"/>
      <c r="AA242" s="7"/>
      <c r="AB242" s="7"/>
    </row>
    <row r="243">
      <c r="A243" s="7"/>
      <c r="B243" s="7"/>
      <c r="C243" s="7"/>
      <c r="D243" s="7"/>
      <c r="E243" s="7"/>
      <c r="F243" s="11"/>
      <c r="G243" s="11"/>
      <c r="H243" s="11"/>
      <c r="I243" s="11"/>
      <c r="J243" s="11"/>
      <c r="K243" s="11"/>
      <c r="L243" s="13"/>
      <c r="M243" s="11"/>
      <c r="N243" s="7"/>
      <c r="O243" s="7"/>
      <c r="P243" s="7"/>
      <c r="Q243" s="7"/>
      <c r="R243" s="7"/>
      <c r="S243" s="7"/>
      <c r="T243" s="7"/>
      <c r="U243" s="7"/>
      <c r="V243" s="7"/>
      <c r="W243" s="7"/>
      <c r="X243" s="7"/>
      <c r="Y243" s="7"/>
      <c r="Z243" s="7"/>
      <c r="AA243" s="7"/>
      <c r="AB243" s="7"/>
    </row>
    <row r="244">
      <c r="A244" s="7"/>
      <c r="B244" s="7"/>
      <c r="C244" s="7"/>
      <c r="D244" s="7"/>
      <c r="E244" s="7"/>
      <c r="F244" s="11"/>
      <c r="G244" s="11"/>
      <c r="H244" s="11"/>
      <c r="I244" s="11"/>
      <c r="J244" s="11"/>
      <c r="K244" s="11"/>
      <c r="L244" s="13"/>
      <c r="M244" s="11"/>
      <c r="N244" s="7"/>
      <c r="O244" s="7"/>
      <c r="P244" s="7"/>
      <c r="Q244" s="7"/>
      <c r="R244" s="7"/>
      <c r="S244" s="7"/>
      <c r="T244" s="7"/>
      <c r="U244" s="7"/>
      <c r="V244" s="7"/>
      <c r="W244" s="7"/>
      <c r="X244" s="7"/>
      <c r="Y244" s="7"/>
      <c r="Z244" s="7"/>
      <c r="AA244" s="7"/>
      <c r="AB244" s="7"/>
    </row>
    <row r="245">
      <c r="A245" s="7"/>
      <c r="B245" s="7"/>
      <c r="C245" s="7"/>
      <c r="D245" s="7"/>
      <c r="E245" s="7"/>
      <c r="F245" s="11"/>
      <c r="G245" s="11"/>
      <c r="H245" s="11"/>
      <c r="I245" s="11"/>
      <c r="J245" s="11"/>
      <c r="K245" s="11"/>
      <c r="L245" s="13"/>
      <c r="M245" s="11"/>
      <c r="N245" s="7"/>
      <c r="O245" s="7"/>
      <c r="P245" s="7"/>
      <c r="Q245" s="7"/>
      <c r="R245" s="7"/>
      <c r="S245" s="7"/>
      <c r="T245" s="7"/>
      <c r="U245" s="7"/>
      <c r="V245" s="7"/>
      <c r="W245" s="7"/>
      <c r="X245" s="7"/>
      <c r="Y245" s="7"/>
      <c r="Z245" s="7"/>
      <c r="AA245" s="7"/>
      <c r="AB245" s="7"/>
    </row>
    <row r="246">
      <c r="A246" s="7"/>
      <c r="B246" s="7"/>
      <c r="C246" s="7"/>
      <c r="D246" s="7"/>
      <c r="E246" s="7"/>
      <c r="F246" s="11"/>
      <c r="G246" s="11"/>
      <c r="H246" s="11"/>
      <c r="I246" s="11"/>
      <c r="J246" s="11"/>
      <c r="K246" s="11"/>
      <c r="L246" s="13"/>
      <c r="M246" s="11"/>
      <c r="N246" s="7"/>
      <c r="O246" s="7"/>
      <c r="P246" s="7"/>
      <c r="Q246" s="7"/>
      <c r="R246" s="7"/>
      <c r="S246" s="7"/>
      <c r="T246" s="7"/>
      <c r="U246" s="7"/>
      <c r="V246" s="7"/>
      <c r="W246" s="7"/>
      <c r="X246" s="7"/>
      <c r="Y246" s="7"/>
      <c r="Z246" s="7"/>
      <c r="AA246" s="7"/>
      <c r="AB246" s="7"/>
    </row>
    <row r="247">
      <c r="A247" s="7"/>
      <c r="B247" s="7"/>
      <c r="C247" s="7"/>
      <c r="D247" s="7"/>
      <c r="E247" s="7"/>
      <c r="F247" s="11"/>
      <c r="G247" s="11"/>
      <c r="H247" s="11"/>
      <c r="I247" s="11"/>
      <c r="J247" s="11"/>
      <c r="K247" s="11"/>
      <c r="L247" s="13"/>
      <c r="M247" s="11"/>
      <c r="N247" s="7"/>
      <c r="O247" s="7"/>
      <c r="P247" s="7"/>
      <c r="Q247" s="7"/>
      <c r="R247" s="7"/>
      <c r="S247" s="7"/>
      <c r="T247" s="7"/>
      <c r="U247" s="7"/>
      <c r="V247" s="7"/>
      <c r="W247" s="7"/>
      <c r="X247" s="7"/>
      <c r="Y247" s="7"/>
      <c r="Z247" s="7"/>
      <c r="AA247" s="7"/>
      <c r="AB247" s="7"/>
    </row>
    <row r="248">
      <c r="A248" s="7"/>
      <c r="B248" s="7"/>
      <c r="C248" s="7"/>
      <c r="D248" s="7"/>
      <c r="E248" s="7"/>
      <c r="F248" s="11"/>
      <c r="G248" s="11"/>
      <c r="H248" s="11"/>
      <c r="I248" s="11"/>
      <c r="J248" s="11"/>
      <c r="K248" s="11"/>
      <c r="L248" s="13"/>
      <c r="M248" s="11"/>
      <c r="N248" s="7"/>
      <c r="O248" s="7"/>
      <c r="P248" s="7"/>
      <c r="Q248" s="7"/>
      <c r="R248" s="7"/>
      <c r="S248" s="7"/>
      <c r="T248" s="7"/>
      <c r="U248" s="7"/>
      <c r="V248" s="7"/>
      <c r="W248" s="7"/>
      <c r="X248" s="7"/>
      <c r="Y248" s="7"/>
      <c r="Z248" s="7"/>
      <c r="AA248" s="7"/>
      <c r="AB248" s="7"/>
    </row>
    <row r="249">
      <c r="A249" s="7"/>
      <c r="B249" s="7"/>
      <c r="C249" s="7"/>
      <c r="D249" s="7"/>
      <c r="E249" s="7"/>
      <c r="F249" s="11"/>
      <c r="G249" s="11"/>
      <c r="H249" s="11"/>
      <c r="I249" s="11"/>
      <c r="J249" s="11"/>
      <c r="K249" s="11"/>
      <c r="L249" s="13"/>
      <c r="M249" s="11"/>
      <c r="N249" s="7"/>
      <c r="O249" s="7"/>
      <c r="P249" s="7"/>
      <c r="Q249" s="7"/>
      <c r="R249" s="7"/>
      <c r="S249" s="7"/>
      <c r="T249" s="7"/>
      <c r="U249" s="7"/>
      <c r="V249" s="7"/>
      <c r="W249" s="7"/>
      <c r="X249" s="7"/>
      <c r="Y249" s="7"/>
      <c r="Z249" s="7"/>
      <c r="AA249" s="7"/>
      <c r="AB249" s="7"/>
    </row>
    <row r="250">
      <c r="A250" s="7"/>
      <c r="B250" s="7"/>
      <c r="C250" s="7"/>
      <c r="D250" s="7"/>
      <c r="E250" s="7"/>
      <c r="F250" s="11"/>
      <c r="G250" s="11"/>
      <c r="H250" s="11"/>
      <c r="I250" s="11"/>
      <c r="J250" s="11"/>
      <c r="K250" s="11"/>
      <c r="L250" s="13"/>
      <c r="M250" s="11"/>
      <c r="N250" s="7"/>
      <c r="O250" s="7"/>
      <c r="P250" s="7"/>
      <c r="Q250" s="7"/>
      <c r="R250" s="7"/>
      <c r="S250" s="7"/>
      <c r="T250" s="7"/>
      <c r="U250" s="7"/>
      <c r="V250" s="7"/>
      <c r="W250" s="7"/>
      <c r="X250" s="7"/>
      <c r="Y250" s="7"/>
      <c r="Z250" s="7"/>
      <c r="AA250" s="7"/>
      <c r="AB250" s="7"/>
    </row>
    <row r="251">
      <c r="A251" s="7"/>
      <c r="B251" s="7"/>
      <c r="C251" s="7"/>
      <c r="D251" s="7"/>
      <c r="E251" s="7"/>
      <c r="F251" s="11"/>
      <c r="G251" s="11"/>
      <c r="H251" s="11"/>
      <c r="I251" s="11"/>
      <c r="J251" s="11"/>
      <c r="K251" s="11"/>
      <c r="L251" s="13"/>
      <c r="M251" s="11"/>
      <c r="N251" s="7"/>
      <c r="O251" s="7"/>
      <c r="P251" s="7"/>
      <c r="Q251" s="7"/>
      <c r="R251" s="7"/>
      <c r="S251" s="7"/>
      <c r="T251" s="7"/>
      <c r="U251" s="7"/>
      <c r="V251" s="7"/>
      <c r="W251" s="7"/>
      <c r="X251" s="7"/>
      <c r="Y251" s="7"/>
      <c r="Z251" s="7"/>
      <c r="AA251" s="7"/>
      <c r="AB251" s="7"/>
    </row>
    <row r="252">
      <c r="A252" s="7"/>
      <c r="B252" s="7"/>
      <c r="C252" s="7"/>
      <c r="D252" s="7"/>
      <c r="E252" s="7"/>
      <c r="F252" s="11"/>
      <c r="G252" s="11"/>
      <c r="H252" s="11"/>
      <c r="I252" s="11"/>
      <c r="J252" s="11"/>
      <c r="K252" s="11"/>
      <c r="L252" s="13"/>
      <c r="M252" s="11"/>
      <c r="N252" s="7"/>
      <c r="O252" s="7"/>
      <c r="P252" s="7"/>
      <c r="Q252" s="7"/>
      <c r="R252" s="7"/>
      <c r="S252" s="7"/>
      <c r="T252" s="7"/>
      <c r="U252" s="7"/>
      <c r="V252" s="7"/>
      <c r="W252" s="7"/>
      <c r="X252" s="7"/>
      <c r="Y252" s="7"/>
      <c r="Z252" s="7"/>
      <c r="AA252" s="7"/>
      <c r="AB252" s="7"/>
    </row>
    <row r="253">
      <c r="A253" s="7"/>
      <c r="B253" s="7"/>
      <c r="C253" s="7"/>
      <c r="D253" s="7"/>
      <c r="E253" s="7"/>
      <c r="F253" s="11"/>
      <c r="G253" s="11"/>
      <c r="H253" s="11"/>
      <c r="I253" s="11"/>
      <c r="J253" s="11"/>
      <c r="K253" s="11"/>
      <c r="L253" s="13"/>
      <c r="M253" s="11"/>
      <c r="N253" s="7"/>
      <c r="O253" s="7"/>
      <c r="P253" s="7"/>
      <c r="Q253" s="7"/>
      <c r="R253" s="7"/>
      <c r="S253" s="7"/>
      <c r="T253" s="7"/>
      <c r="U253" s="7"/>
      <c r="V253" s="7"/>
      <c r="W253" s="7"/>
      <c r="X253" s="7"/>
      <c r="Y253" s="7"/>
      <c r="Z253" s="7"/>
      <c r="AA253" s="7"/>
      <c r="AB253" s="7"/>
    </row>
    <row r="254">
      <c r="A254" s="7"/>
      <c r="B254" s="7"/>
      <c r="C254" s="7"/>
      <c r="D254" s="7"/>
      <c r="E254" s="7"/>
      <c r="F254" s="11"/>
      <c r="G254" s="11"/>
      <c r="H254" s="11"/>
      <c r="I254" s="11"/>
      <c r="J254" s="11"/>
      <c r="K254" s="11"/>
      <c r="L254" s="13"/>
      <c r="M254" s="11"/>
      <c r="N254" s="7"/>
      <c r="O254" s="7"/>
      <c r="P254" s="7"/>
      <c r="Q254" s="7"/>
      <c r="R254" s="7"/>
      <c r="S254" s="7"/>
      <c r="T254" s="7"/>
      <c r="U254" s="7"/>
      <c r="V254" s="7"/>
      <c r="W254" s="7"/>
      <c r="X254" s="7"/>
      <c r="Y254" s="7"/>
      <c r="Z254" s="7"/>
      <c r="AA254" s="7"/>
      <c r="AB254" s="7"/>
    </row>
    <row r="255">
      <c r="A255" s="7"/>
      <c r="B255" s="7"/>
      <c r="C255" s="7"/>
      <c r="D255" s="7"/>
      <c r="E255" s="7"/>
      <c r="F255" s="11"/>
      <c r="G255" s="11"/>
      <c r="H255" s="11"/>
      <c r="I255" s="11"/>
      <c r="J255" s="11"/>
      <c r="K255" s="11"/>
      <c r="L255" s="13"/>
      <c r="M255" s="11"/>
      <c r="N255" s="7"/>
      <c r="O255" s="7"/>
      <c r="P255" s="7"/>
      <c r="Q255" s="7"/>
      <c r="R255" s="7"/>
      <c r="S255" s="7"/>
      <c r="T255" s="7"/>
      <c r="U255" s="7"/>
      <c r="V255" s="7"/>
      <c r="W255" s="7"/>
      <c r="X255" s="7"/>
      <c r="Y255" s="7"/>
      <c r="Z255" s="7"/>
      <c r="AA255" s="7"/>
      <c r="AB255" s="7"/>
    </row>
    <row r="256">
      <c r="A256" s="7"/>
      <c r="B256" s="7"/>
      <c r="C256" s="7"/>
      <c r="D256" s="7"/>
      <c r="E256" s="7"/>
      <c r="F256" s="11"/>
      <c r="G256" s="11"/>
      <c r="H256" s="11"/>
      <c r="I256" s="11"/>
      <c r="J256" s="11"/>
      <c r="K256" s="11"/>
      <c r="L256" s="13"/>
      <c r="M256" s="11"/>
      <c r="N256" s="7"/>
      <c r="O256" s="7"/>
      <c r="P256" s="7"/>
      <c r="Q256" s="7"/>
      <c r="R256" s="7"/>
      <c r="S256" s="7"/>
      <c r="T256" s="7"/>
      <c r="U256" s="7"/>
      <c r="V256" s="7"/>
      <c r="W256" s="7"/>
      <c r="X256" s="7"/>
      <c r="Y256" s="7"/>
      <c r="Z256" s="7"/>
      <c r="AA256" s="7"/>
      <c r="AB256" s="7"/>
    </row>
    <row r="257">
      <c r="A257" s="7"/>
      <c r="B257" s="7"/>
      <c r="C257" s="7"/>
      <c r="D257" s="7"/>
      <c r="E257" s="7"/>
      <c r="F257" s="11"/>
      <c r="G257" s="11"/>
      <c r="H257" s="11"/>
      <c r="I257" s="11"/>
      <c r="J257" s="11"/>
      <c r="K257" s="11"/>
      <c r="L257" s="13"/>
      <c r="M257" s="11"/>
      <c r="N257" s="7"/>
      <c r="O257" s="7"/>
      <c r="P257" s="7"/>
      <c r="Q257" s="7"/>
      <c r="R257" s="7"/>
      <c r="S257" s="7"/>
      <c r="T257" s="7"/>
      <c r="U257" s="7"/>
      <c r="V257" s="7"/>
      <c r="W257" s="7"/>
      <c r="X257" s="7"/>
      <c r="Y257" s="7"/>
      <c r="Z257" s="7"/>
      <c r="AA257" s="7"/>
      <c r="AB257" s="7"/>
    </row>
    <row r="258">
      <c r="A258" s="7"/>
      <c r="B258" s="7"/>
      <c r="C258" s="7"/>
      <c r="D258" s="7"/>
      <c r="E258" s="7"/>
      <c r="F258" s="11"/>
      <c r="G258" s="11"/>
      <c r="H258" s="11"/>
      <c r="I258" s="11"/>
      <c r="J258" s="11"/>
      <c r="K258" s="11"/>
      <c r="L258" s="13"/>
      <c r="M258" s="11"/>
      <c r="N258" s="7"/>
      <c r="O258" s="7"/>
      <c r="P258" s="7"/>
      <c r="Q258" s="7"/>
      <c r="R258" s="7"/>
      <c r="S258" s="7"/>
      <c r="T258" s="7"/>
      <c r="U258" s="7"/>
      <c r="V258" s="7"/>
      <c r="W258" s="7"/>
      <c r="X258" s="7"/>
      <c r="Y258" s="7"/>
      <c r="Z258" s="7"/>
      <c r="AA258" s="7"/>
      <c r="AB258" s="7"/>
    </row>
    <row r="259">
      <c r="A259" s="7"/>
      <c r="B259" s="7"/>
      <c r="C259" s="7"/>
      <c r="D259" s="7"/>
      <c r="E259" s="7"/>
      <c r="F259" s="11"/>
      <c r="G259" s="11"/>
      <c r="H259" s="11"/>
      <c r="I259" s="11"/>
      <c r="J259" s="11"/>
      <c r="K259" s="11"/>
      <c r="L259" s="13"/>
      <c r="M259" s="11"/>
      <c r="N259" s="7"/>
      <c r="O259" s="7"/>
      <c r="P259" s="7"/>
      <c r="Q259" s="7"/>
      <c r="R259" s="7"/>
      <c r="S259" s="7"/>
      <c r="T259" s="7"/>
      <c r="U259" s="7"/>
      <c r="V259" s="7"/>
      <c r="W259" s="7"/>
      <c r="X259" s="7"/>
      <c r="Y259" s="7"/>
      <c r="Z259" s="7"/>
      <c r="AA259" s="7"/>
      <c r="AB259" s="7"/>
    </row>
    <row r="260">
      <c r="A260" s="7"/>
      <c r="B260" s="7"/>
      <c r="C260" s="7"/>
      <c r="D260" s="7"/>
      <c r="E260" s="7"/>
      <c r="F260" s="11"/>
      <c r="G260" s="11"/>
      <c r="H260" s="11"/>
      <c r="I260" s="11"/>
      <c r="J260" s="11"/>
      <c r="K260" s="11"/>
      <c r="L260" s="13"/>
      <c r="M260" s="11"/>
      <c r="N260" s="7"/>
      <c r="O260" s="7"/>
      <c r="P260" s="7"/>
      <c r="Q260" s="7"/>
      <c r="R260" s="7"/>
      <c r="S260" s="7"/>
      <c r="T260" s="7"/>
      <c r="U260" s="7"/>
      <c r="V260" s="7"/>
      <c r="W260" s="7"/>
      <c r="X260" s="7"/>
      <c r="Y260" s="7"/>
      <c r="Z260" s="7"/>
      <c r="AA260" s="7"/>
      <c r="AB260" s="7"/>
    </row>
    <row r="261">
      <c r="A261" s="7"/>
      <c r="B261" s="7"/>
      <c r="C261" s="7"/>
      <c r="D261" s="7"/>
      <c r="E261" s="7"/>
      <c r="F261" s="11"/>
      <c r="G261" s="11"/>
      <c r="H261" s="11"/>
      <c r="I261" s="11"/>
      <c r="J261" s="11"/>
      <c r="K261" s="11"/>
      <c r="L261" s="13"/>
      <c r="M261" s="11"/>
      <c r="N261" s="7"/>
      <c r="O261" s="7"/>
      <c r="P261" s="7"/>
      <c r="Q261" s="7"/>
      <c r="R261" s="7"/>
      <c r="S261" s="7"/>
      <c r="T261" s="7"/>
      <c r="U261" s="7"/>
      <c r="V261" s="7"/>
      <c r="W261" s="7"/>
      <c r="X261" s="7"/>
      <c r="Y261" s="7"/>
      <c r="Z261" s="7"/>
      <c r="AA261" s="7"/>
      <c r="AB261" s="7"/>
    </row>
    <row r="262">
      <c r="A262" s="7"/>
      <c r="B262" s="7"/>
      <c r="C262" s="7"/>
      <c r="D262" s="7"/>
      <c r="E262" s="7"/>
      <c r="F262" s="11"/>
      <c r="G262" s="11"/>
      <c r="H262" s="11"/>
      <c r="I262" s="11"/>
      <c r="J262" s="11"/>
      <c r="K262" s="11"/>
      <c r="L262" s="13"/>
      <c r="M262" s="11"/>
      <c r="N262" s="7"/>
      <c r="O262" s="7"/>
      <c r="P262" s="7"/>
      <c r="Q262" s="7"/>
      <c r="R262" s="7"/>
      <c r="S262" s="7"/>
      <c r="T262" s="7"/>
      <c r="U262" s="7"/>
      <c r="V262" s="7"/>
      <c r="W262" s="7"/>
      <c r="X262" s="7"/>
      <c r="Y262" s="7"/>
      <c r="Z262" s="7"/>
      <c r="AA262" s="7"/>
      <c r="AB262" s="7"/>
    </row>
    <row r="263">
      <c r="A263" s="7"/>
      <c r="B263" s="7"/>
      <c r="C263" s="7"/>
      <c r="D263" s="7"/>
      <c r="E263" s="7"/>
      <c r="F263" s="11"/>
      <c r="G263" s="11"/>
      <c r="H263" s="11"/>
      <c r="I263" s="11"/>
      <c r="J263" s="11"/>
      <c r="K263" s="11"/>
      <c r="L263" s="13"/>
      <c r="M263" s="11"/>
      <c r="N263" s="7"/>
      <c r="O263" s="7"/>
      <c r="P263" s="7"/>
      <c r="Q263" s="7"/>
      <c r="R263" s="7"/>
      <c r="S263" s="7"/>
      <c r="T263" s="7"/>
      <c r="U263" s="7"/>
      <c r="V263" s="7"/>
      <c r="W263" s="7"/>
      <c r="X263" s="7"/>
      <c r="Y263" s="7"/>
      <c r="Z263" s="7"/>
      <c r="AA263" s="7"/>
      <c r="AB263" s="7"/>
    </row>
    <row r="264">
      <c r="A264" s="7"/>
      <c r="B264" s="7"/>
      <c r="C264" s="7"/>
      <c r="D264" s="7"/>
      <c r="E264" s="7"/>
      <c r="F264" s="11"/>
      <c r="G264" s="11"/>
      <c r="H264" s="11"/>
      <c r="I264" s="11"/>
      <c r="J264" s="11"/>
      <c r="K264" s="11"/>
      <c r="L264" s="13"/>
      <c r="M264" s="11"/>
      <c r="N264" s="7"/>
      <c r="O264" s="7"/>
      <c r="P264" s="7"/>
      <c r="Q264" s="7"/>
      <c r="R264" s="7"/>
      <c r="S264" s="7"/>
      <c r="T264" s="7"/>
      <c r="U264" s="7"/>
      <c r="V264" s="7"/>
      <c r="W264" s="7"/>
      <c r="X264" s="7"/>
      <c r="Y264" s="7"/>
      <c r="Z264" s="7"/>
      <c r="AA264" s="7"/>
      <c r="AB264" s="7"/>
    </row>
    <row r="265">
      <c r="A265" s="7"/>
      <c r="B265" s="7"/>
      <c r="C265" s="7"/>
      <c r="D265" s="7"/>
      <c r="E265" s="7"/>
      <c r="F265" s="11"/>
      <c r="G265" s="11"/>
      <c r="H265" s="11"/>
      <c r="I265" s="11"/>
      <c r="J265" s="11"/>
      <c r="K265" s="11"/>
      <c r="L265" s="13"/>
      <c r="M265" s="11"/>
      <c r="N265" s="7"/>
      <c r="O265" s="7"/>
      <c r="P265" s="7"/>
      <c r="Q265" s="7"/>
      <c r="R265" s="7"/>
      <c r="S265" s="7"/>
      <c r="T265" s="7"/>
      <c r="U265" s="7"/>
      <c r="V265" s="7"/>
      <c r="W265" s="7"/>
      <c r="X265" s="7"/>
      <c r="Y265" s="7"/>
      <c r="Z265" s="7"/>
      <c r="AA265" s="7"/>
      <c r="AB265" s="7"/>
    </row>
    <row r="266">
      <c r="A266" s="7"/>
      <c r="B266" s="7"/>
      <c r="C266" s="7"/>
      <c r="D266" s="7"/>
      <c r="E266" s="7"/>
      <c r="F266" s="11"/>
      <c r="G266" s="11"/>
      <c r="H266" s="11"/>
      <c r="I266" s="11"/>
      <c r="J266" s="11"/>
      <c r="K266" s="11"/>
      <c r="L266" s="13"/>
      <c r="M266" s="11"/>
      <c r="N266" s="7"/>
      <c r="O266" s="7"/>
      <c r="P266" s="7"/>
      <c r="Q266" s="7"/>
      <c r="R266" s="7"/>
      <c r="S266" s="7"/>
      <c r="T266" s="7"/>
      <c r="U266" s="7"/>
      <c r="V266" s="7"/>
      <c r="W266" s="7"/>
      <c r="X266" s="7"/>
      <c r="Y266" s="7"/>
      <c r="Z266" s="7"/>
      <c r="AA266" s="7"/>
      <c r="AB266" s="7"/>
    </row>
    <row r="267">
      <c r="A267" s="7"/>
      <c r="B267" s="7"/>
      <c r="C267" s="7"/>
      <c r="D267" s="7"/>
      <c r="E267" s="7"/>
      <c r="F267" s="11"/>
      <c r="G267" s="11"/>
      <c r="H267" s="11"/>
      <c r="I267" s="11"/>
      <c r="J267" s="11"/>
      <c r="K267" s="11"/>
      <c r="L267" s="13"/>
      <c r="M267" s="11"/>
      <c r="N267" s="7"/>
      <c r="O267" s="7"/>
      <c r="P267" s="7"/>
      <c r="Q267" s="7"/>
      <c r="R267" s="7"/>
      <c r="S267" s="7"/>
      <c r="T267" s="7"/>
      <c r="U267" s="7"/>
      <c r="V267" s="7"/>
      <c r="W267" s="7"/>
      <c r="X267" s="7"/>
      <c r="Y267" s="7"/>
      <c r="Z267" s="7"/>
      <c r="AA267" s="7"/>
      <c r="AB267" s="7"/>
    </row>
    <row r="268">
      <c r="A268" s="7"/>
      <c r="B268" s="7"/>
      <c r="C268" s="7"/>
      <c r="D268" s="7"/>
      <c r="E268" s="7"/>
      <c r="F268" s="11"/>
      <c r="G268" s="11"/>
      <c r="H268" s="11"/>
      <c r="I268" s="11"/>
      <c r="J268" s="11"/>
      <c r="K268" s="11"/>
      <c r="L268" s="13"/>
      <c r="M268" s="11"/>
      <c r="N268" s="7"/>
      <c r="O268" s="7"/>
      <c r="P268" s="7"/>
      <c r="Q268" s="7"/>
      <c r="R268" s="7"/>
      <c r="S268" s="7"/>
      <c r="T268" s="7"/>
      <c r="U268" s="7"/>
      <c r="V268" s="7"/>
      <c r="W268" s="7"/>
      <c r="X268" s="7"/>
      <c r="Y268" s="7"/>
      <c r="Z268" s="7"/>
      <c r="AA268" s="7"/>
      <c r="AB268" s="7"/>
    </row>
    <row r="269">
      <c r="A269" s="7"/>
      <c r="B269" s="7"/>
      <c r="C269" s="7"/>
      <c r="D269" s="7"/>
      <c r="E269" s="7"/>
      <c r="F269" s="11"/>
      <c r="G269" s="11"/>
      <c r="H269" s="11"/>
      <c r="I269" s="11"/>
      <c r="J269" s="11"/>
      <c r="K269" s="11"/>
      <c r="L269" s="13"/>
      <c r="M269" s="11"/>
      <c r="N269" s="7"/>
      <c r="O269" s="7"/>
      <c r="P269" s="7"/>
      <c r="Q269" s="7"/>
      <c r="R269" s="7"/>
      <c r="S269" s="7"/>
      <c r="T269" s="7"/>
      <c r="U269" s="7"/>
      <c r="V269" s="7"/>
      <c r="W269" s="7"/>
      <c r="X269" s="7"/>
      <c r="Y269" s="7"/>
      <c r="Z269" s="7"/>
      <c r="AA269" s="7"/>
      <c r="AB269" s="7"/>
    </row>
    <row r="270">
      <c r="A270" s="7"/>
      <c r="B270" s="7"/>
      <c r="C270" s="7"/>
      <c r="D270" s="7"/>
      <c r="E270" s="7"/>
      <c r="F270" s="11"/>
      <c r="G270" s="11"/>
      <c r="H270" s="11"/>
      <c r="I270" s="11"/>
      <c r="J270" s="11"/>
      <c r="K270" s="11"/>
      <c r="L270" s="13"/>
      <c r="M270" s="11"/>
      <c r="N270" s="7"/>
      <c r="O270" s="7"/>
      <c r="P270" s="7"/>
      <c r="Q270" s="7"/>
      <c r="R270" s="7"/>
      <c r="S270" s="7"/>
      <c r="T270" s="7"/>
      <c r="U270" s="7"/>
      <c r="V270" s="7"/>
      <c r="W270" s="7"/>
      <c r="X270" s="7"/>
      <c r="Y270" s="7"/>
      <c r="Z270" s="7"/>
      <c r="AA270" s="7"/>
      <c r="AB270" s="7"/>
    </row>
    <row r="271">
      <c r="A271" s="7"/>
      <c r="B271" s="7"/>
      <c r="C271" s="7"/>
      <c r="D271" s="7"/>
      <c r="E271" s="7"/>
      <c r="F271" s="11"/>
      <c r="G271" s="11"/>
      <c r="H271" s="11"/>
      <c r="I271" s="11"/>
      <c r="J271" s="11"/>
      <c r="K271" s="11"/>
      <c r="L271" s="13"/>
      <c r="M271" s="11"/>
      <c r="N271" s="7"/>
      <c r="O271" s="7"/>
      <c r="P271" s="7"/>
      <c r="Q271" s="7"/>
      <c r="R271" s="7"/>
      <c r="S271" s="7"/>
      <c r="T271" s="7"/>
      <c r="U271" s="7"/>
      <c r="V271" s="7"/>
      <c r="W271" s="7"/>
      <c r="X271" s="7"/>
      <c r="Y271" s="7"/>
      <c r="Z271" s="7"/>
      <c r="AA271" s="7"/>
      <c r="AB271" s="7"/>
    </row>
    <row r="272">
      <c r="A272" s="7"/>
      <c r="B272" s="7"/>
      <c r="C272" s="7"/>
      <c r="D272" s="7"/>
      <c r="E272" s="7"/>
      <c r="F272" s="11"/>
      <c r="G272" s="11"/>
      <c r="H272" s="11"/>
      <c r="I272" s="11"/>
      <c r="J272" s="11"/>
      <c r="K272" s="11"/>
      <c r="L272" s="13"/>
      <c r="M272" s="11"/>
      <c r="N272" s="7"/>
      <c r="O272" s="7"/>
      <c r="P272" s="7"/>
      <c r="Q272" s="7"/>
      <c r="R272" s="7"/>
      <c r="S272" s="7"/>
      <c r="T272" s="7"/>
      <c r="U272" s="7"/>
      <c r="V272" s="7"/>
      <c r="W272" s="7"/>
      <c r="X272" s="7"/>
      <c r="Y272" s="7"/>
      <c r="Z272" s="7"/>
      <c r="AA272" s="7"/>
      <c r="AB272" s="7"/>
    </row>
    <row r="273">
      <c r="A273" s="7"/>
      <c r="B273" s="7"/>
      <c r="C273" s="7"/>
      <c r="D273" s="7"/>
      <c r="E273" s="7"/>
      <c r="F273" s="11"/>
      <c r="G273" s="11"/>
      <c r="H273" s="11"/>
      <c r="I273" s="11"/>
      <c r="J273" s="11"/>
      <c r="K273" s="11"/>
      <c r="L273" s="13"/>
      <c r="M273" s="11"/>
      <c r="N273" s="7"/>
      <c r="O273" s="7"/>
      <c r="P273" s="7"/>
      <c r="Q273" s="7"/>
      <c r="R273" s="7"/>
      <c r="S273" s="7"/>
      <c r="T273" s="7"/>
      <c r="U273" s="7"/>
      <c r="V273" s="7"/>
      <c r="W273" s="7"/>
      <c r="X273" s="7"/>
      <c r="Y273" s="7"/>
      <c r="Z273" s="7"/>
      <c r="AA273" s="7"/>
      <c r="AB273" s="7"/>
    </row>
    <row r="274">
      <c r="A274" s="7"/>
      <c r="B274" s="7"/>
      <c r="C274" s="7"/>
      <c r="D274" s="7"/>
      <c r="E274" s="7"/>
      <c r="F274" s="11"/>
      <c r="G274" s="11"/>
      <c r="H274" s="11"/>
      <c r="I274" s="11"/>
      <c r="J274" s="11"/>
      <c r="K274" s="11"/>
      <c r="L274" s="13"/>
      <c r="M274" s="11"/>
      <c r="N274" s="7"/>
      <c r="O274" s="7"/>
      <c r="P274" s="7"/>
      <c r="Q274" s="7"/>
      <c r="R274" s="7"/>
      <c r="S274" s="7"/>
      <c r="T274" s="7"/>
      <c r="U274" s="7"/>
      <c r="V274" s="7"/>
      <c r="W274" s="7"/>
      <c r="X274" s="7"/>
      <c r="Y274" s="7"/>
      <c r="Z274" s="7"/>
      <c r="AA274" s="7"/>
      <c r="AB274" s="7"/>
    </row>
    <row r="275">
      <c r="A275" s="7"/>
      <c r="B275" s="7"/>
      <c r="C275" s="7"/>
      <c r="D275" s="7"/>
      <c r="E275" s="7"/>
      <c r="F275" s="11"/>
      <c r="G275" s="11"/>
      <c r="H275" s="11"/>
      <c r="I275" s="11"/>
      <c r="J275" s="11"/>
      <c r="K275" s="11"/>
      <c r="L275" s="13"/>
      <c r="M275" s="11"/>
      <c r="N275" s="7"/>
      <c r="O275" s="7"/>
      <c r="P275" s="7"/>
      <c r="Q275" s="7"/>
      <c r="R275" s="7"/>
      <c r="S275" s="7"/>
      <c r="T275" s="7"/>
      <c r="U275" s="7"/>
      <c r="V275" s="7"/>
      <c r="W275" s="7"/>
      <c r="X275" s="7"/>
      <c r="Y275" s="7"/>
      <c r="Z275" s="7"/>
      <c r="AA275" s="7"/>
      <c r="AB275" s="7"/>
    </row>
    <row r="276">
      <c r="A276" s="7"/>
      <c r="B276" s="7"/>
      <c r="C276" s="7"/>
      <c r="D276" s="7"/>
      <c r="E276" s="7"/>
      <c r="F276" s="11"/>
      <c r="G276" s="11"/>
      <c r="H276" s="11"/>
      <c r="I276" s="11"/>
      <c r="J276" s="11"/>
      <c r="K276" s="11"/>
      <c r="L276" s="13"/>
      <c r="M276" s="11"/>
      <c r="N276" s="7"/>
      <c r="O276" s="7"/>
      <c r="P276" s="7"/>
      <c r="Q276" s="7"/>
      <c r="R276" s="7"/>
      <c r="S276" s="7"/>
      <c r="T276" s="7"/>
      <c r="U276" s="7"/>
      <c r="V276" s="7"/>
      <c r="W276" s="7"/>
      <c r="X276" s="7"/>
      <c r="Y276" s="7"/>
      <c r="Z276" s="7"/>
      <c r="AA276" s="7"/>
      <c r="AB276" s="7"/>
    </row>
    <row r="277">
      <c r="A277" s="7"/>
      <c r="B277" s="7"/>
      <c r="C277" s="7"/>
      <c r="D277" s="7"/>
      <c r="E277" s="7"/>
      <c r="F277" s="11"/>
      <c r="G277" s="11"/>
      <c r="H277" s="11"/>
      <c r="I277" s="11"/>
      <c r="J277" s="11"/>
      <c r="K277" s="11"/>
      <c r="L277" s="13"/>
      <c r="M277" s="11"/>
      <c r="N277" s="7"/>
      <c r="O277" s="7"/>
      <c r="P277" s="7"/>
      <c r="Q277" s="7"/>
      <c r="R277" s="7"/>
      <c r="S277" s="7"/>
      <c r="T277" s="7"/>
      <c r="U277" s="7"/>
      <c r="V277" s="7"/>
      <c r="W277" s="7"/>
      <c r="X277" s="7"/>
      <c r="Y277" s="7"/>
      <c r="Z277" s="7"/>
      <c r="AA277" s="7"/>
      <c r="AB277" s="7"/>
    </row>
    <row r="278">
      <c r="A278" s="7"/>
      <c r="B278" s="7"/>
      <c r="C278" s="7"/>
      <c r="D278" s="7"/>
      <c r="E278" s="7"/>
      <c r="F278" s="11"/>
      <c r="G278" s="11"/>
      <c r="H278" s="11"/>
      <c r="I278" s="11"/>
      <c r="J278" s="11"/>
      <c r="K278" s="11"/>
      <c r="L278" s="13"/>
      <c r="M278" s="11"/>
      <c r="N278" s="7"/>
      <c r="O278" s="7"/>
      <c r="P278" s="7"/>
      <c r="Q278" s="7"/>
      <c r="R278" s="7"/>
      <c r="S278" s="7"/>
      <c r="T278" s="7"/>
      <c r="U278" s="7"/>
      <c r="V278" s="7"/>
      <c r="W278" s="7"/>
      <c r="X278" s="7"/>
      <c r="Y278" s="7"/>
      <c r="Z278" s="7"/>
      <c r="AA278" s="7"/>
      <c r="AB278" s="7"/>
    </row>
    <row r="279">
      <c r="A279" s="7"/>
      <c r="B279" s="7"/>
      <c r="C279" s="7"/>
      <c r="D279" s="7"/>
      <c r="E279" s="7"/>
      <c r="F279" s="11"/>
      <c r="G279" s="11"/>
      <c r="H279" s="11"/>
      <c r="I279" s="11"/>
      <c r="J279" s="11"/>
      <c r="K279" s="11"/>
      <c r="L279" s="13"/>
      <c r="M279" s="11"/>
      <c r="N279" s="7"/>
      <c r="O279" s="7"/>
      <c r="P279" s="7"/>
      <c r="Q279" s="7"/>
      <c r="R279" s="7"/>
      <c r="S279" s="7"/>
      <c r="T279" s="7"/>
      <c r="U279" s="7"/>
      <c r="V279" s="7"/>
      <c r="W279" s="7"/>
      <c r="X279" s="7"/>
      <c r="Y279" s="7"/>
      <c r="Z279" s="7"/>
      <c r="AA279" s="7"/>
      <c r="AB279" s="7"/>
    </row>
    <row r="280">
      <c r="A280" s="7"/>
      <c r="B280" s="7"/>
      <c r="C280" s="7"/>
      <c r="D280" s="7"/>
      <c r="E280" s="7"/>
      <c r="F280" s="11"/>
      <c r="G280" s="11"/>
      <c r="H280" s="11"/>
      <c r="I280" s="11"/>
      <c r="J280" s="11"/>
      <c r="K280" s="11"/>
      <c r="L280" s="13"/>
      <c r="M280" s="11"/>
      <c r="N280" s="7"/>
      <c r="O280" s="7"/>
      <c r="P280" s="7"/>
      <c r="Q280" s="7"/>
      <c r="R280" s="7"/>
      <c r="S280" s="7"/>
      <c r="T280" s="7"/>
      <c r="U280" s="7"/>
      <c r="V280" s="7"/>
      <c r="W280" s="7"/>
      <c r="X280" s="7"/>
      <c r="Y280" s="7"/>
      <c r="Z280" s="7"/>
      <c r="AA280" s="7"/>
      <c r="AB280" s="7"/>
    </row>
    <row r="281">
      <c r="A281" s="7"/>
      <c r="B281" s="7"/>
      <c r="C281" s="7"/>
      <c r="D281" s="7"/>
      <c r="E281" s="7"/>
      <c r="F281" s="11"/>
      <c r="G281" s="11"/>
      <c r="H281" s="11"/>
      <c r="I281" s="11"/>
      <c r="J281" s="11"/>
      <c r="K281" s="11"/>
      <c r="L281" s="13"/>
      <c r="M281" s="11"/>
      <c r="N281" s="7"/>
      <c r="O281" s="7"/>
      <c r="P281" s="7"/>
      <c r="Q281" s="7"/>
      <c r="R281" s="7"/>
      <c r="S281" s="7"/>
      <c r="T281" s="7"/>
      <c r="U281" s="7"/>
      <c r="V281" s="7"/>
      <c r="W281" s="7"/>
      <c r="X281" s="7"/>
      <c r="Y281" s="7"/>
      <c r="Z281" s="7"/>
      <c r="AA281" s="7"/>
      <c r="AB281" s="7"/>
    </row>
    <row r="282">
      <c r="A282" s="7"/>
      <c r="B282" s="7"/>
      <c r="C282" s="7"/>
      <c r="D282" s="7"/>
      <c r="E282" s="7"/>
      <c r="F282" s="11"/>
      <c r="G282" s="11"/>
      <c r="H282" s="11"/>
      <c r="I282" s="11"/>
      <c r="J282" s="11"/>
      <c r="K282" s="11"/>
      <c r="L282" s="13"/>
      <c r="M282" s="11"/>
      <c r="N282" s="7"/>
      <c r="O282" s="7"/>
      <c r="P282" s="7"/>
      <c r="Q282" s="7"/>
      <c r="R282" s="7"/>
      <c r="S282" s="7"/>
      <c r="T282" s="7"/>
      <c r="U282" s="7"/>
      <c r="V282" s="7"/>
      <c r="W282" s="7"/>
      <c r="X282" s="7"/>
      <c r="Y282" s="7"/>
      <c r="Z282" s="7"/>
      <c r="AA282" s="7"/>
      <c r="AB282" s="7"/>
    </row>
    <row r="283">
      <c r="A283" s="7"/>
      <c r="B283" s="7"/>
      <c r="C283" s="7"/>
      <c r="D283" s="7"/>
      <c r="E283" s="7"/>
      <c r="F283" s="11"/>
      <c r="G283" s="11"/>
      <c r="H283" s="11"/>
      <c r="I283" s="11"/>
      <c r="J283" s="11"/>
      <c r="K283" s="11"/>
      <c r="L283" s="13"/>
      <c r="M283" s="11"/>
      <c r="N283" s="7"/>
      <c r="O283" s="7"/>
      <c r="P283" s="7"/>
      <c r="Q283" s="7"/>
      <c r="R283" s="7"/>
      <c r="S283" s="7"/>
      <c r="T283" s="7"/>
      <c r="U283" s="7"/>
      <c r="V283" s="7"/>
      <c r="W283" s="7"/>
      <c r="X283" s="7"/>
      <c r="Y283" s="7"/>
      <c r="Z283" s="7"/>
      <c r="AA283" s="7"/>
      <c r="AB283" s="7"/>
    </row>
    <row r="284">
      <c r="A284" s="7"/>
      <c r="B284" s="7"/>
      <c r="C284" s="7"/>
      <c r="D284" s="7"/>
      <c r="E284" s="7"/>
      <c r="F284" s="11"/>
      <c r="G284" s="11"/>
      <c r="H284" s="11"/>
      <c r="I284" s="11"/>
      <c r="J284" s="11"/>
      <c r="K284" s="11"/>
      <c r="L284" s="13"/>
      <c r="M284" s="11"/>
      <c r="N284" s="7"/>
      <c r="O284" s="7"/>
      <c r="P284" s="7"/>
      <c r="Q284" s="7"/>
      <c r="R284" s="7"/>
      <c r="S284" s="7"/>
      <c r="T284" s="7"/>
      <c r="U284" s="7"/>
      <c r="V284" s="7"/>
      <c r="W284" s="7"/>
      <c r="X284" s="7"/>
      <c r="Y284" s="7"/>
      <c r="Z284" s="7"/>
      <c r="AA284" s="7"/>
      <c r="AB284" s="7"/>
    </row>
    <row r="285">
      <c r="A285" s="7"/>
      <c r="B285" s="7"/>
      <c r="C285" s="7"/>
      <c r="D285" s="7"/>
      <c r="E285" s="7"/>
      <c r="F285" s="11"/>
      <c r="G285" s="11"/>
      <c r="H285" s="11"/>
      <c r="I285" s="11"/>
      <c r="J285" s="11"/>
      <c r="K285" s="11"/>
      <c r="L285" s="13"/>
      <c r="M285" s="11"/>
      <c r="N285" s="7"/>
      <c r="O285" s="7"/>
      <c r="P285" s="7"/>
      <c r="Q285" s="7"/>
      <c r="R285" s="7"/>
      <c r="S285" s="7"/>
      <c r="T285" s="7"/>
      <c r="U285" s="7"/>
      <c r="V285" s="7"/>
      <c r="W285" s="7"/>
      <c r="X285" s="7"/>
      <c r="Y285" s="7"/>
      <c r="Z285" s="7"/>
      <c r="AA285" s="7"/>
      <c r="AB285" s="7"/>
    </row>
    <row r="286">
      <c r="A286" s="7"/>
      <c r="B286" s="7"/>
      <c r="C286" s="7"/>
      <c r="D286" s="7"/>
      <c r="E286" s="7"/>
      <c r="F286" s="11"/>
      <c r="G286" s="11"/>
      <c r="H286" s="11"/>
      <c r="I286" s="11"/>
      <c r="J286" s="11"/>
      <c r="K286" s="11"/>
      <c r="L286" s="13"/>
      <c r="M286" s="11"/>
      <c r="N286" s="7"/>
      <c r="O286" s="7"/>
      <c r="P286" s="7"/>
      <c r="Q286" s="7"/>
      <c r="R286" s="7"/>
      <c r="S286" s="7"/>
      <c r="T286" s="7"/>
      <c r="U286" s="7"/>
      <c r="V286" s="7"/>
      <c r="W286" s="7"/>
      <c r="X286" s="7"/>
      <c r="Y286" s="7"/>
      <c r="Z286" s="7"/>
      <c r="AA286" s="7"/>
      <c r="AB286" s="7"/>
    </row>
    <row r="287">
      <c r="A287" s="7"/>
      <c r="B287" s="7"/>
      <c r="C287" s="7"/>
      <c r="D287" s="7"/>
      <c r="E287" s="7"/>
      <c r="F287" s="11"/>
      <c r="G287" s="11"/>
      <c r="H287" s="11"/>
      <c r="I287" s="11"/>
      <c r="J287" s="11"/>
      <c r="K287" s="11"/>
      <c r="L287" s="13"/>
      <c r="M287" s="11"/>
      <c r="N287" s="7"/>
      <c r="O287" s="7"/>
      <c r="P287" s="7"/>
      <c r="Q287" s="7"/>
      <c r="R287" s="7"/>
      <c r="S287" s="7"/>
      <c r="T287" s="7"/>
      <c r="U287" s="7"/>
      <c r="V287" s="7"/>
      <c r="W287" s="7"/>
      <c r="X287" s="7"/>
      <c r="Y287" s="7"/>
      <c r="Z287" s="7"/>
      <c r="AA287" s="7"/>
      <c r="AB287" s="7"/>
    </row>
    <row r="288">
      <c r="A288" s="7"/>
      <c r="B288" s="7"/>
      <c r="C288" s="7"/>
      <c r="D288" s="7"/>
      <c r="E288" s="7"/>
      <c r="F288" s="11"/>
      <c r="G288" s="11"/>
      <c r="H288" s="11"/>
      <c r="I288" s="11"/>
      <c r="J288" s="11"/>
      <c r="K288" s="11"/>
      <c r="L288" s="13"/>
      <c r="M288" s="11"/>
      <c r="N288" s="7"/>
      <c r="O288" s="7"/>
      <c r="P288" s="7"/>
      <c r="Q288" s="7"/>
      <c r="R288" s="7"/>
      <c r="S288" s="7"/>
      <c r="T288" s="7"/>
      <c r="U288" s="7"/>
      <c r="V288" s="7"/>
      <c r="W288" s="7"/>
      <c r="X288" s="7"/>
      <c r="Y288" s="7"/>
      <c r="Z288" s="7"/>
      <c r="AA288" s="7"/>
      <c r="AB288" s="7"/>
    </row>
    <row r="289">
      <c r="A289" s="7"/>
      <c r="B289" s="7"/>
      <c r="C289" s="7"/>
      <c r="D289" s="7"/>
      <c r="E289" s="7"/>
      <c r="F289" s="11"/>
      <c r="G289" s="11"/>
      <c r="H289" s="11"/>
      <c r="I289" s="11"/>
      <c r="J289" s="11"/>
      <c r="K289" s="11"/>
      <c r="L289" s="13"/>
      <c r="M289" s="11"/>
      <c r="N289" s="7"/>
      <c r="O289" s="7"/>
      <c r="P289" s="7"/>
      <c r="Q289" s="7"/>
      <c r="R289" s="7"/>
      <c r="S289" s="7"/>
      <c r="T289" s="7"/>
      <c r="U289" s="7"/>
      <c r="V289" s="7"/>
      <c r="W289" s="7"/>
      <c r="X289" s="7"/>
      <c r="Y289" s="7"/>
      <c r="Z289" s="7"/>
      <c r="AA289" s="7"/>
      <c r="AB289" s="7"/>
    </row>
    <row r="290">
      <c r="A290" s="7"/>
      <c r="B290" s="7"/>
      <c r="C290" s="7"/>
      <c r="D290" s="7"/>
      <c r="E290" s="7"/>
      <c r="F290" s="11"/>
      <c r="G290" s="11"/>
      <c r="H290" s="11"/>
      <c r="I290" s="11"/>
      <c r="J290" s="11"/>
      <c r="K290" s="11"/>
      <c r="L290" s="13"/>
      <c r="M290" s="11"/>
      <c r="N290" s="7"/>
      <c r="O290" s="7"/>
      <c r="P290" s="7"/>
      <c r="Q290" s="7"/>
      <c r="R290" s="7"/>
      <c r="S290" s="7"/>
      <c r="T290" s="7"/>
      <c r="U290" s="7"/>
      <c r="V290" s="7"/>
      <c r="W290" s="7"/>
      <c r="X290" s="7"/>
      <c r="Y290" s="7"/>
      <c r="Z290" s="7"/>
      <c r="AA290" s="7"/>
      <c r="AB290" s="7"/>
    </row>
    <row r="291">
      <c r="A291" s="7"/>
      <c r="B291" s="7"/>
      <c r="C291" s="7"/>
      <c r="D291" s="7"/>
      <c r="E291" s="7"/>
      <c r="F291" s="11"/>
      <c r="G291" s="11"/>
      <c r="H291" s="11"/>
      <c r="I291" s="11"/>
      <c r="J291" s="11"/>
      <c r="K291" s="11"/>
      <c r="L291" s="13"/>
      <c r="M291" s="11"/>
      <c r="N291" s="7"/>
      <c r="O291" s="7"/>
      <c r="P291" s="7"/>
      <c r="Q291" s="7"/>
      <c r="R291" s="7"/>
      <c r="S291" s="7"/>
      <c r="T291" s="7"/>
      <c r="U291" s="7"/>
      <c r="V291" s="7"/>
      <c r="W291" s="7"/>
      <c r="X291" s="7"/>
      <c r="Y291" s="7"/>
      <c r="Z291" s="7"/>
      <c r="AA291" s="7"/>
      <c r="AB291" s="7"/>
    </row>
    <row r="292">
      <c r="A292" s="7"/>
      <c r="B292" s="7"/>
      <c r="C292" s="7"/>
      <c r="D292" s="7"/>
      <c r="E292" s="7"/>
      <c r="F292" s="11"/>
      <c r="G292" s="11"/>
      <c r="H292" s="11"/>
      <c r="I292" s="11"/>
      <c r="J292" s="11"/>
      <c r="K292" s="11"/>
      <c r="L292" s="13"/>
      <c r="M292" s="11"/>
      <c r="N292" s="7"/>
      <c r="O292" s="7"/>
      <c r="P292" s="7"/>
      <c r="Q292" s="7"/>
      <c r="R292" s="7"/>
      <c r="S292" s="7"/>
      <c r="T292" s="7"/>
      <c r="U292" s="7"/>
      <c r="V292" s="7"/>
      <c r="W292" s="7"/>
      <c r="X292" s="7"/>
      <c r="Y292" s="7"/>
      <c r="Z292" s="7"/>
      <c r="AA292" s="7"/>
      <c r="AB292" s="7"/>
    </row>
    <row r="293">
      <c r="A293" s="7"/>
      <c r="B293" s="7"/>
      <c r="C293" s="7"/>
      <c r="D293" s="7"/>
      <c r="E293" s="7"/>
      <c r="F293" s="11"/>
      <c r="G293" s="11"/>
      <c r="H293" s="11"/>
      <c r="I293" s="11"/>
      <c r="J293" s="11"/>
      <c r="K293" s="11"/>
      <c r="L293" s="13"/>
      <c r="M293" s="11"/>
      <c r="N293" s="7"/>
      <c r="O293" s="7"/>
      <c r="P293" s="7"/>
      <c r="Q293" s="7"/>
      <c r="R293" s="7"/>
      <c r="S293" s="7"/>
      <c r="T293" s="7"/>
      <c r="U293" s="7"/>
      <c r="V293" s="7"/>
      <c r="W293" s="7"/>
      <c r="X293" s="7"/>
      <c r="Y293" s="7"/>
      <c r="Z293" s="7"/>
      <c r="AA293" s="7"/>
      <c r="AB293" s="7"/>
    </row>
    <row r="294">
      <c r="A294" s="7"/>
      <c r="B294" s="7"/>
      <c r="C294" s="7"/>
      <c r="D294" s="7"/>
      <c r="E294" s="7"/>
      <c r="F294" s="11"/>
      <c r="G294" s="11"/>
      <c r="H294" s="11"/>
      <c r="I294" s="11"/>
      <c r="J294" s="11"/>
      <c r="K294" s="11"/>
      <c r="L294" s="13"/>
      <c r="M294" s="11"/>
      <c r="N294" s="7"/>
      <c r="O294" s="7"/>
      <c r="P294" s="7"/>
      <c r="Q294" s="7"/>
      <c r="R294" s="7"/>
      <c r="S294" s="7"/>
      <c r="T294" s="7"/>
      <c r="U294" s="7"/>
      <c r="V294" s="7"/>
      <c r="W294" s="7"/>
      <c r="X294" s="7"/>
      <c r="Y294" s="7"/>
      <c r="Z294" s="7"/>
      <c r="AA294" s="7"/>
      <c r="AB294" s="7"/>
    </row>
    <row r="295">
      <c r="A295" s="7"/>
      <c r="B295" s="7"/>
      <c r="C295" s="7"/>
      <c r="D295" s="7"/>
      <c r="E295" s="7"/>
      <c r="F295" s="11"/>
      <c r="G295" s="11"/>
      <c r="H295" s="11"/>
      <c r="I295" s="11"/>
      <c r="J295" s="11"/>
      <c r="K295" s="11"/>
      <c r="L295" s="13"/>
      <c r="M295" s="11"/>
      <c r="N295" s="7"/>
      <c r="O295" s="7"/>
      <c r="P295" s="7"/>
      <c r="Q295" s="7"/>
      <c r="R295" s="7"/>
      <c r="S295" s="7"/>
      <c r="T295" s="7"/>
      <c r="U295" s="7"/>
      <c r="V295" s="7"/>
      <c r="W295" s="7"/>
      <c r="X295" s="7"/>
      <c r="Y295" s="7"/>
      <c r="Z295" s="7"/>
      <c r="AA295" s="7"/>
      <c r="AB295" s="7"/>
    </row>
    <row r="296">
      <c r="A296" s="7"/>
      <c r="B296" s="7"/>
      <c r="C296" s="7"/>
      <c r="D296" s="7"/>
      <c r="E296" s="7"/>
      <c r="F296" s="11"/>
      <c r="G296" s="11"/>
      <c r="H296" s="11"/>
      <c r="I296" s="11"/>
      <c r="J296" s="11"/>
      <c r="K296" s="11"/>
      <c r="L296" s="13"/>
      <c r="M296" s="11"/>
      <c r="N296" s="7"/>
      <c r="O296" s="7"/>
      <c r="P296" s="7"/>
      <c r="Q296" s="7"/>
      <c r="R296" s="7"/>
      <c r="S296" s="7"/>
      <c r="T296" s="7"/>
      <c r="U296" s="7"/>
      <c r="V296" s="7"/>
      <c r="W296" s="7"/>
      <c r="X296" s="7"/>
      <c r="Y296" s="7"/>
      <c r="Z296" s="7"/>
      <c r="AA296" s="7"/>
      <c r="AB296" s="7"/>
    </row>
    <row r="297">
      <c r="A297" s="7"/>
      <c r="B297" s="7"/>
      <c r="C297" s="7"/>
      <c r="D297" s="7"/>
      <c r="E297" s="7"/>
      <c r="F297" s="11"/>
      <c r="G297" s="11"/>
      <c r="H297" s="11"/>
      <c r="I297" s="11"/>
      <c r="J297" s="11"/>
      <c r="K297" s="11"/>
      <c r="L297" s="13"/>
      <c r="M297" s="11"/>
      <c r="N297" s="7"/>
      <c r="O297" s="7"/>
      <c r="P297" s="7"/>
      <c r="Q297" s="7"/>
      <c r="R297" s="7"/>
      <c r="S297" s="7"/>
      <c r="T297" s="7"/>
      <c r="U297" s="7"/>
      <c r="V297" s="7"/>
      <c r="W297" s="7"/>
      <c r="X297" s="7"/>
      <c r="Y297" s="7"/>
      <c r="Z297" s="7"/>
      <c r="AA297" s="7"/>
      <c r="AB297" s="7"/>
    </row>
    <row r="298">
      <c r="A298" s="7"/>
      <c r="B298" s="7"/>
      <c r="C298" s="7"/>
      <c r="D298" s="7"/>
      <c r="E298" s="7"/>
      <c r="F298" s="11"/>
      <c r="G298" s="11"/>
      <c r="H298" s="11"/>
      <c r="I298" s="11"/>
      <c r="J298" s="11"/>
      <c r="K298" s="11"/>
      <c r="L298" s="13"/>
      <c r="M298" s="11"/>
      <c r="N298" s="7"/>
      <c r="O298" s="7"/>
      <c r="P298" s="7"/>
      <c r="Q298" s="7"/>
      <c r="R298" s="7"/>
      <c r="S298" s="7"/>
      <c r="T298" s="7"/>
      <c r="U298" s="7"/>
      <c r="V298" s="7"/>
      <c r="W298" s="7"/>
      <c r="X298" s="7"/>
      <c r="Y298" s="7"/>
      <c r="Z298" s="7"/>
      <c r="AA298" s="7"/>
      <c r="AB298" s="7"/>
    </row>
    <row r="299">
      <c r="A299" s="7"/>
      <c r="B299" s="7"/>
      <c r="C299" s="7"/>
      <c r="D299" s="7"/>
      <c r="E299" s="7"/>
      <c r="F299" s="11"/>
      <c r="G299" s="11"/>
      <c r="H299" s="11"/>
      <c r="I299" s="11"/>
      <c r="J299" s="11"/>
      <c r="K299" s="11"/>
      <c r="L299" s="13"/>
      <c r="M299" s="11"/>
      <c r="N299" s="7"/>
      <c r="O299" s="7"/>
      <c r="P299" s="7"/>
      <c r="Q299" s="7"/>
      <c r="R299" s="7"/>
      <c r="S299" s="7"/>
      <c r="T299" s="7"/>
      <c r="U299" s="7"/>
      <c r="V299" s="7"/>
      <c r="W299" s="7"/>
      <c r="X299" s="7"/>
      <c r="Y299" s="7"/>
      <c r="Z299" s="7"/>
      <c r="AA299" s="7"/>
      <c r="AB299" s="7"/>
    </row>
    <row r="300">
      <c r="A300" s="7"/>
      <c r="B300" s="7"/>
      <c r="C300" s="7"/>
      <c r="D300" s="7"/>
      <c r="E300" s="7"/>
      <c r="F300" s="11"/>
      <c r="G300" s="11"/>
      <c r="H300" s="11"/>
      <c r="I300" s="11"/>
      <c r="J300" s="11"/>
      <c r="K300" s="11"/>
      <c r="L300" s="13"/>
      <c r="M300" s="11"/>
      <c r="N300" s="7"/>
      <c r="O300" s="7"/>
      <c r="P300" s="7"/>
      <c r="Q300" s="7"/>
      <c r="R300" s="7"/>
      <c r="S300" s="7"/>
      <c r="T300" s="7"/>
      <c r="U300" s="7"/>
      <c r="V300" s="7"/>
      <c r="W300" s="7"/>
      <c r="X300" s="7"/>
      <c r="Y300" s="7"/>
      <c r="Z300" s="7"/>
      <c r="AA300" s="7"/>
      <c r="AB300" s="7"/>
    </row>
    <row r="301">
      <c r="A301" s="7"/>
      <c r="B301" s="7"/>
      <c r="C301" s="7"/>
      <c r="D301" s="7"/>
      <c r="E301" s="7"/>
      <c r="F301" s="11"/>
      <c r="G301" s="11"/>
      <c r="H301" s="11"/>
      <c r="I301" s="11"/>
      <c r="J301" s="11"/>
      <c r="K301" s="11"/>
      <c r="L301" s="13"/>
      <c r="M301" s="11"/>
      <c r="N301" s="7"/>
      <c r="O301" s="7"/>
      <c r="P301" s="7"/>
      <c r="Q301" s="7"/>
      <c r="R301" s="7"/>
      <c r="S301" s="7"/>
      <c r="T301" s="7"/>
      <c r="U301" s="7"/>
      <c r="V301" s="7"/>
      <c r="W301" s="7"/>
      <c r="X301" s="7"/>
      <c r="Y301" s="7"/>
      <c r="Z301" s="7"/>
      <c r="AA301" s="7"/>
      <c r="AB301" s="7"/>
    </row>
    <row r="302">
      <c r="A302" s="7"/>
      <c r="B302" s="7"/>
      <c r="C302" s="7"/>
      <c r="D302" s="7"/>
      <c r="E302" s="7"/>
      <c r="F302" s="11"/>
      <c r="G302" s="11"/>
      <c r="H302" s="11"/>
      <c r="I302" s="11"/>
      <c r="J302" s="11"/>
      <c r="K302" s="11"/>
      <c r="L302" s="13"/>
      <c r="M302" s="11"/>
      <c r="N302" s="7"/>
      <c r="O302" s="7"/>
      <c r="P302" s="7"/>
      <c r="Q302" s="7"/>
      <c r="R302" s="7"/>
      <c r="S302" s="7"/>
      <c r="T302" s="7"/>
      <c r="U302" s="7"/>
      <c r="V302" s="7"/>
      <c r="W302" s="7"/>
      <c r="X302" s="7"/>
      <c r="Y302" s="7"/>
      <c r="Z302" s="7"/>
      <c r="AA302" s="7"/>
      <c r="AB302" s="7"/>
    </row>
    <row r="303">
      <c r="A303" s="7"/>
      <c r="B303" s="7"/>
      <c r="C303" s="7"/>
      <c r="D303" s="7"/>
      <c r="E303" s="7"/>
      <c r="F303" s="11"/>
      <c r="G303" s="11"/>
      <c r="H303" s="11"/>
      <c r="I303" s="11"/>
      <c r="J303" s="11"/>
      <c r="K303" s="11"/>
      <c r="L303" s="13"/>
      <c r="M303" s="11"/>
      <c r="N303" s="7"/>
      <c r="O303" s="7"/>
      <c r="P303" s="7"/>
      <c r="Q303" s="7"/>
      <c r="R303" s="7"/>
      <c r="S303" s="7"/>
      <c r="T303" s="7"/>
      <c r="U303" s="7"/>
      <c r="V303" s="7"/>
      <c r="W303" s="7"/>
      <c r="X303" s="7"/>
      <c r="Y303" s="7"/>
      <c r="Z303" s="7"/>
      <c r="AA303" s="7"/>
      <c r="AB303" s="7"/>
    </row>
    <row r="304">
      <c r="A304" s="7"/>
      <c r="B304" s="7"/>
      <c r="C304" s="7"/>
      <c r="D304" s="7"/>
      <c r="E304" s="7"/>
      <c r="F304" s="11"/>
      <c r="G304" s="11"/>
      <c r="H304" s="11"/>
      <c r="I304" s="11"/>
      <c r="J304" s="11"/>
      <c r="K304" s="11"/>
      <c r="L304" s="13"/>
      <c r="M304" s="11"/>
      <c r="N304" s="7"/>
      <c r="O304" s="7"/>
      <c r="P304" s="7"/>
      <c r="Q304" s="7"/>
      <c r="R304" s="7"/>
      <c r="S304" s="7"/>
      <c r="T304" s="7"/>
      <c r="U304" s="7"/>
      <c r="V304" s="7"/>
      <c r="W304" s="7"/>
      <c r="X304" s="7"/>
      <c r="Y304" s="7"/>
      <c r="Z304" s="7"/>
      <c r="AA304" s="7"/>
      <c r="AB304" s="7"/>
    </row>
    <row r="305">
      <c r="A305" s="7"/>
      <c r="B305" s="7"/>
      <c r="C305" s="7"/>
      <c r="D305" s="7"/>
      <c r="E305" s="7"/>
      <c r="F305" s="11"/>
      <c r="G305" s="11"/>
      <c r="H305" s="11"/>
      <c r="I305" s="11"/>
      <c r="J305" s="11"/>
      <c r="K305" s="11"/>
      <c r="L305" s="13"/>
      <c r="M305" s="11"/>
      <c r="N305" s="7"/>
      <c r="O305" s="7"/>
      <c r="P305" s="7"/>
      <c r="Q305" s="7"/>
      <c r="R305" s="7"/>
      <c r="S305" s="7"/>
      <c r="T305" s="7"/>
      <c r="U305" s="7"/>
      <c r="V305" s="7"/>
      <c r="W305" s="7"/>
      <c r="X305" s="7"/>
      <c r="Y305" s="7"/>
      <c r="Z305" s="7"/>
      <c r="AA305" s="7"/>
      <c r="AB305" s="7"/>
    </row>
    <row r="306">
      <c r="A306" s="7"/>
      <c r="B306" s="7"/>
      <c r="C306" s="7"/>
      <c r="D306" s="7"/>
      <c r="E306" s="7"/>
      <c r="F306" s="11"/>
      <c r="G306" s="11"/>
      <c r="H306" s="11"/>
      <c r="I306" s="11"/>
      <c r="J306" s="11"/>
      <c r="K306" s="11"/>
      <c r="L306" s="13"/>
      <c r="M306" s="11"/>
      <c r="N306" s="7"/>
      <c r="O306" s="7"/>
      <c r="P306" s="7"/>
      <c r="Q306" s="7"/>
      <c r="R306" s="7"/>
      <c r="S306" s="7"/>
      <c r="T306" s="7"/>
      <c r="U306" s="7"/>
      <c r="V306" s="7"/>
      <c r="W306" s="7"/>
      <c r="X306" s="7"/>
      <c r="Y306" s="7"/>
      <c r="Z306" s="7"/>
      <c r="AA306" s="7"/>
      <c r="AB306" s="7"/>
    </row>
    <row r="307">
      <c r="A307" s="7"/>
      <c r="B307" s="7"/>
      <c r="C307" s="7"/>
      <c r="D307" s="7"/>
      <c r="E307" s="7"/>
      <c r="F307" s="11"/>
      <c r="G307" s="11"/>
      <c r="H307" s="11"/>
      <c r="I307" s="11"/>
      <c r="J307" s="11"/>
      <c r="K307" s="11"/>
      <c r="L307" s="13"/>
      <c r="M307" s="11"/>
      <c r="N307" s="7"/>
      <c r="O307" s="7"/>
      <c r="P307" s="7"/>
      <c r="Q307" s="7"/>
      <c r="R307" s="7"/>
      <c r="S307" s="7"/>
      <c r="T307" s="7"/>
      <c r="U307" s="7"/>
      <c r="V307" s="7"/>
      <c r="W307" s="7"/>
      <c r="X307" s="7"/>
      <c r="Y307" s="7"/>
      <c r="Z307" s="7"/>
      <c r="AA307" s="7"/>
      <c r="AB307" s="7"/>
    </row>
    <row r="308">
      <c r="A308" s="7"/>
      <c r="B308" s="7"/>
      <c r="C308" s="7"/>
      <c r="D308" s="7"/>
      <c r="E308" s="7"/>
      <c r="F308" s="11"/>
      <c r="G308" s="11"/>
      <c r="H308" s="11"/>
      <c r="I308" s="11"/>
      <c r="J308" s="11"/>
      <c r="K308" s="11"/>
      <c r="L308" s="13"/>
      <c r="M308" s="11"/>
      <c r="N308" s="7"/>
      <c r="O308" s="7"/>
      <c r="P308" s="7"/>
      <c r="Q308" s="7"/>
      <c r="R308" s="7"/>
      <c r="S308" s="7"/>
      <c r="T308" s="7"/>
      <c r="U308" s="7"/>
      <c r="V308" s="7"/>
      <c r="W308" s="7"/>
      <c r="X308" s="7"/>
      <c r="Y308" s="7"/>
      <c r="Z308" s="7"/>
      <c r="AA308" s="7"/>
      <c r="AB308" s="7"/>
    </row>
    <row r="309">
      <c r="A309" s="7"/>
      <c r="B309" s="7"/>
      <c r="C309" s="7"/>
      <c r="D309" s="7"/>
      <c r="E309" s="7"/>
      <c r="F309" s="11"/>
      <c r="G309" s="11"/>
      <c r="H309" s="11"/>
      <c r="I309" s="11"/>
      <c r="J309" s="11"/>
      <c r="K309" s="11"/>
      <c r="L309" s="13"/>
      <c r="M309" s="11"/>
      <c r="N309" s="7"/>
      <c r="O309" s="7"/>
      <c r="P309" s="7"/>
      <c r="Q309" s="7"/>
      <c r="R309" s="7"/>
      <c r="S309" s="7"/>
      <c r="T309" s="7"/>
      <c r="U309" s="7"/>
      <c r="V309" s="7"/>
      <c r="W309" s="7"/>
      <c r="X309" s="7"/>
      <c r="Y309" s="7"/>
      <c r="Z309" s="7"/>
      <c r="AA309" s="7"/>
      <c r="AB309" s="7"/>
    </row>
    <row r="310">
      <c r="A310" s="7"/>
      <c r="B310" s="7"/>
      <c r="C310" s="7"/>
      <c r="D310" s="7"/>
      <c r="E310" s="7"/>
      <c r="F310" s="11"/>
      <c r="G310" s="11"/>
      <c r="H310" s="11"/>
      <c r="I310" s="11"/>
      <c r="J310" s="11"/>
      <c r="K310" s="11"/>
      <c r="L310" s="13"/>
      <c r="M310" s="11"/>
      <c r="N310" s="7"/>
      <c r="O310" s="7"/>
      <c r="P310" s="7"/>
      <c r="Q310" s="7"/>
      <c r="R310" s="7"/>
      <c r="S310" s="7"/>
      <c r="T310" s="7"/>
      <c r="U310" s="7"/>
      <c r="V310" s="7"/>
      <c r="W310" s="7"/>
      <c r="X310" s="7"/>
      <c r="Y310" s="7"/>
      <c r="Z310" s="7"/>
      <c r="AA310" s="7"/>
      <c r="AB310" s="7"/>
    </row>
    <row r="311">
      <c r="A311" s="7"/>
      <c r="B311" s="7"/>
      <c r="C311" s="7"/>
      <c r="D311" s="7"/>
      <c r="E311" s="7"/>
      <c r="F311" s="11"/>
      <c r="G311" s="11"/>
      <c r="H311" s="11"/>
      <c r="I311" s="11"/>
      <c r="J311" s="11"/>
      <c r="K311" s="11"/>
      <c r="L311" s="13"/>
      <c r="M311" s="11"/>
      <c r="N311" s="7"/>
      <c r="O311" s="7"/>
      <c r="P311" s="7"/>
      <c r="Q311" s="7"/>
      <c r="R311" s="7"/>
      <c r="S311" s="7"/>
      <c r="T311" s="7"/>
      <c r="U311" s="7"/>
      <c r="V311" s="7"/>
      <c r="W311" s="7"/>
      <c r="X311" s="7"/>
      <c r="Y311" s="7"/>
      <c r="Z311" s="7"/>
      <c r="AA311" s="7"/>
      <c r="AB311" s="7"/>
    </row>
    <row r="312">
      <c r="A312" s="7"/>
      <c r="B312" s="7"/>
      <c r="C312" s="7"/>
      <c r="D312" s="7"/>
      <c r="E312" s="7"/>
      <c r="F312" s="11"/>
      <c r="G312" s="11"/>
      <c r="H312" s="11"/>
      <c r="I312" s="11"/>
      <c r="J312" s="11"/>
      <c r="K312" s="11"/>
      <c r="L312" s="13"/>
      <c r="M312" s="11"/>
      <c r="N312" s="7"/>
      <c r="O312" s="7"/>
      <c r="P312" s="7"/>
      <c r="Q312" s="7"/>
      <c r="R312" s="7"/>
      <c r="S312" s="7"/>
      <c r="T312" s="7"/>
      <c r="U312" s="7"/>
      <c r="V312" s="7"/>
      <c r="W312" s="7"/>
      <c r="X312" s="7"/>
      <c r="Y312" s="7"/>
      <c r="Z312" s="7"/>
      <c r="AA312" s="7"/>
      <c r="AB312" s="7"/>
    </row>
    <row r="313">
      <c r="A313" s="7"/>
      <c r="B313" s="7"/>
      <c r="C313" s="7"/>
      <c r="D313" s="7"/>
      <c r="E313" s="7"/>
      <c r="F313" s="11"/>
      <c r="G313" s="11"/>
      <c r="H313" s="11"/>
      <c r="I313" s="11"/>
      <c r="J313" s="11"/>
      <c r="K313" s="11"/>
      <c r="L313" s="13"/>
      <c r="M313" s="11"/>
      <c r="N313" s="7"/>
      <c r="O313" s="7"/>
      <c r="P313" s="7"/>
      <c r="Q313" s="7"/>
      <c r="R313" s="7"/>
      <c r="S313" s="7"/>
      <c r="T313" s="7"/>
      <c r="U313" s="7"/>
      <c r="V313" s="7"/>
      <c r="W313" s="7"/>
      <c r="X313" s="7"/>
      <c r="Y313" s="7"/>
      <c r="Z313" s="7"/>
      <c r="AA313" s="7"/>
      <c r="AB313" s="7"/>
    </row>
    <row r="314">
      <c r="A314" s="7"/>
      <c r="B314" s="7"/>
      <c r="C314" s="7"/>
      <c r="D314" s="7"/>
      <c r="E314" s="7"/>
      <c r="F314" s="11"/>
      <c r="G314" s="11"/>
      <c r="H314" s="11"/>
      <c r="I314" s="11"/>
      <c r="J314" s="11"/>
      <c r="K314" s="11"/>
      <c r="L314" s="13"/>
      <c r="M314" s="11"/>
      <c r="N314" s="7"/>
      <c r="O314" s="7"/>
      <c r="P314" s="7"/>
      <c r="Q314" s="7"/>
      <c r="R314" s="7"/>
      <c r="S314" s="7"/>
      <c r="T314" s="7"/>
      <c r="U314" s="7"/>
      <c r="V314" s="7"/>
      <c r="W314" s="7"/>
      <c r="X314" s="7"/>
      <c r="Y314" s="7"/>
      <c r="Z314" s="7"/>
      <c r="AA314" s="7"/>
      <c r="AB314" s="7"/>
    </row>
    <row r="315">
      <c r="A315" s="7"/>
      <c r="B315" s="7"/>
      <c r="C315" s="7"/>
      <c r="D315" s="7"/>
      <c r="E315" s="7"/>
      <c r="F315" s="11"/>
      <c r="G315" s="11"/>
      <c r="H315" s="11"/>
      <c r="I315" s="11"/>
      <c r="J315" s="11"/>
      <c r="K315" s="11"/>
      <c r="L315" s="13"/>
      <c r="M315" s="11"/>
      <c r="N315" s="7"/>
      <c r="O315" s="7"/>
      <c r="P315" s="7"/>
      <c r="Q315" s="7"/>
      <c r="R315" s="7"/>
      <c r="S315" s="7"/>
      <c r="T315" s="7"/>
      <c r="U315" s="7"/>
      <c r="V315" s="7"/>
      <c r="W315" s="7"/>
      <c r="X315" s="7"/>
      <c r="Y315" s="7"/>
      <c r="Z315" s="7"/>
      <c r="AA315" s="7"/>
      <c r="AB315" s="7"/>
    </row>
    <row r="316">
      <c r="A316" s="7"/>
      <c r="B316" s="7"/>
      <c r="C316" s="7"/>
      <c r="D316" s="7"/>
      <c r="E316" s="7"/>
      <c r="F316" s="11"/>
      <c r="G316" s="11"/>
      <c r="H316" s="11"/>
      <c r="I316" s="11"/>
      <c r="J316" s="11"/>
      <c r="K316" s="11"/>
      <c r="L316" s="13"/>
      <c r="M316" s="11"/>
      <c r="N316" s="7"/>
      <c r="O316" s="7"/>
      <c r="P316" s="7"/>
      <c r="Q316" s="7"/>
      <c r="R316" s="7"/>
      <c r="S316" s="7"/>
      <c r="T316" s="7"/>
      <c r="U316" s="7"/>
      <c r="V316" s="7"/>
      <c r="W316" s="7"/>
      <c r="X316" s="7"/>
      <c r="Y316" s="7"/>
      <c r="Z316" s="7"/>
      <c r="AA316" s="7"/>
      <c r="AB316" s="7"/>
    </row>
    <row r="317">
      <c r="A317" s="7"/>
      <c r="B317" s="7"/>
      <c r="C317" s="7"/>
      <c r="D317" s="7"/>
      <c r="E317" s="7"/>
      <c r="F317" s="11"/>
      <c r="G317" s="11"/>
      <c r="H317" s="11"/>
      <c r="I317" s="11"/>
      <c r="J317" s="11"/>
      <c r="K317" s="11"/>
      <c r="L317" s="13"/>
      <c r="M317" s="11"/>
      <c r="N317" s="7"/>
      <c r="O317" s="7"/>
      <c r="P317" s="7"/>
      <c r="Q317" s="7"/>
      <c r="R317" s="7"/>
      <c r="S317" s="7"/>
      <c r="T317" s="7"/>
      <c r="U317" s="7"/>
      <c r="V317" s="7"/>
      <c r="W317" s="7"/>
      <c r="X317" s="7"/>
      <c r="Y317" s="7"/>
      <c r="Z317" s="7"/>
      <c r="AA317" s="7"/>
      <c r="AB317" s="7"/>
    </row>
    <row r="318">
      <c r="A318" s="7"/>
      <c r="B318" s="7"/>
      <c r="C318" s="7"/>
      <c r="D318" s="7"/>
      <c r="E318" s="7"/>
      <c r="F318" s="11"/>
      <c r="G318" s="11"/>
      <c r="H318" s="11"/>
      <c r="I318" s="11"/>
      <c r="J318" s="11"/>
      <c r="K318" s="11"/>
      <c r="L318" s="13"/>
      <c r="M318" s="11"/>
      <c r="N318" s="7"/>
      <c r="O318" s="7"/>
      <c r="P318" s="7"/>
      <c r="Q318" s="7"/>
      <c r="R318" s="7"/>
      <c r="S318" s="7"/>
      <c r="T318" s="7"/>
      <c r="U318" s="7"/>
      <c r="V318" s="7"/>
      <c r="W318" s="7"/>
      <c r="X318" s="7"/>
      <c r="Y318" s="7"/>
      <c r="Z318" s="7"/>
      <c r="AA318" s="7"/>
      <c r="AB318" s="7"/>
    </row>
    <row r="319">
      <c r="A319" s="7"/>
      <c r="B319" s="7"/>
      <c r="C319" s="7"/>
      <c r="D319" s="7"/>
      <c r="E319" s="7"/>
      <c r="F319" s="11"/>
      <c r="G319" s="11"/>
      <c r="H319" s="11"/>
      <c r="I319" s="11"/>
      <c r="J319" s="11"/>
      <c r="K319" s="11"/>
      <c r="L319" s="13"/>
      <c r="M319" s="11"/>
      <c r="N319" s="7"/>
      <c r="O319" s="7"/>
      <c r="P319" s="7"/>
      <c r="Q319" s="7"/>
      <c r="R319" s="7"/>
      <c r="S319" s="7"/>
      <c r="T319" s="7"/>
      <c r="U319" s="7"/>
      <c r="V319" s="7"/>
      <c r="W319" s="7"/>
      <c r="X319" s="7"/>
      <c r="Y319" s="7"/>
      <c r="Z319" s="7"/>
      <c r="AA319" s="7"/>
      <c r="AB319" s="7"/>
    </row>
    <row r="320">
      <c r="A320" s="7"/>
      <c r="B320" s="7"/>
      <c r="C320" s="7"/>
      <c r="D320" s="7"/>
      <c r="E320" s="7"/>
      <c r="F320" s="11"/>
      <c r="G320" s="11"/>
      <c r="H320" s="11"/>
      <c r="I320" s="11"/>
      <c r="J320" s="11"/>
      <c r="K320" s="11"/>
      <c r="L320" s="13"/>
      <c r="M320" s="11"/>
      <c r="N320" s="7"/>
      <c r="O320" s="7"/>
      <c r="P320" s="7"/>
      <c r="Q320" s="7"/>
      <c r="R320" s="7"/>
      <c r="S320" s="7"/>
      <c r="T320" s="7"/>
      <c r="U320" s="7"/>
      <c r="V320" s="7"/>
      <c r="W320" s="7"/>
      <c r="X320" s="7"/>
      <c r="Y320" s="7"/>
      <c r="Z320" s="7"/>
      <c r="AA320" s="7"/>
      <c r="AB320" s="7"/>
    </row>
    <row r="321">
      <c r="A321" s="7"/>
      <c r="B321" s="7"/>
      <c r="C321" s="7"/>
      <c r="D321" s="7"/>
      <c r="E321" s="7"/>
      <c r="F321" s="11"/>
      <c r="G321" s="11"/>
      <c r="H321" s="11"/>
      <c r="I321" s="11"/>
      <c r="J321" s="11"/>
      <c r="K321" s="11"/>
      <c r="L321" s="13"/>
      <c r="M321" s="11"/>
      <c r="N321" s="7"/>
      <c r="O321" s="7"/>
      <c r="P321" s="7"/>
      <c r="Q321" s="7"/>
      <c r="R321" s="7"/>
      <c r="S321" s="7"/>
      <c r="T321" s="7"/>
      <c r="U321" s="7"/>
      <c r="V321" s="7"/>
      <c r="W321" s="7"/>
      <c r="X321" s="7"/>
      <c r="Y321" s="7"/>
      <c r="Z321" s="7"/>
      <c r="AA321" s="7"/>
      <c r="AB321" s="7"/>
    </row>
    <row r="322">
      <c r="A322" s="7"/>
      <c r="B322" s="7"/>
      <c r="C322" s="7"/>
      <c r="D322" s="7"/>
      <c r="E322" s="7"/>
      <c r="F322" s="11"/>
      <c r="G322" s="11"/>
      <c r="H322" s="11"/>
      <c r="I322" s="11"/>
      <c r="J322" s="11"/>
      <c r="K322" s="11"/>
      <c r="L322" s="13"/>
      <c r="M322" s="11"/>
      <c r="N322" s="7"/>
      <c r="O322" s="7"/>
      <c r="P322" s="7"/>
      <c r="Q322" s="7"/>
      <c r="R322" s="7"/>
      <c r="S322" s="7"/>
      <c r="T322" s="7"/>
      <c r="U322" s="7"/>
      <c r="V322" s="7"/>
      <c r="W322" s="7"/>
      <c r="X322" s="7"/>
      <c r="Y322" s="7"/>
      <c r="Z322" s="7"/>
      <c r="AA322" s="7"/>
      <c r="AB322" s="7"/>
    </row>
    <row r="323">
      <c r="A323" s="7"/>
      <c r="B323" s="7"/>
      <c r="C323" s="7"/>
      <c r="D323" s="7"/>
      <c r="E323" s="7"/>
      <c r="F323" s="11"/>
      <c r="G323" s="11"/>
      <c r="H323" s="11"/>
      <c r="I323" s="11"/>
      <c r="J323" s="11"/>
      <c r="K323" s="11"/>
      <c r="L323" s="13"/>
      <c r="M323" s="11"/>
      <c r="N323" s="7"/>
      <c r="O323" s="7"/>
      <c r="P323" s="7"/>
      <c r="Q323" s="7"/>
      <c r="R323" s="7"/>
      <c r="S323" s="7"/>
      <c r="T323" s="7"/>
      <c r="U323" s="7"/>
      <c r="V323" s="7"/>
      <c r="W323" s="7"/>
      <c r="X323" s="7"/>
      <c r="Y323" s="7"/>
      <c r="Z323" s="7"/>
      <c r="AA323" s="7"/>
      <c r="AB323" s="7"/>
    </row>
    <row r="324">
      <c r="A324" s="7"/>
      <c r="B324" s="7"/>
      <c r="C324" s="7"/>
      <c r="D324" s="7"/>
      <c r="E324" s="7"/>
      <c r="F324" s="11"/>
      <c r="G324" s="11"/>
      <c r="H324" s="11"/>
      <c r="I324" s="11"/>
      <c r="J324" s="11"/>
      <c r="K324" s="11"/>
      <c r="L324" s="13"/>
      <c r="M324" s="11"/>
      <c r="N324" s="7"/>
      <c r="O324" s="7"/>
      <c r="P324" s="7"/>
      <c r="Q324" s="7"/>
      <c r="R324" s="7"/>
      <c r="S324" s="7"/>
      <c r="T324" s="7"/>
      <c r="U324" s="7"/>
      <c r="V324" s="7"/>
      <c r="W324" s="7"/>
      <c r="X324" s="7"/>
      <c r="Y324" s="7"/>
      <c r="Z324" s="7"/>
      <c r="AA324" s="7"/>
      <c r="AB324" s="7"/>
    </row>
    <row r="325">
      <c r="A325" s="7"/>
      <c r="B325" s="7"/>
      <c r="C325" s="7"/>
      <c r="D325" s="7"/>
      <c r="E325" s="7"/>
      <c r="F325" s="11"/>
      <c r="G325" s="11"/>
      <c r="H325" s="11"/>
      <c r="I325" s="11"/>
      <c r="J325" s="11"/>
      <c r="K325" s="11"/>
      <c r="L325" s="13"/>
      <c r="M325" s="11"/>
      <c r="N325" s="7"/>
      <c r="O325" s="7"/>
      <c r="P325" s="7"/>
      <c r="Q325" s="7"/>
      <c r="R325" s="7"/>
      <c r="S325" s="7"/>
      <c r="T325" s="7"/>
      <c r="U325" s="7"/>
      <c r="V325" s="7"/>
      <c r="W325" s="7"/>
      <c r="X325" s="7"/>
      <c r="Y325" s="7"/>
      <c r="Z325" s="7"/>
      <c r="AA325" s="7"/>
      <c r="AB325" s="7"/>
    </row>
    <row r="326">
      <c r="A326" s="7"/>
      <c r="B326" s="7"/>
      <c r="C326" s="7"/>
      <c r="D326" s="7"/>
      <c r="E326" s="7"/>
      <c r="F326" s="11"/>
      <c r="G326" s="11"/>
      <c r="H326" s="11"/>
      <c r="I326" s="11"/>
      <c r="J326" s="11"/>
      <c r="K326" s="11"/>
      <c r="L326" s="13"/>
      <c r="M326" s="11"/>
      <c r="N326" s="7"/>
      <c r="O326" s="7"/>
      <c r="P326" s="7"/>
      <c r="Q326" s="7"/>
      <c r="R326" s="7"/>
      <c r="S326" s="7"/>
      <c r="T326" s="7"/>
      <c r="U326" s="7"/>
      <c r="V326" s="7"/>
      <c r="W326" s="7"/>
      <c r="X326" s="7"/>
      <c r="Y326" s="7"/>
      <c r="Z326" s="7"/>
      <c r="AA326" s="7"/>
      <c r="AB326" s="7"/>
    </row>
    <row r="327">
      <c r="A327" s="7"/>
      <c r="B327" s="7"/>
      <c r="C327" s="7"/>
      <c r="D327" s="7"/>
      <c r="E327" s="7"/>
      <c r="F327" s="11"/>
      <c r="G327" s="11"/>
      <c r="H327" s="11"/>
      <c r="I327" s="11"/>
      <c r="J327" s="11"/>
      <c r="K327" s="11"/>
      <c r="L327" s="13"/>
      <c r="M327" s="11"/>
      <c r="N327" s="7"/>
      <c r="O327" s="7"/>
      <c r="P327" s="7"/>
      <c r="Q327" s="7"/>
      <c r="R327" s="7"/>
      <c r="S327" s="7"/>
      <c r="T327" s="7"/>
      <c r="U327" s="7"/>
      <c r="V327" s="7"/>
      <c r="W327" s="7"/>
      <c r="X327" s="7"/>
      <c r="Y327" s="7"/>
      <c r="Z327" s="7"/>
      <c r="AA327" s="7"/>
      <c r="AB327" s="7"/>
    </row>
    <row r="328">
      <c r="A328" s="7"/>
      <c r="B328" s="7"/>
      <c r="C328" s="7"/>
      <c r="D328" s="7"/>
      <c r="E328" s="7"/>
      <c r="F328" s="11"/>
      <c r="G328" s="11"/>
      <c r="H328" s="11"/>
      <c r="I328" s="11"/>
      <c r="J328" s="11"/>
      <c r="K328" s="11"/>
      <c r="L328" s="13"/>
      <c r="M328" s="11"/>
      <c r="N328" s="7"/>
      <c r="O328" s="7"/>
      <c r="P328" s="7"/>
      <c r="Q328" s="7"/>
      <c r="R328" s="7"/>
      <c r="S328" s="7"/>
      <c r="T328" s="7"/>
      <c r="U328" s="7"/>
      <c r="V328" s="7"/>
      <c r="W328" s="7"/>
      <c r="X328" s="7"/>
      <c r="Y328" s="7"/>
      <c r="Z328" s="7"/>
      <c r="AA328" s="7"/>
      <c r="AB328" s="7"/>
    </row>
    <row r="329">
      <c r="A329" s="7"/>
      <c r="B329" s="7"/>
      <c r="C329" s="7"/>
      <c r="D329" s="7"/>
      <c r="E329" s="7"/>
      <c r="F329" s="11"/>
      <c r="G329" s="11"/>
      <c r="H329" s="11"/>
      <c r="I329" s="11"/>
      <c r="J329" s="11"/>
      <c r="K329" s="11"/>
      <c r="L329" s="13"/>
      <c r="M329" s="11"/>
      <c r="N329" s="7"/>
      <c r="O329" s="7"/>
      <c r="P329" s="7"/>
      <c r="Q329" s="7"/>
      <c r="R329" s="7"/>
      <c r="S329" s="7"/>
      <c r="T329" s="7"/>
      <c r="U329" s="7"/>
      <c r="V329" s="7"/>
      <c r="W329" s="7"/>
      <c r="X329" s="7"/>
      <c r="Y329" s="7"/>
      <c r="Z329" s="7"/>
      <c r="AA329" s="7"/>
      <c r="AB329" s="7"/>
    </row>
    <row r="330">
      <c r="A330" s="7"/>
      <c r="B330" s="7"/>
      <c r="C330" s="7"/>
      <c r="D330" s="7"/>
      <c r="E330" s="7"/>
      <c r="F330" s="11"/>
      <c r="G330" s="11"/>
      <c r="H330" s="11"/>
      <c r="I330" s="11"/>
      <c r="J330" s="11"/>
      <c r="K330" s="11"/>
      <c r="L330" s="13"/>
      <c r="M330" s="11"/>
      <c r="N330" s="7"/>
      <c r="O330" s="7"/>
      <c r="P330" s="7"/>
      <c r="Q330" s="7"/>
      <c r="R330" s="7"/>
      <c r="S330" s="7"/>
      <c r="T330" s="7"/>
      <c r="U330" s="7"/>
      <c r="V330" s="7"/>
      <c r="W330" s="7"/>
      <c r="X330" s="7"/>
      <c r="Y330" s="7"/>
      <c r="Z330" s="7"/>
      <c r="AA330" s="7"/>
      <c r="AB330" s="7"/>
    </row>
    <row r="331">
      <c r="A331" s="7"/>
      <c r="B331" s="7"/>
      <c r="C331" s="7"/>
      <c r="D331" s="7"/>
      <c r="E331" s="7"/>
      <c r="F331" s="11"/>
      <c r="G331" s="11"/>
      <c r="H331" s="11"/>
      <c r="I331" s="11"/>
      <c r="J331" s="11"/>
      <c r="K331" s="11"/>
      <c r="L331" s="13"/>
      <c r="M331" s="11"/>
      <c r="N331" s="7"/>
      <c r="O331" s="7"/>
      <c r="P331" s="7"/>
      <c r="Q331" s="7"/>
      <c r="R331" s="7"/>
      <c r="S331" s="7"/>
      <c r="T331" s="7"/>
      <c r="U331" s="7"/>
      <c r="V331" s="7"/>
      <c r="W331" s="7"/>
      <c r="X331" s="7"/>
      <c r="Y331" s="7"/>
      <c r="Z331" s="7"/>
      <c r="AA331" s="7"/>
      <c r="AB331" s="7"/>
    </row>
    <row r="332">
      <c r="A332" s="7"/>
      <c r="B332" s="7"/>
      <c r="C332" s="7"/>
      <c r="D332" s="7"/>
      <c r="E332" s="7"/>
      <c r="F332" s="11"/>
      <c r="G332" s="11"/>
      <c r="H332" s="11"/>
      <c r="I332" s="11"/>
      <c r="J332" s="11"/>
      <c r="K332" s="11"/>
      <c r="L332" s="13"/>
      <c r="M332" s="11"/>
      <c r="N332" s="7"/>
      <c r="O332" s="7"/>
      <c r="P332" s="7"/>
      <c r="Q332" s="7"/>
      <c r="R332" s="7"/>
      <c r="S332" s="7"/>
      <c r="T332" s="7"/>
      <c r="U332" s="7"/>
      <c r="V332" s="7"/>
      <c r="W332" s="7"/>
      <c r="X332" s="7"/>
      <c r="Y332" s="7"/>
      <c r="Z332" s="7"/>
      <c r="AA332" s="7"/>
      <c r="AB332" s="7"/>
    </row>
    <row r="333">
      <c r="A333" s="7"/>
      <c r="B333" s="7"/>
      <c r="C333" s="7"/>
      <c r="D333" s="7"/>
      <c r="E333" s="7"/>
      <c r="F333" s="11"/>
      <c r="G333" s="11"/>
      <c r="H333" s="11"/>
      <c r="I333" s="11"/>
      <c r="J333" s="11"/>
      <c r="K333" s="11"/>
      <c r="L333" s="13"/>
      <c r="M333" s="11"/>
      <c r="N333" s="7"/>
      <c r="O333" s="7"/>
      <c r="P333" s="7"/>
      <c r="Q333" s="7"/>
      <c r="R333" s="7"/>
      <c r="S333" s="7"/>
      <c r="T333" s="7"/>
      <c r="U333" s="7"/>
      <c r="V333" s="7"/>
      <c r="W333" s="7"/>
      <c r="X333" s="7"/>
      <c r="Y333" s="7"/>
      <c r="Z333" s="7"/>
      <c r="AA333" s="7"/>
      <c r="AB333" s="7"/>
    </row>
    <row r="334">
      <c r="A334" s="7"/>
      <c r="B334" s="7"/>
      <c r="C334" s="7"/>
      <c r="D334" s="7"/>
      <c r="E334" s="7"/>
      <c r="F334" s="11"/>
      <c r="G334" s="11"/>
      <c r="H334" s="11"/>
      <c r="I334" s="11"/>
      <c r="J334" s="11"/>
      <c r="K334" s="11"/>
      <c r="L334" s="13"/>
      <c r="M334" s="11"/>
      <c r="N334" s="7"/>
      <c r="O334" s="7"/>
      <c r="P334" s="7"/>
      <c r="Q334" s="7"/>
      <c r="R334" s="7"/>
      <c r="S334" s="7"/>
      <c r="T334" s="7"/>
      <c r="U334" s="7"/>
      <c r="V334" s="7"/>
      <c r="W334" s="7"/>
      <c r="X334" s="7"/>
      <c r="Y334" s="7"/>
      <c r="Z334" s="7"/>
      <c r="AA334" s="7"/>
      <c r="AB334" s="7"/>
    </row>
    <row r="335">
      <c r="A335" s="7"/>
      <c r="B335" s="7"/>
      <c r="C335" s="7"/>
      <c r="D335" s="7"/>
      <c r="E335" s="7"/>
      <c r="F335" s="11"/>
      <c r="G335" s="11"/>
      <c r="H335" s="11"/>
      <c r="I335" s="11"/>
      <c r="J335" s="11"/>
      <c r="K335" s="11"/>
      <c r="L335" s="13"/>
      <c r="M335" s="11"/>
      <c r="N335" s="7"/>
      <c r="O335" s="7"/>
      <c r="P335" s="7"/>
      <c r="Q335" s="7"/>
      <c r="R335" s="7"/>
      <c r="S335" s="7"/>
      <c r="T335" s="7"/>
      <c r="U335" s="7"/>
      <c r="V335" s="7"/>
      <c r="W335" s="7"/>
      <c r="X335" s="7"/>
      <c r="Y335" s="7"/>
      <c r="Z335" s="7"/>
      <c r="AA335" s="7"/>
      <c r="AB335" s="7"/>
    </row>
    <row r="336">
      <c r="A336" s="7"/>
      <c r="B336" s="7"/>
      <c r="C336" s="7"/>
      <c r="D336" s="7"/>
      <c r="E336" s="7"/>
      <c r="F336" s="11"/>
      <c r="G336" s="11"/>
      <c r="H336" s="11"/>
      <c r="I336" s="11"/>
      <c r="J336" s="11"/>
      <c r="K336" s="11"/>
      <c r="L336" s="13"/>
      <c r="M336" s="11"/>
      <c r="N336" s="7"/>
      <c r="O336" s="7"/>
      <c r="P336" s="7"/>
      <c r="Q336" s="7"/>
      <c r="R336" s="7"/>
      <c r="S336" s="7"/>
      <c r="T336" s="7"/>
      <c r="U336" s="7"/>
      <c r="V336" s="7"/>
      <c r="W336" s="7"/>
      <c r="X336" s="7"/>
      <c r="Y336" s="7"/>
      <c r="Z336" s="7"/>
      <c r="AA336" s="7"/>
      <c r="AB336" s="7"/>
    </row>
    <row r="337">
      <c r="A337" s="7"/>
      <c r="B337" s="7"/>
      <c r="C337" s="7"/>
      <c r="D337" s="7"/>
      <c r="E337" s="7"/>
      <c r="F337" s="11"/>
      <c r="G337" s="11"/>
      <c r="H337" s="11"/>
      <c r="I337" s="11"/>
      <c r="J337" s="11"/>
      <c r="K337" s="11"/>
      <c r="L337" s="13"/>
      <c r="M337" s="11"/>
      <c r="N337" s="7"/>
      <c r="O337" s="7"/>
      <c r="P337" s="7"/>
      <c r="Q337" s="7"/>
      <c r="R337" s="7"/>
      <c r="S337" s="7"/>
      <c r="T337" s="7"/>
      <c r="U337" s="7"/>
      <c r="V337" s="7"/>
      <c r="W337" s="7"/>
      <c r="X337" s="7"/>
      <c r="Y337" s="7"/>
      <c r="Z337" s="7"/>
      <c r="AA337" s="7"/>
      <c r="AB337" s="7"/>
    </row>
    <row r="338">
      <c r="A338" s="7"/>
      <c r="B338" s="7"/>
      <c r="C338" s="7"/>
      <c r="D338" s="7"/>
      <c r="E338" s="7"/>
      <c r="F338" s="11"/>
      <c r="G338" s="11"/>
      <c r="H338" s="11"/>
      <c r="I338" s="11"/>
      <c r="J338" s="11"/>
      <c r="K338" s="11"/>
      <c r="L338" s="13"/>
      <c r="M338" s="11"/>
      <c r="N338" s="7"/>
      <c r="O338" s="7"/>
      <c r="P338" s="7"/>
      <c r="Q338" s="7"/>
      <c r="R338" s="7"/>
      <c r="S338" s="7"/>
      <c r="T338" s="7"/>
      <c r="U338" s="7"/>
      <c r="V338" s="7"/>
      <c r="W338" s="7"/>
      <c r="X338" s="7"/>
      <c r="Y338" s="7"/>
      <c r="Z338" s="7"/>
      <c r="AA338" s="7"/>
      <c r="AB338" s="7"/>
    </row>
    <row r="339">
      <c r="A339" s="7"/>
      <c r="B339" s="7"/>
      <c r="C339" s="7"/>
      <c r="D339" s="7"/>
      <c r="E339" s="7"/>
      <c r="F339" s="11"/>
      <c r="G339" s="11"/>
      <c r="H339" s="11"/>
      <c r="I339" s="11"/>
      <c r="J339" s="11"/>
      <c r="K339" s="11"/>
      <c r="L339" s="13"/>
      <c r="M339" s="11"/>
      <c r="N339" s="7"/>
      <c r="O339" s="7"/>
      <c r="P339" s="7"/>
      <c r="Q339" s="7"/>
      <c r="R339" s="7"/>
      <c r="S339" s="7"/>
      <c r="T339" s="7"/>
      <c r="U339" s="7"/>
      <c r="V339" s="7"/>
      <c r="W339" s="7"/>
      <c r="X339" s="7"/>
      <c r="Y339" s="7"/>
      <c r="Z339" s="7"/>
      <c r="AA339" s="7"/>
      <c r="AB339" s="7"/>
    </row>
    <row r="340">
      <c r="A340" s="7"/>
      <c r="B340" s="7"/>
      <c r="C340" s="7"/>
      <c r="D340" s="7"/>
      <c r="E340" s="7"/>
      <c r="F340" s="11"/>
      <c r="G340" s="11"/>
      <c r="H340" s="11"/>
      <c r="I340" s="11"/>
      <c r="J340" s="11"/>
      <c r="K340" s="11"/>
      <c r="L340" s="13"/>
      <c r="M340" s="11"/>
      <c r="N340" s="7"/>
      <c r="O340" s="7"/>
      <c r="P340" s="7"/>
      <c r="Q340" s="7"/>
      <c r="R340" s="7"/>
      <c r="S340" s="7"/>
      <c r="T340" s="7"/>
      <c r="U340" s="7"/>
      <c r="V340" s="7"/>
      <c r="W340" s="7"/>
      <c r="X340" s="7"/>
      <c r="Y340" s="7"/>
      <c r="Z340" s="7"/>
      <c r="AA340" s="7"/>
      <c r="AB340" s="7"/>
    </row>
    <row r="341">
      <c r="A341" s="7"/>
      <c r="B341" s="7"/>
      <c r="C341" s="7"/>
      <c r="D341" s="7"/>
      <c r="E341" s="7"/>
      <c r="F341" s="11"/>
      <c r="G341" s="11"/>
      <c r="H341" s="11"/>
      <c r="I341" s="11"/>
      <c r="J341" s="11"/>
      <c r="K341" s="11"/>
      <c r="L341" s="13"/>
      <c r="M341" s="11"/>
      <c r="N341" s="7"/>
      <c r="O341" s="7"/>
      <c r="P341" s="7"/>
      <c r="Q341" s="7"/>
      <c r="R341" s="7"/>
      <c r="S341" s="7"/>
      <c r="T341" s="7"/>
      <c r="U341" s="7"/>
      <c r="V341" s="7"/>
      <c r="W341" s="7"/>
      <c r="X341" s="7"/>
      <c r="Y341" s="7"/>
      <c r="Z341" s="7"/>
      <c r="AA341" s="7"/>
      <c r="AB341" s="7"/>
    </row>
    <row r="342">
      <c r="A342" s="7"/>
      <c r="B342" s="7"/>
      <c r="C342" s="7"/>
      <c r="D342" s="7"/>
      <c r="E342" s="7"/>
      <c r="F342" s="11"/>
      <c r="G342" s="11"/>
      <c r="H342" s="11"/>
      <c r="I342" s="11"/>
      <c r="J342" s="11"/>
      <c r="K342" s="11"/>
      <c r="L342" s="13"/>
      <c r="M342" s="11"/>
      <c r="N342" s="7"/>
      <c r="O342" s="7"/>
      <c r="P342" s="7"/>
      <c r="Q342" s="7"/>
      <c r="R342" s="7"/>
      <c r="S342" s="7"/>
      <c r="T342" s="7"/>
      <c r="U342" s="7"/>
      <c r="V342" s="7"/>
      <c r="W342" s="7"/>
      <c r="X342" s="7"/>
      <c r="Y342" s="7"/>
      <c r="Z342" s="7"/>
      <c r="AA342" s="7"/>
      <c r="AB342" s="7"/>
    </row>
    <row r="343">
      <c r="A343" s="7"/>
      <c r="B343" s="7"/>
      <c r="C343" s="7"/>
      <c r="D343" s="7"/>
      <c r="E343" s="7"/>
      <c r="F343" s="11"/>
      <c r="G343" s="11"/>
      <c r="H343" s="11"/>
      <c r="I343" s="11"/>
      <c r="J343" s="11"/>
      <c r="K343" s="11"/>
      <c r="L343" s="13"/>
      <c r="M343" s="11"/>
      <c r="N343" s="7"/>
      <c r="O343" s="7"/>
      <c r="P343" s="7"/>
      <c r="Q343" s="7"/>
      <c r="R343" s="7"/>
      <c r="S343" s="7"/>
      <c r="T343" s="7"/>
      <c r="U343" s="7"/>
      <c r="V343" s="7"/>
      <c r="W343" s="7"/>
      <c r="X343" s="7"/>
      <c r="Y343" s="7"/>
      <c r="Z343" s="7"/>
      <c r="AA343" s="7"/>
      <c r="AB343" s="7"/>
    </row>
    <row r="344">
      <c r="A344" s="7"/>
      <c r="B344" s="7"/>
      <c r="C344" s="7"/>
      <c r="D344" s="7"/>
      <c r="E344" s="7"/>
      <c r="F344" s="11"/>
      <c r="G344" s="11"/>
      <c r="H344" s="11"/>
      <c r="I344" s="11"/>
      <c r="J344" s="11"/>
      <c r="K344" s="11"/>
      <c r="L344" s="13"/>
      <c r="M344" s="11"/>
      <c r="N344" s="7"/>
      <c r="O344" s="7"/>
      <c r="P344" s="7"/>
      <c r="Q344" s="7"/>
      <c r="R344" s="7"/>
      <c r="S344" s="7"/>
      <c r="T344" s="7"/>
      <c r="U344" s="7"/>
      <c r="V344" s="7"/>
      <c r="W344" s="7"/>
      <c r="X344" s="7"/>
      <c r="Y344" s="7"/>
      <c r="Z344" s="7"/>
      <c r="AA344" s="7"/>
      <c r="AB344" s="7"/>
    </row>
    <row r="345">
      <c r="A345" s="7"/>
      <c r="B345" s="7"/>
      <c r="C345" s="7"/>
      <c r="D345" s="7"/>
      <c r="E345" s="7"/>
      <c r="F345" s="11"/>
      <c r="G345" s="11"/>
      <c r="H345" s="11"/>
      <c r="I345" s="11"/>
      <c r="J345" s="11"/>
      <c r="K345" s="11"/>
      <c r="L345" s="13"/>
      <c r="M345" s="11"/>
      <c r="N345" s="7"/>
      <c r="O345" s="7"/>
      <c r="P345" s="7"/>
      <c r="Q345" s="7"/>
      <c r="R345" s="7"/>
      <c r="S345" s="7"/>
      <c r="T345" s="7"/>
      <c r="U345" s="7"/>
      <c r="V345" s="7"/>
      <c r="W345" s="7"/>
      <c r="X345" s="7"/>
      <c r="Y345" s="7"/>
      <c r="Z345" s="7"/>
      <c r="AA345" s="7"/>
      <c r="AB345" s="7"/>
    </row>
    <row r="346">
      <c r="A346" s="7"/>
      <c r="B346" s="7"/>
      <c r="C346" s="7"/>
      <c r="D346" s="7"/>
      <c r="E346" s="7"/>
      <c r="F346" s="11"/>
      <c r="G346" s="11"/>
      <c r="H346" s="11"/>
      <c r="I346" s="11"/>
      <c r="J346" s="11"/>
      <c r="K346" s="11"/>
      <c r="L346" s="13"/>
      <c r="M346" s="11"/>
      <c r="N346" s="7"/>
      <c r="O346" s="7"/>
      <c r="P346" s="7"/>
      <c r="Q346" s="7"/>
      <c r="R346" s="7"/>
      <c r="S346" s="7"/>
      <c r="T346" s="7"/>
      <c r="U346" s="7"/>
      <c r="V346" s="7"/>
      <c r="W346" s="7"/>
      <c r="X346" s="7"/>
      <c r="Y346" s="7"/>
      <c r="Z346" s="7"/>
      <c r="AA346" s="7"/>
      <c r="AB346" s="7"/>
    </row>
    <row r="347">
      <c r="A347" s="7"/>
      <c r="B347" s="7"/>
      <c r="C347" s="7"/>
      <c r="D347" s="7"/>
      <c r="E347" s="7"/>
      <c r="F347" s="11"/>
      <c r="G347" s="11"/>
      <c r="H347" s="11"/>
      <c r="I347" s="11"/>
      <c r="J347" s="11"/>
      <c r="K347" s="11"/>
      <c r="L347" s="13"/>
      <c r="M347" s="11"/>
      <c r="N347" s="7"/>
      <c r="O347" s="7"/>
      <c r="P347" s="7"/>
      <c r="Q347" s="7"/>
      <c r="R347" s="7"/>
      <c r="S347" s="7"/>
      <c r="T347" s="7"/>
      <c r="U347" s="7"/>
      <c r="V347" s="7"/>
      <c r="W347" s="7"/>
      <c r="X347" s="7"/>
      <c r="Y347" s="7"/>
      <c r="Z347" s="7"/>
      <c r="AA347" s="7"/>
      <c r="AB347" s="7"/>
    </row>
    <row r="348">
      <c r="A348" s="7"/>
      <c r="B348" s="7"/>
      <c r="C348" s="7"/>
      <c r="D348" s="7"/>
      <c r="E348" s="7"/>
      <c r="F348" s="11"/>
      <c r="G348" s="11"/>
      <c r="H348" s="11"/>
      <c r="I348" s="11"/>
      <c r="J348" s="11"/>
      <c r="K348" s="11"/>
      <c r="L348" s="13"/>
      <c r="M348" s="11"/>
      <c r="N348" s="7"/>
      <c r="O348" s="7"/>
      <c r="P348" s="7"/>
      <c r="Q348" s="7"/>
      <c r="R348" s="7"/>
      <c r="S348" s="7"/>
      <c r="T348" s="7"/>
      <c r="U348" s="7"/>
      <c r="V348" s="7"/>
      <c r="W348" s="7"/>
      <c r="X348" s="7"/>
      <c r="Y348" s="7"/>
      <c r="Z348" s="7"/>
      <c r="AA348" s="7"/>
      <c r="AB348" s="7"/>
    </row>
    <row r="349">
      <c r="A349" s="7"/>
      <c r="B349" s="7"/>
      <c r="C349" s="7"/>
      <c r="D349" s="7"/>
      <c r="E349" s="7"/>
      <c r="F349" s="11"/>
      <c r="G349" s="11"/>
      <c r="H349" s="11"/>
      <c r="I349" s="11"/>
      <c r="J349" s="11"/>
      <c r="K349" s="11"/>
      <c r="L349" s="13"/>
      <c r="M349" s="11"/>
      <c r="N349" s="7"/>
      <c r="O349" s="7"/>
      <c r="P349" s="7"/>
      <c r="Q349" s="7"/>
      <c r="R349" s="7"/>
      <c r="S349" s="7"/>
      <c r="T349" s="7"/>
      <c r="U349" s="7"/>
      <c r="V349" s="7"/>
      <c r="W349" s="7"/>
      <c r="X349" s="7"/>
      <c r="Y349" s="7"/>
      <c r="Z349" s="7"/>
      <c r="AA349" s="7"/>
      <c r="AB349" s="7"/>
    </row>
    <row r="350">
      <c r="A350" s="7"/>
      <c r="B350" s="7"/>
      <c r="C350" s="7"/>
      <c r="D350" s="7"/>
      <c r="E350" s="7"/>
      <c r="F350" s="11"/>
      <c r="G350" s="11"/>
      <c r="H350" s="11"/>
      <c r="I350" s="11"/>
      <c r="J350" s="11"/>
      <c r="K350" s="11"/>
      <c r="L350" s="13"/>
      <c r="M350" s="11"/>
      <c r="N350" s="7"/>
      <c r="O350" s="7"/>
      <c r="P350" s="7"/>
      <c r="Q350" s="7"/>
      <c r="R350" s="7"/>
      <c r="S350" s="7"/>
      <c r="T350" s="7"/>
      <c r="U350" s="7"/>
      <c r="V350" s="7"/>
      <c r="W350" s="7"/>
      <c r="X350" s="7"/>
      <c r="Y350" s="7"/>
      <c r="Z350" s="7"/>
      <c r="AA350" s="7"/>
      <c r="AB350" s="7"/>
    </row>
    <row r="351">
      <c r="A351" s="7"/>
      <c r="B351" s="7"/>
      <c r="C351" s="7"/>
      <c r="D351" s="7"/>
      <c r="E351" s="7"/>
      <c r="F351" s="11"/>
      <c r="G351" s="11"/>
      <c r="H351" s="11"/>
      <c r="I351" s="11"/>
      <c r="J351" s="11"/>
      <c r="K351" s="11"/>
      <c r="L351" s="13"/>
      <c r="M351" s="11"/>
      <c r="N351" s="7"/>
      <c r="O351" s="7"/>
      <c r="P351" s="7"/>
      <c r="Q351" s="7"/>
      <c r="R351" s="7"/>
      <c r="S351" s="7"/>
      <c r="T351" s="7"/>
      <c r="U351" s="7"/>
      <c r="V351" s="7"/>
      <c r="W351" s="7"/>
      <c r="X351" s="7"/>
      <c r="Y351" s="7"/>
      <c r="Z351" s="7"/>
      <c r="AA351" s="7"/>
      <c r="AB351" s="7"/>
    </row>
    <row r="352">
      <c r="A352" s="7"/>
      <c r="B352" s="7"/>
      <c r="C352" s="7"/>
      <c r="D352" s="7"/>
      <c r="E352" s="7"/>
      <c r="F352" s="11"/>
      <c r="G352" s="11"/>
      <c r="H352" s="11"/>
      <c r="I352" s="11"/>
      <c r="J352" s="11"/>
      <c r="K352" s="11"/>
      <c r="L352" s="13"/>
      <c r="M352" s="11"/>
      <c r="N352" s="7"/>
      <c r="O352" s="7"/>
      <c r="P352" s="7"/>
      <c r="Q352" s="7"/>
      <c r="R352" s="7"/>
      <c r="S352" s="7"/>
      <c r="T352" s="7"/>
      <c r="U352" s="7"/>
      <c r="V352" s="7"/>
      <c r="W352" s="7"/>
      <c r="X352" s="7"/>
      <c r="Y352" s="7"/>
      <c r="Z352" s="7"/>
      <c r="AA352" s="7"/>
      <c r="AB352" s="7"/>
    </row>
    <row r="353">
      <c r="A353" s="7"/>
      <c r="B353" s="7"/>
      <c r="C353" s="7"/>
      <c r="D353" s="7"/>
      <c r="E353" s="7"/>
      <c r="F353" s="11"/>
      <c r="G353" s="11"/>
      <c r="H353" s="11"/>
      <c r="I353" s="11"/>
      <c r="J353" s="11"/>
      <c r="K353" s="11"/>
      <c r="L353" s="13"/>
      <c r="M353" s="11"/>
      <c r="N353" s="7"/>
      <c r="O353" s="7"/>
      <c r="P353" s="7"/>
      <c r="Q353" s="7"/>
      <c r="R353" s="7"/>
      <c r="S353" s="7"/>
      <c r="T353" s="7"/>
      <c r="U353" s="7"/>
      <c r="V353" s="7"/>
      <c r="W353" s="7"/>
      <c r="X353" s="7"/>
      <c r="Y353" s="7"/>
      <c r="Z353" s="7"/>
      <c r="AA353" s="7"/>
      <c r="AB353" s="7"/>
    </row>
    <row r="354">
      <c r="A354" s="7"/>
      <c r="B354" s="7"/>
      <c r="C354" s="7"/>
      <c r="D354" s="7"/>
      <c r="E354" s="7"/>
      <c r="F354" s="11"/>
      <c r="G354" s="11"/>
      <c r="H354" s="11"/>
      <c r="I354" s="11"/>
      <c r="J354" s="11"/>
      <c r="K354" s="11"/>
      <c r="L354" s="13"/>
      <c r="M354" s="11"/>
      <c r="N354" s="7"/>
      <c r="O354" s="7"/>
      <c r="P354" s="7"/>
      <c r="Q354" s="7"/>
      <c r="R354" s="7"/>
      <c r="S354" s="7"/>
      <c r="T354" s="7"/>
      <c r="U354" s="7"/>
      <c r="V354" s="7"/>
      <c r="W354" s="7"/>
      <c r="X354" s="7"/>
      <c r="Y354" s="7"/>
      <c r="Z354" s="7"/>
      <c r="AA354" s="7"/>
      <c r="AB354" s="7"/>
    </row>
    <row r="355">
      <c r="A355" s="7"/>
      <c r="B355" s="7"/>
      <c r="C355" s="7"/>
      <c r="D355" s="7"/>
      <c r="E355" s="7"/>
      <c r="F355" s="11"/>
      <c r="G355" s="11"/>
      <c r="H355" s="11"/>
      <c r="I355" s="11"/>
      <c r="J355" s="11"/>
      <c r="K355" s="11"/>
      <c r="L355" s="13"/>
      <c r="M355" s="11"/>
      <c r="N355" s="7"/>
      <c r="O355" s="7"/>
      <c r="P355" s="7"/>
      <c r="Q355" s="7"/>
      <c r="R355" s="7"/>
      <c r="S355" s="7"/>
      <c r="T355" s="7"/>
      <c r="U355" s="7"/>
      <c r="V355" s="7"/>
      <c r="W355" s="7"/>
      <c r="X355" s="7"/>
      <c r="Y355" s="7"/>
      <c r="Z355" s="7"/>
      <c r="AA355" s="7"/>
      <c r="AB355" s="7"/>
    </row>
    <row r="356">
      <c r="A356" s="7"/>
      <c r="B356" s="7"/>
      <c r="C356" s="7"/>
      <c r="D356" s="7"/>
      <c r="E356" s="7"/>
      <c r="F356" s="11"/>
      <c r="G356" s="11"/>
      <c r="H356" s="11"/>
      <c r="I356" s="11"/>
      <c r="J356" s="11"/>
      <c r="K356" s="11"/>
      <c r="L356" s="13"/>
      <c r="M356" s="11"/>
      <c r="N356" s="7"/>
      <c r="O356" s="7"/>
      <c r="P356" s="7"/>
      <c r="Q356" s="7"/>
      <c r="R356" s="7"/>
      <c r="S356" s="7"/>
      <c r="T356" s="7"/>
      <c r="U356" s="7"/>
      <c r="V356" s="7"/>
      <c r="W356" s="7"/>
      <c r="X356" s="7"/>
      <c r="Y356" s="7"/>
      <c r="Z356" s="7"/>
      <c r="AA356" s="7"/>
      <c r="AB356" s="7"/>
    </row>
    <row r="357">
      <c r="A357" s="7"/>
      <c r="B357" s="7"/>
      <c r="C357" s="7"/>
      <c r="D357" s="7"/>
      <c r="E357" s="7"/>
      <c r="F357" s="11"/>
      <c r="G357" s="11"/>
      <c r="H357" s="11"/>
      <c r="I357" s="11"/>
      <c r="J357" s="11"/>
      <c r="K357" s="11"/>
      <c r="L357" s="13"/>
      <c r="M357" s="11"/>
      <c r="N357" s="7"/>
      <c r="O357" s="7"/>
      <c r="P357" s="7"/>
      <c r="Q357" s="7"/>
      <c r="R357" s="7"/>
      <c r="S357" s="7"/>
      <c r="T357" s="7"/>
      <c r="U357" s="7"/>
      <c r="V357" s="7"/>
      <c r="W357" s="7"/>
      <c r="X357" s="7"/>
      <c r="Y357" s="7"/>
      <c r="Z357" s="7"/>
      <c r="AA357" s="7"/>
      <c r="AB357" s="7"/>
    </row>
    <row r="358">
      <c r="A358" s="7"/>
      <c r="B358" s="7"/>
      <c r="C358" s="7"/>
      <c r="D358" s="7"/>
      <c r="E358" s="7"/>
      <c r="F358" s="11"/>
      <c r="G358" s="11"/>
      <c r="H358" s="11"/>
      <c r="I358" s="11"/>
      <c r="J358" s="11"/>
      <c r="K358" s="11"/>
      <c r="L358" s="13"/>
      <c r="M358" s="11"/>
      <c r="N358" s="7"/>
      <c r="O358" s="7"/>
      <c r="P358" s="7"/>
      <c r="Q358" s="7"/>
      <c r="R358" s="7"/>
      <c r="S358" s="7"/>
      <c r="T358" s="7"/>
      <c r="U358" s="7"/>
      <c r="V358" s="7"/>
      <c r="W358" s="7"/>
      <c r="X358" s="7"/>
      <c r="Y358" s="7"/>
      <c r="Z358" s="7"/>
      <c r="AA358" s="7"/>
      <c r="AB358" s="7"/>
    </row>
    <row r="359">
      <c r="A359" s="7"/>
      <c r="B359" s="7"/>
      <c r="C359" s="7"/>
      <c r="D359" s="7"/>
      <c r="E359" s="7"/>
      <c r="F359" s="11"/>
      <c r="G359" s="11"/>
      <c r="H359" s="11"/>
      <c r="I359" s="11"/>
      <c r="J359" s="11"/>
      <c r="K359" s="11"/>
      <c r="L359" s="13"/>
      <c r="M359" s="11"/>
      <c r="N359" s="7"/>
      <c r="O359" s="7"/>
      <c r="P359" s="7"/>
      <c r="Q359" s="7"/>
      <c r="R359" s="7"/>
      <c r="S359" s="7"/>
      <c r="T359" s="7"/>
      <c r="U359" s="7"/>
      <c r="V359" s="7"/>
      <c r="W359" s="7"/>
      <c r="X359" s="7"/>
      <c r="Y359" s="7"/>
      <c r="Z359" s="7"/>
      <c r="AA359" s="7"/>
      <c r="AB359" s="7"/>
    </row>
    <row r="360">
      <c r="A360" s="7"/>
      <c r="B360" s="7"/>
      <c r="C360" s="7"/>
      <c r="D360" s="7"/>
      <c r="E360" s="7"/>
      <c r="F360" s="11"/>
      <c r="G360" s="11"/>
      <c r="H360" s="11"/>
      <c r="I360" s="11"/>
      <c r="J360" s="11"/>
      <c r="K360" s="11"/>
      <c r="L360" s="13"/>
      <c r="M360" s="11"/>
      <c r="N360" s="7"/>
      <c r="O360" s="7"/>
      <c r="P360" s="7"/>
      <c r="Q360" s="7"/>
      <c r="R360" s="7"/>
      <c r="S360" s="7"/>
      <c r="T360" s="7"/>
      <c r="U360" s="7"/>
      <c r="V360" s="7"/>
      <c r="W360" s="7"/>
      <c r="X360" s="7"/>
      <c r="Y360" s="7"/>
      <c r="Z360" s="7"/>
      <c r="AA360" s="7"/>
      <c r="AB360" s="7"/>
    </row>
    <row r="361">
      <c r="A361" s="7"/>
      <c r="B361" s="7"/>
      <c r="C361" s="7"/>
      <c r="D361" s="7"/>
      <c r="E361" s="7"/>
      <c r="F361" s="11"/>
      <c r="G361" s="11"/>
      <c r="H361" s="11"/>
      <c r="I361" s="11"/>
      <c r="J361" s="11"/>
      <c r="K361" s="11"/>
      <c r="L361" s="13"/>
      <c r="M361" s="11"/>
      <c r="N361" s="7"/>
      <c r="O361" s="7"/>
      <c r="P361" s="7"/>
      <c r="Q361" s="7"/>
      <c r="R361" s="7"/>
      <c r="S361" s="7"/>
      <c r="T361" s="7"/>
      <c r="U361" s="7"/>
      <c r="V361" s="7"/>
      <c r="W361" s="7"/>
      <c r="X361" s="7"/>
      <c r="Y361" s="7"/>
      <c r="Z361" s="7"/>
      <c r="AA361" s="7"/>
      <c r="AB361" s="7"/>
    </row>
    <row r="362">
      <c r="A362" s="7"/>
      <c r="B362" s="7"/>
      <c r="C362" s="7"/>
      <c r="D362" s="7"/>
      <c r="E362" s="7"/>
      <c r="F362" s="11"/>
      <c r="G362" s="11"/>
      <c r="H362" s="11"/>
      <c r="I362" s="11"/>
      <c r="J362" s="11"/>
      <c r="K362" s="11"/>
      <c r="L362" s="13"/>
      <c r="M362" s="11"/>
      <c r="N362" s="7"/>
      <c r="O362" s="7"/>
      <c r="P362" s="7"/>
      <c r="Q362" s="7"/>
      <c r="R362" s="7"/>
      <c r="S362" s="7"/>
      <c r="T362" s="7"/>
      <c r="U362" s="7"/>
      <c r="V362" s="7"/>
      <c r="W362" s="7"/>
      <c r="X362" s="7"/>
      <c r="Y362" s="7"/>
      <c r="Z362" s="7"/>
      <c r="AA362" s="7"/>
      <c r="AB362" s="7"/>
    </row>
    <row r="363">
      <c r="A363" s="7"/>
      <c r="B363" s="7"/>
      <c r="C363" s="7"/>
      <c r="D363" s="7"/>
      <c r="E363" s="7"/>
      <c r="F363" s="11"/>
      <c r="G363" s="11"/>
      <c r="H363" s="11"/>
      <c r="I363" s="11"/>
      <c r="J363" s="11"/>
      <c r="K363" s="11"/>
      <c r="L363" s="13"/>
      <c r="M363" s="11"/>
      <c r="N363" s="7"/>
      <c r="O363" s="7"/>
      <c r="P363" s="7"/>
      <c r="Q363" s="7"/>
      <c r="R363" s="7"/>
      <c r="S363" s="7"/>
      <c r="T363" s="7"/>
      <c r="U363" s="7"/>
      <c r="V363" s="7"/>
      <c r="W363" s="7"/>
      <c r="X363" s="7"/>
      <c r="Y363" s="7"/>
      <c r="Z363" s="7"/>
      <c r="AA363" s="7"/>
      <c r="AB363" s="7"/>
    </row>
    <row r="364">
      <c r="A364" s="7"/>
      <c r="B364" s="7"/>
      <c r="C364" s="7"/>
      <c r="D364" s="7"/>
      <c r="E364" s="7"/>
      <c r="F364" s="11"/>
      <c r="G364" s="11"/>
      <c r="H364" s="11"/>
      <c r="I364" s="11"/>
      <c r="J364" s="11"/>
      <c r="K364" s="11"/>
      <c r="L364" s="13"/>
      <c r="M364" s="11"/>
      <c r="N364" s="7"/>
      <c r="O364" s="7"/>
      <c r="P364" s="7"/>
      <c r="Q364" s="7"/>
      <c r="R364" s="7"/>
      <c r="S364" s="7"/>
      <c r="T364" s="7"/>
      <c r="U364" s="7"/>
      <c r="V364" s="7"/>
      <c r="W364" s="7"/>
      <c r="X364" s="7"/>
      <c r="Y364" s="7"/>
      <c r="Z364" s="7"/>
      <c r="AA364" s="7"/>
      <c r="AB364" s="7"/>
    </row>
    <row r="365">
      <c r="A365" s="7"/>
      <c r="B365" s="7"/>
      <c r="C365" s="7"/>
      <c r="D365" s="7"/>
      <c r="E365" s="7"/>
      <c r="F365" s="11"/>
      <c r="G365" s="11"/>
      <c r="H365" s="11"/>
      <c r="I365" s="11"/>
      <c r="J365" s="11"/>
      <c r="K365" s="11"/>
      <c r="L365" s="13"/>
      <c r="M365" s="11"/>
      <c r="N365" s="7"/>
      <c r="O365" s="7"/>
      <c r="P365" s="7"/>
      <c r="Q365" s="7"/>
      <c r="R365" s="7"/>
      <c r="S365" s="7"/>
      <c r="T365" s="7"/>
      <c r="U365" s="7"/>
      <c r="V365" s="7"/>
      <c r="W365" s="7"/>
      <c r="X365" s="7"/>
      <c r="Y365" s="7"/>
      <c r="Z365" s="7"/>
      <c r="AA365" s="7"/>
      <c r="AB365" s="7"/>
    </row>
    <row r="366">
      <c r="A366" s="7"/>
      <c r="B366" s="7"/>
      <c r="C366" s="7"/>
      <c r="D366" s="7"/>
      <c r="E366" s="7"/>
      <c r="F366" s="11"/>
      <c r="G366" s="11"/>
      <c r="H366" s="11"/>
      <c r="I366" s="11"/>
      <c r="J366" s="11"/>
      <c r="K366" s="11"/>
      <c r="L366" s="13"/>
      <c r="M366" s="11"/>
      <c r="N366" s="7"/>
      <c r="O366" s="7"/>
      <c r="P366" s="7"/>
      <c r="Q366" s="7"/>
      <c r="R366" s="7"/>
      <c r="S366" s="7"/>
      <c r="T366" s="7"/>
      <c r="U366" s="7"/>
      <c r="V366" s="7"/>
      <c r="W366" s="7"/>
      <c r="X366" s="7"/>
      <c r="Y366" s="7"/>
      <c r="Z366" s="7"/>
      <c r="AA366" s="7"/>
      <c r="AB366" s="7"/>
    </row>
    <row r="367">
      <c r="A367" s="7"/>
      <c r="B367" s="7"/>
      <c r="C367" s="7"/>
      <c r="D367" s="7"/>
      <c r="E367" s="7"/>
      <c r="F367" s="11"/>
      <c r="G367" s="11"/>
      <c r="H367" s="11"/>
      <c r="I367" s="11"/>
      <c r="J367" s="11"/>
      <c r="K367" s="11"/>
      <c r="L367" s="13"/>
      <c r="M367" s="11"/>
      <c r="N367" s="7"/>
      <c r="O367" s="7"/>
      <c r="P367" s="7"/>
      <c r="Q367" s="7"/>
      <c r="R367" s="7"/>
      <c r="S367" s="7"/>
      <c r="T367" s="7"/>
      <c r="U367" s="7"/>
      <c r="V367" s="7"/>
      <c r="W367" s="7"/>
      <c r="X367" s="7"/>
      <c r="Y367" s="7"/>
      <c r="Z367" s="7"/>
      <c r="AA367" s="7"/>
      <c r="AB367" s="7"/>
    </row>
    <row r="368">
      <c r="A368" s="7"/>
      <c r="B368" s="7"/>
      <c r="C368" s="7"/>
      <c r="D368" s="7"/>
      <c r="E368" s="7"/>
      <c r="F368" s="11"/>
      <c r="G368" s="11"/>
      <c r="H368" s="11"/>
      <c r="I368" s="11"/>
      <c r="J368" s="11"/>
      <c r="K368" s="11"/>
      <c r="L368" s="13"/>
      <c r="M368" s="11"/>
      <c r="N368" s="7"/>
      <c r="O368" s="7"/>
      <c r="P368" s="7"/>
      <c r="Q368" s="7"/>
      <c r="R368" s="7"/>
      <c r="S368" s="7"/>
      <c r="T368" s="7"/>
      <c r="U368" s="7"/>
      <c r="V368" s="7"/>
      <c r="W368" s="7"/>
      <c r="X368" s="7"/>
      <c r="Y368" s="7"/>
      <c r="Z368" s="7"/>
      <c r="AA368" s="7"/>
      <c r="AB368" s="7"/>
    </row>
    <row r="369">
      <c r="A369" s="7"/>
      <c r="B369" s="7"/>
      <c r="C369" s="7"/>
      <c r="D369" s="7"/>
      <c r="E369" s="7"/>
      <c r="F369" s="11"/>
      <c r="G369" s="11"/>
      <c r="H369" s="11"/>
      <c r="I369" s="11"/>
      <c r="J369" s="11"/>
      <c r="K369" s="11"/>
      <c r="L369" s="13"/>
      <c r="M369" s="11"/>
      <c r="N369" s="7"/>
      <c r="O369" s="7"/>
      <c r="P369" s="7"/>
      <c r="Q369" s="7"/>
      <c r="R369" s="7"/>
      <c r="S369" s="7"/>
      <c r="T369" s="7"/>
      <c r="U369" s="7"/>
      <c r="V369" s="7"/>
      <c r="W369" s="7"/>
      <c r="X369" s="7"/>
      <c r="Y369" s="7"/>
      <c r="Z369" s="7"/>
      <c r="AA369" s="7"/>
      <c r="AB369" s="7"/>
    </row>
    <row r="370">
      <c r="A370" s="7"/>
      <c r="B370" s="7"/>
      <c r="C370" s="7"/>
      <c r="D370" s="7"/>
      <c r="E370" s="7"/>
      <c r="F370" s="11"/>
      <c r="G370" s="11"/>
      <c r="H370" s="11"/>
      <c r="I370" s="11"/>
      <c r="J370" s="11"/>
      <c r="K370" s="11"/>
      <c r="L370" s="13"/>
      <c r="M370" s="11"/>
      <c r="N370" s="7"/>
      <c r="O370" s="7"/>
      <c r="P370" s="7"/>
      <c r="Q370" s="7"/>
      <c r="R370" s="7"/>
      <c r="S370" s="7"/>
      <c r="T370" s="7"/>
      <c r="U370" s="7"/>
      <c r="V370" s="7"/>
      <c r="W370" s="7"/>
      <c r="X370" s="7"/>
      <c r="Y370" s="7"/>
      <c r="Z370" s="7"/>
      <c r="AA370" s="7"/>
      <c r="AB370" s="7"/>
    </row>
    <row r="371">
      <c r="A371" s="7"/>
      <c r="B371" s="7"/>
      <c r="C371" s="7"/>
      <c r="D371" s="7"/>
      <c r="E371" s="7"/>
      <c r="F371" s="11"/>
      <c r="G371" s="11"/>
      <c r="H371" s="11"/>
      <c r="I371" s="11"/>
      <c r="J371" s="11"/>
      <c r="K371" s="11"/>
      <c r="L371" s="13"/>
      <c r="M371" s="11"/>
      <c r="N371" s="7"/>
      <c r="O371" s="7"/>
      <c r="P371" s="7"/>
      <c r="Q371" s="7"/>
      <c r="R371" s="7"/>
      <c r="S371" s="7"/>
      <c r="T371" s="7"/>
      <c r="U371" s="7"/>
      <c r="V371" s="7"/>
      <c r="W371" s="7"/>
      <c r="X371" s="7"/>
      <c r="Y371" s="7"/>
      <c r="Z371" s="7"/>
      <c r="AA371" s="7"/>
      <c r="AB371" s="7"/>
    </row>
    <row r="372">
      <c r="A372" s="7"/>
      <c r="B372" s="7"/>
      <c r="C372" s="7"/>
      <c r="D372" s="7"/>
      <c r="E372" s="7"/>
      <c r="F372" s="11"/>
      <c r="G372" s="11"/>
      <c r="H372" s="11"/>
      <c r="I372" s="11"/>
      <c r="J372" s="11"/>
      <c r="K372" s="11"/>
      <c r="L372" s="13"/>
      <c r="M372" s="11"/>
      <c r="N372" s="7"/>
      <c r="O372" s="7"/>
      <c r="P372" s="7"/>
      <c r="Q372" s="7"/>
      <c r="R372" s="7"/>
      <c r="S372" s="7"/>
      <c r="T372" s="7"/>
      <c r="U372" s="7"/>
      <c r="V372" s="7"/>
      <c r="W372" s="7"/>
      <c r="X372" s="7"/>
      <c r="Y372" s="7"/>
      <c r="Z372" s="7"/>
      <c r="AA372" s="7"/>
      <c r="AB372" s="7"/>
    </row>
    <row r="373">
      <c r="A373" s="7"/>
      <c r="B373" s="7"/>
      <c r="C373" s="7"/>
      <c r="D373" s="7"/>
      <c r="E373" s="7"/>
      <c r="F373" s="11"/>
      <c r="G373" s="11"/>
      <c r="H373" s="11"/>
      <c r="I373" s="11"/>
      <c r="J373" s="11"/>
      <c r="K373" s="11"/>
      <c r="L373" s="13"/>
      <c r="M373" s="11"/>
      <c r="N373" s="7"/>
      <c r="O373" s="7"/>
      <c r="P373" s="7"/>
      <c r="Q373" s="7"/>
      <c r="R373" s="7"/>
      <c r="S373" s="7"/>
      <c r="T373" s="7"/>
      <c r="U373" s="7"/>
      <c r="V373" s="7"/>
      <c r="W373" s="7"/>
      <c r="X373" s="7"/>
      <c r="Y373" s="7"/>
      <c r="Z373" s="7"/>
      <c r="AA373" s="7"/>
      <c r="AB373" s="7"/>
    </row>
    <row r="374">
      <c r="A374" s="7"/>
      <c r="B374" s="7"/>
      <c r="C374" s="7"/>
      <c r="D374" s="7"/>
      <c r="E374" s="7"/>
      <c r="F374" s="11"/>
      <c r="G374" s="11"/>
      <c r="H374" s="11"/>
      <c r="I374" s="11"/>
      <c r="J374" s="11"/>
      <c r="K374" s="11"/>
      <c r="L374" s="13"/>
      <c r="M374" s="11"/>
      <c r="N374" s="7"/>
      <c r="O374" s="7"/>
      <c r="P374" s="7"/>
      <c r="Q374" s="7"/>
      <c r="R374" s="7"/>
      <c r="S374" s="7"/>
      <c r="T374" s="7"/>
      <c r="U374" s="7"/>
      <c r="V374" s="7"/>
      <c r="W374" s="7"/>
      <c r="X374" s="7"/>
      <c r="Y374" s="7"/>
      <c r="Z374" s="7"/>
      <c r="AA374" s="7"/>
      <c r="AB374" s="7"/>
    </row>
    <row r="375">
      <c r="A375" s="7"/>
      <c r="B375" s="7"/>
      <c r="C375" s="7"/>
      <c r="D375" s="7"/>
      <c r="E375" s="7"/>
      <c r="F375" s="11"/>
      <c r="G375" s="11"/>
      <c r="H375" s="11"/>
      <c r="I375" s="11"/>
      <c r="J375" s="11"/>
      <c r="K375" s="11"/>
      <c r="L375" s="13"/>
      <c r="M375" s="11"/>
      <c r="N375" s="7"/>
      <c r="O375" s="7"/>
      <c r="P375" s="7"/>
      <c r="Q375" s="7"/>
      <c r="R375" s="7"/>
      <c r="S375" s="7"/>
      <c r="T375" s="7"/>
      <c r="U375" s="7"/>
      <c r="V375" s="7"/>
      <c r="W375" s="7"/>
      <c r="X375" s="7"/>
      <c r="Y375" s="7"/>
      <c r="Z375" s="7"/>
      <c r="AA375" s="7"/>
      <c r="AB375" s="7"/>
    </row>
    <row r="376">
      <c r="A376" s="7"/>
      <c r="B376" s="7"/>
      <c r="C376" s="7"/>
      <c r="D376" s="7"/>
      <c r="E376" s="7"/>
      <c r="F376" s="11"/>
      <c r="G376" s="11"/>
      <c r="H376" s="11"/>
      <c r="I376" s="11"/>
      <c r="J376" s="11"/>
      <c r="K376" s="11"/>
      <c r="L376" s="13"/>
      <c r="M376" s="11"/>
      <c r="N376" s="7"/>
      <c r="O376" s="7"/>
      <c r="P376" s="7"/>
      <c r="Q376" s="7"/>
      <c r="R376" s="7"/>
      <c r="S376" s="7"/>
      <c r="T376" s="7"/>
      <c r="U376" s="7"/>
      <c r="V376" s="7"/>
      <c r="W376" s="7"/>
      <c r="X376" s="7"/>
      <c r="Y376" s="7"/>
      <c r="Z376" s="7"/>
      <c r="AA376" s="7"/>
      <c r="AB376" s="7"/>
    </row>
    <row r="377">
      <c r="A377" s="7"/>
      <c r="B377" s="7"/>
      <c r="C377" s="7"/>
      <c r="D377" s="7"/>
      <c r="E377" s="7"/>
      <c r="F377" s="11"/>
      <c r="G377" s="11"/>
      <c r="H377" s="11"/>
      <c r="I377" s="11"/>
      <c r="J377" s="11"/>
      <c r="K377" s="11"/>
      <c r="L377" s="13"/>
      <c r="M377" s="11"/>
      <c r="N377" s="7"/>
      <c r="O377" s="7"/>
      <c r="P377" s="7"/>
      <c r="Q377" s="7"/>
      <c r="R377" s="7"/>
      <c r="S377" s="7"/>
      <c r="T377" s="7"/>
      <c r="U377" s="7"/>
      <c r="V377" s="7"/>
      <c r="W377" s="7"/>
      <c r="X377" s="7"/>
      <c r="Y377" s="7"/>
      <c r="Z377" s="7"/>
      <c r="AA377" s="7"/>
      <c r="AB377" s="7"/>
    </row>
    <row r="378">
      <c r="A378" s="7"/>
      <c r="B378" s="7"/>
      <c r="C378" s="7"/>
      <c r="D378" s="7"/>
      <c r="E378" s="7"/>
      <c r="F378" s="11"/>
      <c r="G378" s="11"/>
      <c r="H378" s="11"/>
      <c r="I378" s="11"/>
      <c r="J378" s="11"/>
      <c r="K378" s="11"/>
      <c r="L378" s="13"/>
      <c r="M378" s="11"/>
      <c r="N378" s="7"/>
      <c r="O378" s="7"/>
      <c r="P378" s="7"/>
      <c r="Q378" s="7"/>
      <c r="R378" s="7"/>
      <c r="S378" s="7"/>
      <c r="T378" s="7"/>
      <c r="U378" s="7"/>
      <c r="V378" s="7"/>
      <c r="W378" s="7"/>
      <c r="X378" s="7"/>
      <c r="Y378" s="7"/>
      <c r="Z378" s="7"/>
      <c r="AA378" s="7"/>
      <c r="AB378" s="7"/>
    </row>
    <row r="379">
      <c r="A379" s="7"/>
      <c r="B379" s="7"/>
      <c r="C379" s="7"/>
      <c r="D379" s="7"/>
      <c r="E379" s="7"/>
      <c r="F379" s="11"/>
      <c r="G379" s="11"/>
      <c r="H379" s="11"/>
      <c r="I379" s="11"/>
      <c r="J379" s="11"/>
      <c r="K379" s="11"/>
      <c r="L379" s="13"/>
      <c r="M379" s="11"/>
      <c r="N379" s="7"/>
      <c r="O379" s="7"/>
      <c r="P379" s="7"/>
      <c r="Q379" s="7"/>
      <c r="R379" s="7"/>
      <c r="S379" s="7"/>
      <c r="T379" s="7"/>
      <c r="U379" s="7"/>
      <c r="V379" s="7"/>
      <c r="W379" s="7"/>
      <c r="X379" s="7"/>
      <c r="Y379" s="7"/>
      <c r="Z379" s="7"/>
      <c r="AA379" s="7"/>
      <c r="AB379" s="7"/>
    </row>
    <row r="380">
      <c r="A380" s="7"/>
      <c r="B380" s="7"/>
      <c r="C380" s="7"/>
      <c r="D380" s="7"/>
      <c r="E380" s="7"/>
      <c r="F380" s="11"/>
      <c r="G380" s="11"/>
      <c r="H380" s="11"/>
      <c r="I380" s="11"/>
      <c r="J380" s="11"/>
      <c r="K380" s="11"/>
      <c r="L380" s="13"/>
      <c r="M380" s="11"/>
      <c r="N380" s="7"/>
      <c r="O380" s="7"/>
      <c r="P380" s="7"/>
      <c r="Q380" s="7"/>
      <c r="R380" s="7"/>
      <c r="S380" s="7"/>
      <c r="T380" s="7"/>
      <c r="U380" s="7"/>
      <c r="V380" s="7"/>
      <c r="W380" s="7"/>
      <c r="X380" s="7"/>
      <c r="Y380" s="7"/>
      <c r="Z380" s="7"/>
      <c r="AA380" s="7"/>
      <c r="AB380" s="7"/>
    </row>
    <row r="381">
      <c r="A381" s="7"/>
      <c r="B381" s="7"/>
      <c r="C381" s="7"/>
      <c r="D381" s="7"/>
      <c r="E381" s="7"/>
      <c r="F381" s="11"/>
      <c r="G381" s="11"/>
      <c r="H381" s="11"/>
      <c r="I381" s="11"/>
      <c r="J381" s="11"/>
      <c r="K381" s="11"/>
      <c r="L381" s="13"/>
      <c r="M381" s="11"/>
      <c r="N381" s="7"/>
      <c r="O381" s="7"/>
      <c r="P381" s="7"/>
      <c r="Q381" s="7"/>
      <c r="R381" s="7"/>
      <c r="S381" s="7"/>
      <c r="T381" s="7"/>
      <c r="U381" s="7"/>
      <c r="V381" s="7"/>
      <c r="W381" s="7"/>
      <c r="X381" s="7"/>
      <c r="Y381" s="7"/>
      <c r="Z381" s="7"/>
      <c r="AA381" s="7"/>
      <c r="AB381" s="7"/>
    </row>
    <row r="382">
      <c r="A382" s="7"/>
      <c r="B382" s="7"/>
      <c r="C382" s="7"/>
      <c r="D382" s="7"/>
      <c r="E382" s="7"/>
      <c r="F382" s="11"/>
      <c r="G382" s="11"/>
      <c r="H382" s="11"/>
      <c r="I382" s="11"/>
      <c r="J382" s="11"/>
      <c r="K382" s="11"/>
      <c r="L382" s="13"/>
      <c r="M382" s="11"/>
      <c r="N382" s="7"/>
      <c r="O382" s="7"/>
      <c r="P382" s="7"/>
      <c r="Q382" s="7"/>
      <c r="R382" s="7"/>
      <c r="S382" s="7"/>
      <c r="T382" s="7"/>
      <c r="U382" s="7"/>
      <c r="V382" s="7"/>
      <c r="W382" s="7"/>
      <c r="X382" s="7"/>
      <c r="Y382" s="7"/>
      <c r="Z382" s="7"/>
      <c r="AA382" s="7"/>
      <c r="AB382" s="7"/>
    </row>
    <row r="383">
      <c r="A383" s="7"/>
      <c r="B383" s="7"/>
      <c r="C383" s="7"/>
      <c r="D383" s="7"/>
      <c r="E383" s="7"/>
      <c r="F383" s="11"/>
      <c r="G383" s="11"/>
      <c r="H383" s="11"/>
      <c r="I383" s="11"/>
      <c r="J383" s="11"/>
      <c r="K383" s="11"/>
      <c r="L383" s="13"/>
      <c r="M383" s="11"/>
      <c r="N383" s="7"/>
      <c r="O383" s="7"/>
      <c r="P383" s="7"/>
      <c r="Q383" s="7"/>
      <c r="R383" s="7"/>
      <c r="S383" s="7"/>
      <c r="T383" s="7"/>
      <c r="U383" s="7"/>
      <c r="V383" s="7"/>
      <c r="W383" s="7"/>
      <c r="X383" s="7"/>
      <c r="Y383" s="7"/>
      <c r="Z383" s="7"/>
      <c r="AA383" s="7"/>
      <c r="AB383" s="7"/>
    </row>
    <row r="384">
      <c r="A384" s="7"/>
      <c r="B384" s="7"/>
      <c r="C384" s="7"/>
      <c r="D384" s="7"/>
      <c r="E384" s="7"/>
      <c r="F384" s="11"/>
      <c r="G384" s="11"/>
      <c r="H384" s="11"/>
      <c r="I384" s="11"/>
      <c r="J384" s="11"/>
      <c r="K384" s="11"/>
      <c r="L384" s="13"/>
      <c r="M384" s="11"/>
      <c r="N384" s="7"/>
      <c r="O384" s="7"/>
      <c r="P384" s="7"/>
      <c r="Q384" s="7"/>
      <c r="R384" s="7"/>
      <c r="S384" s="7"/>
      <c r="T384" s="7"/>
      <c r="U384" s="7"/>
      <c r="V384" s="7"/>
      <c r="W384" s="7"/>
      <c r="X384" s="7"/>
      <c r="Y384" s="7"/>
      <c r="Z384" s="7"/>
      <c r="AA384" s="7"/>
      <c r="AB384" s="7"/>
    </row>
    <row r="385">
      <c r="A385" s="7"/>
      <c r="B385" s="7"/>
      <c r="C385" s="7"/>
      <c r="D385" s="7"/>
      <c r="E385" s="7"/>
      <c r="F385" s="11"/>
      <c r="G385" s="11"/>
      <c r="H385" s="11"/>
      <c r="I385" s="11"/>
      <c r="J385" s="11"/>
      <c r="K385" s="11"/>
      <c r="L385" s="13"/>
      <c r="M385" s="11"/>
      <c r="N385" s="7"/>
      <c r="O385" s="7"/>
      <c r="P385" s="7"/>
      <c r="Q385" s="7"/>
      <c r="R385" s="7"/>
      <c r="S385" s="7"/>
      <c r="T385" s="7"/>
      <c r="U385" s="7"/>
      <c r="V385" s="7"/>
      <c r="W385" s="7"/>
      <c r="X385" s="7"/>
      <c r="Y385" s="7"/>
      <c r="Z385" s="7"/>
      <c r="AA385" s="7"/>
      <c r="AB385" s="7"/>
    </row>
    <row r="386">
      <c r="A386" s="7"/>
      <c r="B386" s="7"/>
      <c r="C386" s="7"/>
      <c r="D386" s="7"/>
      <c r="E386" s="7"/>
      <c r="F386" s="11"/>
      <c r="G386" s="11"/>
      <c r="H386" s="11"/>
      <c r="I386" s="11"/>
      <c r="J386" s="11"/>
      <c r="K386" s="11"/>
      <c r="L386" s="13"/>
      <c r="M386" s="11"/>
      <c r="N386" s="7"/>
      <c r="O386" s="7"/>
      <c r="P386" s="7"/>
      <c r="Q386" s="7"/>
      <c r="R386" s="7"/>
      <c r="S386" s="7"/>
      <c r="T386" s="7"/>
      <c r="U386" s="7"/>
      <c r="V386" s="7"/>
      <c r="W386" s="7"/>
      <c r="X386" s="7"/>
      <c r="Y386" s="7"/>
      <c r="Z386" s="7"/>
      <c r="AA386" s="7"/>
      <c r="AB386" s="7"/>
    </row>
    <row r="387">
      <c r="A387" s="7"/>
      <c r="B387" s="7"/>
      <c r="C387" s="7"/>
      <c r="D387" s="7"/>
      <c r="E387" s="7"/>
      <c r="F387" s="11"/>
      <c r="G387" s="11"/>
      <c r="H387" s="11"/>
      <c r="I387" s="11"/>
      <c r="J387" s="11"/>
      <c r="K387" s="11"/>
      <c r="L387" s="13"/>
      <c r="M387" s="11"/>
      <c r="N387" s="7"/>
      <c r="O387" s="7"/>
      <c r="P387" s="7"/>
      <c r="Q387" s="7"/>
      <c r="R387" s="7"/>
      <c r="S387" s="7"/>
      <c r="T387" s="7"/>
      <c r="U387" s="7"/>
      <c r="V387" s="7"/>
      <c r="W387" s="7"/>
      <c r="X387" s="7"/>
      <c r="Y387" s="7"/>
      <c r="Z387" s="7"/>
      <c r="AA387" s="7"/>
      <c r="AB387" s="7"/>
    </row>
    <row r="388">
      <c r="A388" s="7"/>
      <c r="B388" s="7"/>
      <c r="C388" s="7"/>
      <c r="D388" s="7"/>
      <c r="E388" s="7"/>
      <c r="F388" s="11"/>
      <c r="G388" s="11"/>
      <c r="H388" s="11"/>
      <c r="I388" s="11"/>
      <c r="J388" s="11"/>
      <c r="K388" s="11"/>
      <c r="L388" s="13"/>
      <c r="M388" s="11"/>
      <c r="N388" s="7"/>
      <c r="O388" s="7"/>
      <c r="P388" s="7"/>
      <c r="Q388" s="7"/>
      <c r="R388" s="7"/>
      <c r="S388" s="7"/>
      <c r="T388" s="7"/>
      <c r="U388" s="7"/>
      <c r="V388" s="7"/>
      <c r="W388" s="7"/>
      <c r="X388" s="7"/>
      <c r="Y388" s="7"/>
      <c r="Z388" s="7"/>
      <c r="AA388" s="7"/>
      <c r="AB388" s="7"/>
    </row>
    <row r="389">
      <c r="A389" s="7"/>
      <c r="B389" s="7"/>
      <c r="C389" s="7"/>
      <c r="D389" s="7"/>
      <c r="E389" s="7"/>
      <c r="F389" s="11"/>
      <c r="G389" s="11"/>
      <c r="H389" s="11"/>
      <c r="I389" s="11"/>
      <c r="J389" s="11"/>
      <c r="K389" s="11"/>
      <c r="L389" s="13"/>
      <c r="M389" s="11"/>
      <c r="N389" s="7"/>
      <c r="O389" s="7"/>
      <c r="P389" s="7"/>
      <c r="Q389" s="7"/>
      <c r="R389" s="7"/>
      <c r="S389" s="7"/>
      <c r="T389" s="7"/>
      <c r="U389" s="7"/>
      <c r="V389" s="7"/>
      <c r="W389" s="7"/>
      <c r="X389" s="7"/>
      <c r="Y389" s="7"/>
      <c r="Z389" s="7"/>
      <c r="AA389" s="7"/>
      <c r="AB389" s="7"/>
    </row>
    <row r="390">
      <c r="A390" s="7"/>
      <c r="B390" s="7"/>
      <c r="C390" s="7"/>
      <c r="D390" s="7"/>
      <c r="E390" s="7"/>
      <c r="F390" s="11"/>
      <c r="G390" s="11"/>
      <c r="H390" s="11"/>
      <c r="I390" s="11"/>
      <c r="J390" s="11"/>
      <c r="K390" s="11"/>
      <c r="L390" s="13"/>
      <c r="M390" s="11"/>
      <c r="N390" s="7"/>
      <c r="O390" s="7"/>
      <c r="P390" s="7"/>
      <c r="Q390" s="7"/>
      <c r="R390" s="7"/>
      <c r="S390" s="7"/>
      <c r="T390" s="7"/>
      <c r="U390" s="7"/>
      <c r="V390" s="7"/>
      <c r="W390" s="7"/>
      <c r="X390" s="7"/>
      <c r="Y390" s="7"/>
      <c r="Z390" s="7"/>
      <c r="AA390" s="7"/>
      <c r="AB390" s="7"/>
    </row>
    <row r="391">
      <c r="A391" s="7"/>
      <c r="B391" s="7"/>
      <c r="C391" s="7"/>
      <c r="D391" s="7"/>
      <c r="E391" s="7"/>
      <c r="F391" s="11"/>
      <c r="G391" s="11"/>
      <c r="H391" s="11"/>
      <c r="I391" s="11"/>
      <c r="J391" s="11"/>
      <c r="K391" s="11"/>
      <c r="L391" s="13"/>
      <c r="M391" s="11"/>
      <c r="N391" s="7"/>
      <c r="O391" s="7"/>
      <c r="P391" s="7"/>
      <c r="Q391" s="7"/>
      <c r="R391" s="7"/>
      <c r="S391" s="7"/>
      <c r="T391" s="7"/>
      <c r="U391" s="7"/>
      <c r="V391" s="7"/>
      <c r="W391" s="7"/>
      <c r="X391" s="7"/>
      <c r="Y391" s="7"/>
      <c r="Z391" s="7"/>
      <c r="AA391" s="7"/>
      <c r="AB391" s="7"/>
    </row>
    <row r="392">
      <c r="A392" s="7"/>
      <c r="B392" s="7"/>
      <c r="C392" s="7"/>
      <c r="D392" s="7"/>
      <c r="E392" s="7"/>
      <c r="F392" s="11"/>
      <c r="G392" s="11"/>
      <c r="H392" s="11"/>
      <c r="I392" s="11"/>
      <c r="J392" s="11"/>
      <c r="K392" s="11"/>
      <c r="L392" s="13"/>
      <c r="M392" s="11"/>
      <c r="N392" s="7"/>
      <c r="O392" s="7"/>
      <c r="P392" s="7"/>
      <c r="Q392" s="7"/>
      <c r="R392" s="7"/>
      <c r="S392" s="7"/>
      <c r="T392" s="7"/>
      <c r="U392" s="7"/>
      <c r="V392" s="7"/>
      <c r="W392" s="7"/>
      <c r="X392" s="7"/>
      <c r="Y392" s="7"/>
      <c r="Z392" s="7"/>
      <c r="AA392" s="7"/>
      <c r="AB392" s="7"/>
    </row>
    <row r="393">
      <c r="A393" s="7"/>
      <c r="B393" s="7"/>
      <c r="C393" s="7"/>
      <c r="D393" s="7"/>
      <c r="E393" s="7"/>
      <c r="F393" s="11"/>
      <c r="G393" s="11"/>
      <c r="H393" s="11"/>
      <c r="I393" s="11"/>
      <c r="J393" s="11"/>
      <c r="K393" s="11"/>
      <c r="L393" s="13"/>
      <c r="M393" s="11"/>
      <c r="N393" s="7"/>
      <c r="O393" s="7"/>
      <c r="P393" s="7"/>
      <c r="Q393" s="7"/>
      <c r="R393" s="7"/>
      <c r="S393" s="7"/>
      <c r="T393" s="7"/>
      <c r="U393" s="7"/>
      <c r="V393" s="7"/>
      <c r="W393" s="7"/>
      <c r="X393" s="7"/>
      <c r="Y393" s="7"/>
      <c r="Z393" s="7"/>
      <c r="AA393" s="7"/>
      <c r="AB393" s="7"/>
    </row>
    <row r="394">
      <c r="A394" s="7"/>
      <c r="B394" s="7"/>
      <c r="C394" s="7"/>
      <c r="D394" s="7"/>
      <c r="E394" s="7"/>
      <c r="F394" s="11"/>
      <c r="G394" s="11"/>
      <c r="H394" s="11"/>
      <c r="I394" s="11"/>
      <c r="J394" s="11"/>
      <c r="K394" s="11"/>
      <c r="L394" s="13"/>
      <c r="M394" s="11"/>
      <c r="N394" s="7"/>
      <c r="O394" s="7"/>
      <c r="P394" s="7"/>
      <c r="Q394" s="7"/>
      <c r="R394" s="7"/>
      <c r="S394" s="7"/>
      <c r="T394" s="7"/>
      <c r="U394" s="7"/>
      <c r="V394" s="7"/>
      <c r="W394" s="7"/>
      <c r="X394" s="7"/>
      <c r="Y394" s="7"/>
      <c r="Z394" s="7"/>
      <c r="AA394" s="7"/>
      <c r="AB394" s="7"/>
    </row>
    <row r="395">
      <c r="A395" s="7"/>
      <c r="B395" s="7"/>
      <c r="C395" s="7"/>
      <c r="D395" s="7"/>
      <c r="E395" s="7"/>
      <c r="F395" s="11"/>
      <c r="G395" s="11"/>
      <c r="H395" s="11"/>
      <c r="I395" s="11"/>
      <c r="J395" s="11"/>
      <c r="K395" s="11"/>
      <c r="L395" s="13"/>
      <c r="M395" s="11"/>
      <c r="N395" s="7"/>
      <c r="O395" s="7"/>
      <c r="P395" s="7"/>
      <c r="Q395" s="7"/>
      <c r="R395" s="7"/>
      <c r="S395" s="7"/>
      <c r="T395" s="7"/>
      <c r="U395" s="7"/>
      <c r="V395" s="7"/>
      <c r="W395" s="7"/>
      <c r="X395" s="7"/>
      <c r="Y395" s="7"/>
      <c r="Z395" s="7"/>
      <c r="AA395" s="7"/>
      <c r="AB395" s="7"/>
    </row>
    <row r="396">
      <c r="A396" s="7"/>
      <c r="B396" s="7"/>
      <c r="C396" s="7"/>
      <c r="D396" s="7"/>
      <c r="E396" s="7"/>
      <c r="F396" s="11"/>
      <c r="G396" s="11"/>
      <c r="H396" s="11"/>
      <c r="I396" s="11"/>
      <c r="J396" s="11"/>
      <c r="K396" s="11"/>
      <c r="L396" s="13"/>
      <c r="M396" s="11"/>
      <c r="N396" s="7"/>
      <c r="O396" s="7"/>
      <c r="P396" s="7"/>
      <c r="Q396" s="7"/>
      <c r="R396" s="7"/>
      <c r="S396" s="7"/>
      <c r="T396" s="7"/>
      <c r="U396" s="7"/>
      <c r="V396" s="7"/>
      <c r="W396" s="7"/>
      <c r="X396" s="7"/>
      <c r="Y396" s="7"/>
      <c r="Z396" s="7"/>
      <c r="AA396" s="7"/>
      <c r="AB396" s="7"/>
    </row>
    <row r="397">
      <c r="A397" s="7"/>
      <c r="B397" s="7"/>
      <c r="C397" s="7"/>
      <c r="D397" s="7"/>
      <c r="E397" s="7"/>
      <c r="F397" s="11"/>
      <c r="G397" s="11"/>
      <c r="H397" s="11"/>
      <c r="I397" s="11"/>
      <c r="J397" s="11"/>
      <c r="K397" s="11"/>
      <c r="L397" s="13"/>
      <c r="M397" s="11"/>
      <c r="N397" s="7"/>
      <c r="O397" s="7"/>
      <c r="P397" s="7"/>
      <c r="Q397" s="7"/>
      <c r="R397" s="7"/>
      <c r="S397" s="7"/>
      <c r="T397" s="7"/>
      <c r="U397" s="7"/>
      <c r="V397" s="7"/>
      <c r="W397" s="7"/>
      <c r="X397" s="7"/>
      <c r="Y397" s="7"/>
      <c r="Z397" s="7"/>
      <c r="AA397" s="7"/>
      <c r="AB397" s="7"/>
    </row>
    <row r="398">
      <c r="A398" s="7"/>
      <c r="B398" s="7"/>
      <c r="C398" s="7"/>
      <c r="D398" s="7"/>
      <c r="E398" s="7"/>
      <c r="F398" s="11"/>
      <c r="G398" s="11"/>
      <c r="H398" s="11"/>
      <c r="I398" s="11"/>
      <c r="J398" s="11"/>
      <c r="K398" s="11"/>
      <c r="L398" s="13"/>
      <c r="M398" s="11"/>
      <c r="N398" s="7"/>
      <c r="O398" s="7"/>
      <c r="P398" s="7"/>
      <c r="Q398" s="7"/>
      <c r="R398" s="7"/>
      <c r="S398" s="7"/>
      <c r="T398" s="7"/>
      <c r="U398" s="7"/>
      <c r="V398" s="7"/>
      <c r="W398" s="7"/>
      <c r="X398" s="7"/>
      <c r="Y398" s="7"/>
      <c r="Z398" s="7"/>
      <c r="AA398" s="7"/>
      <c r="AB398" s="7"/>
    </row>
    <row r="399">
      <c r="A399" s="7"/>
      <c r="B399" s="7"/>
      <c r="C399" s="7"/>
      <c r="D399" s="7"/>
      <c r="E399" s="7"/>
      <c r="F399" s="11"/>
      <c r="G399" s="11"/>
      <c r="H399" s="11"/>
      <c r="I399" s="11"/>
      <c r="J399" s="11"/>
      <c r="K399" s="11"/>
      <c r="L399" s="13"/>
      <c r="M399" s="11"/>
      <c r="N399" s="7"/>
      <c r="O399" s="7"/>
      <c r="P399" s="7"/>
      <c r="Q399" s="7"/>
      <c r="R399" s="7"/>
      <c r="S399" s="7"/>
      <c r="T399" s="7"/>
      <c r="U399" s="7"/>
      <c r="V399" s="7"/>
      <c r="W399" s="7"/>
      <c r="X399" s="7"/>
      <c r="Y399" s="7"/>
      <c r="Z399" s="7"/>
      <c r="AA399" s="7"/>
      <c r="AB399" s="7"/>
    </row>
    <row r="400">
      <c r="A400" s="7"/>
      <c r="B400" s="7"/>
      <c r="C400" s="7"/>
      <c r="D400" s="7"/>
      <c r="E400" s="7"/>
      <c r="F400" s="11"/>
      <c r="G400" s="11"/>
      <c r="H400" s="11"/>
      <c r="I400" s="11"/>
      <c r="J400" s="11"/>
      <c r="K400" s="11"/>
      <c r="L400" s="13"/>
      <c r="M400" s="11"/>
      <c r="N400" s="7"/>
      <c r="O400" s="7"/>
      <c r="P400" s="7"/>
      <c r="Q400" s="7"/>
      <c r="R400" s="7"/>
      <c r="S400" s="7"/>
      <c r="T400" s="7"/>
      <c r="U400" s="7"/>
      <c r="V400" s="7"/>
      <c r="W400" s="7"/>
      <c r="X400" s="7"/>
      <c r="Y400" s="7"/>
      <c r="Z400" s="7"/>
      <c r="AA400" s="7"/>
      <c r="AB400" s="7"/>
    </row>
    <row r="401">
      <c r="A401" s="7"/>
      <c r="B401" s="7"/>
      <c r="C401" s="7"/>
      <c r="D401" s="7"/>
      <c r="E401" s="7"/>
      <c r="F401" s="11"/>
      <c r="G401" s="11"/>
      <c r="H401" s="11"/>
      <c r="I401" s="11"/>
      <c r="J401" s="11"/>
      <c r="K401" s="11"/>
      <c r="L401" s="13"/>
      <c r="M401" s="11"/>
      <c r="N401" s="7"/>
      <c r="O401" s="7"/>
      <c r="P401" s="7"/>
      <c r="Q401" s="7"/>
      <c r="R401" s="7"/>
      <c r="S401" s="7"/>
      <c r="T401" s="7"/>
      <c r="U401" s="7"/>
      <c r="V401" s="7"/>
      <c r="W401" s="7"/>
      <c r="X401" s="7"/>
      <c r="Y401" s="7"/>
      <c r="Z401" s="7"/>
      <c r="AA401" s="7"/>
      <c r="AB401" s="7"/>
    </row>
    <row r="402">
      <c r="A402" s="7"/>
      <c r="B402" s="7"/>
      <c r="C402" s="7"/>
      <c r="D402" s="7"/>
      <c r="E402" s="7"/>
      <c r="F402" s="11"/>
      <c r="G402" s="11"/>
      <c r="H402" s="11"/>
      <c r="I402" s="11"/>
      <c r="J402" s="11"/>
      <c r="K402" s="11"/>
      <c r="L402" s="13"/>
      <c r="M402" s="11"/>
      <c r="N402" s="7"/>
      <c r="O402" s="7"/>
      <c r="P402" s="7"/>
      <c r="Q402" s="7"/>
      <c r="R402" s="7"/>
      <c r="S402" s="7"/>
      <c r="T402" s="7"/>
      <c r="U402" s="7"/>
      <c r="V402" s="7"/>
      <c r="W402" s="7"/>
      <c r="X402" s="7"/>
      <c r="Y402" s="7"/>
      <c r="Z402" s="7"/>
      <c r="AA402" s="7"/>
      <c r="AB402" s="7"/>
    </row>
    <row r="403">
      <c r="A403" s="7"/>
      <c r="B403" s="7"/>
      <c r="C403" s="7"/>
      <c r="D403" s="7"/>
      <c r="E403" s="7"/>
      <c r="F403" s="11"/>
      <c r="G403" s="11"/>
      <c r="H403" s="11"/>
      <c r="I403" s="11"/>
      <c r="J403" s="11"/>
      <c r="K403" s="11"/>
      <c r="L403" s="13"/>
      <c r="M403" s="11"/>
      <c r="N403" s="7"/>
      <c r="O403" s="7"/>
      <c r="P403" s="7"/>
      <c r="Q403" s="7"/>
      <c r="R403" s="7"/>
      <c r="S403" s="7"/>
      <c r="T403" s="7"/>
      <c r="U403" s="7"/>
      <c r="V403" s="7"/>
      <c r="W403" s="7"/>
      <c r="X403" s="7"/>
      <c r="Y403" s="7"/>
      <c r="Z403" s="7"/>
      <c r="AA403" s="7"/>
      <c r="AB403" s="7"/>
    </row>
    <row r="404">
      <c r="A404" s="7"/>
      <c r="B404" s="7"/>
      <c r="C404" s="7"/>
      <c r="D404" s="7"/>
      <c r="E404" s="7"/>
      <c r="F404" s="11"/>
      <c r="G404" s="11"/>
      <c r="H404" s="11"/>
      <c r="I404" s="11"/>
      <c r="J404" s="11"/>
      <c r="K404" s="11"/>
      <c r="L404" s="13"/>
      <c r="M404" s="11"/>
      <c r="N404" s="7"/>
      <c r="O404" s="7"/>
      <c r="P404" s="7"/>
      <c r="Q404" s="7"/>
      <c r="R404" s="7"/>
      <c r="S404" s="7"/>
      <c r="T404" s="7"/>
      <c r="U404" s="7"/>
      <c r="V404" s="7"/>
      <c r="W404" s="7"/>
      <c r="X404" s="7"/>
      <c r="Y404" s="7"/>
      <c r="Z404" s="7"/>
      <c r="AA404" s="7"/>
      <c r="AB404" s="7"/>
    </row>
    <row r="405">
      <c r="A405" s="7"/>
      <c r="B405" s="7"/>
      <c r="C405" s="7"/>
      <c r="D405" s="7"/>
      <c r="E405" s="7"/>
      <c r="F405" s="11"/>
      <c r="G405" s="11"/>
      <c r="H405" s="11"/>
      <c r="I405" s="11"/>
      <c r="J405" s="11"/>
      <c r="K405" s="11"/>
      <c r="L405" s="13"/>
      <c r="M405" s="11"/>
      <c r="N405" s="7"/>
      <c r="O405" s="7"/>
      <c r="P405" s="7"/>
      <c r="Q405" s="7"/>
      <c r="R405" s="7"/>
      <c r="S405" s="7"/>
      <c r="T405" s="7"/>
      <c r="U405" s="7"/>
      <c r="V405" s="7"/>
      <c r="W405" s="7"/>
      <c r="X405" s="7"/>
      <c r="Y405" s="7"/>
      <c r="Z405" s="7"/>
      <c r="AA405" s="7"/>
      <c r="AB405" s="7"/>
    </row>
    <row r="406">
      <c r="A406" s="7"/>
      <c r="B406" s="7"/>
      <c r="C406" s="7"/>
      <c r="D406" s="7"/>
      <c r="E406" s="7"/>
      <c r="F406" s="11"/>
      <c r="G406" s="11"/>
      <c r="H406" s="11"/>
      <c r="I406" s="11"/>
      <c r="J406" s="11"/>
      <c r="K406" s="11"/>
      <c r="L406" s="13"/>
      <c r="M406" s="11"/>
      <c r="N406" s="7"/>
      <c r="O406" s="7"/>
      <c r="P406" s="7"/>
      <c r="Q406" s="7"/>
      <c r="R406" s="7"/>
      <c r="S406" s="7"/>
      <c r="T406" s="7"/>
      <c r="U406" s="7"/>
      <c r="V406" s="7"/>
      <c r="W406" s="7"/>
      <c r="X406" s="7"/>
      <c r="Y406" s="7"/>
      <c r="Z406" s="7"/>
      <c r="AA406" s="7"/>
      <c r="AB406" s="7"/>
    </row>
    <row r="407">
      <c r="A407" s="7"/>
      <c r="B407" s="7"/>
      <c r="C407" s="7"/>
      <c r="D407" s="7"/>
      <c r="E407" s="7"/>
      <c r="F407" s="11"/>
      <c r="G407" s="11"/>
      <c r="H407" s="11"/>
      <c r="I407" s="11"/>
      <c r="J407" s="11"/>
      <c r="K407" s="11"/>
      <c r="L407" s="13"/>
      <c r="M407" s="11"/>
      <c r="N407" s="7"/>
      <c r="O407" s="7"/>
      <c r="P407" s="7"/>
      <c r="Q407" s="7"/>
      <c r="R407" s="7"/>
      <c r="S407" s="7"/>
      <c r="T407" s="7"/>
      <c r="U407" s="7"/>
      <c r="V407" s="7"/>
      <c r="W407" s="7"/>
      <c r="X407" s="7"/>
      <c r="Y407" s="7"/>
      <c r="Z407" s="7"/>
      <c r="AA407" s="7"/>
      <c r="AB407" s="7"/>
    </row>
    <row r="408">
      <c r="A408" s="7"/>
      <c r="B408" s="7"/>
      <c r="C408" s="7"/>
      <c r="D408" s="7"/>
      <c r="E408" s="7"/>
      <c r="F408" s="11"/>
      <c r="G408" s="11"/>
      <c r="H408" s="11"/>
      <c r="I408" s="11"/>
      <c r="J408" s="11"/>
      <c r="K408" s="11"/>
      <c r="L408" s="13"/>
      <c r="M408" s="11"/>
      <c r="N408" s="7"/>
      <c r="O408" s="7"/>
      <c r="P408" s="7"/>
      <c r="Q408" s="7"/>
      <c r="R408" s="7"/>
      <c r="S408" s="7"/>
      <c r="T408" s="7"/>
      <c r="U408" s="7"/>
      <c r="V408" s="7"/>
      <c r="W408" s="7"/>
      <c r="X408" s="7"/>
      <c r="Y408" s="7"/>
      <c r="Z408" s="7"/>
      <c r="AA408" s="7"/>
      <c r="AB408" s="7"/>
    </row>
    <row r="409">
      <c r="A409" s="7"/>
      <c r="B409" s="7"/>
      <c r="C409" s="7"/>
      <c r="D409" s="7"/>
      <c r="E409" s="7"/>
      <c r="F409" s="11"/>
      <c r="G409" s="11"/>
      <c r="H409" s="11"/>
      <c r="I409" s="11"/>
      <c r="J409" s="11"/>
      <c r="K409" s="11"/>
      <c r="L409" s="13"/>
      <c r="M409" s="11"/>
      <c r="N409" s="7"/>
      <c r="O409" s="7"/>
      <c r="P409" s="7"/>
      <c r="Q409" s="7"/>
      <c r="R409" s="7"/>
      <c r="S409" s="7"/>
      <c r="T409" s="7"/>
      <c r="U409" s="7"/>
      <c r="V409" s="7"/>
      <c r="W409" s="7"/>
      <c r="X409" s="7"/>
      <c r="Y409" s="7"/>
      <c r="Z409" s="7"/>
      <c r="AA409" s="7"/>
      <c r="AB409" s="7"/>
    </row>
    <row r="410">
      <c r="A410" s="7"/>
      <c r="B410" s="7"/>
      <c r="C410" s="7"/>
      <c r="D410" s="7"/>
      <c r="E410" s="7"/>
      <c r="F410" s="11"/>
      <c r="G410" s="11"/>
      <c r="H410" s="11"/>
      <c r="I410" s="11"/>
      <c r="J410" s="11"/>
      <c r="K410" s="11"/>
      <c r="L410" s="13"/>
      <c r="M410" s="11"/>
      <c r="N410" s="7"/>
      <c r="O410" s="7"/>
      <c r="P410" s="7"/>
      <c r="Q410" s="7"/>
      <c r="R410" s="7"/>
      <c r="S410" s="7"/>
      <c r="T410" s="7"/>
      <c r="U410" s="7"/>
      <c r="V410" s="7"/>
      <c r="W410" s="7"/>
      <c r="X410" s="7"/>
      <c r="Y410" s="7"/>
      <c r="Z410" s="7"/>
      <c r="AA410" s="7"/>
      <c r="AB410" s="7"/>
    </row>
    <row r="411">
      <c r="A411" s="7"/>
      <c r="B411" s="7"/>
      <c r="C411" s="7"/>
      <c r="D411" s="7"/>
      <c r="E411" s="7"/>
      <c r="F411" s="11"/>
      <c r="G411" s="11"/>
      <c r="H411" s="11"/>
      <c r="I411" s="11"/>
      <c r="J411" s="11"/>
      <c r="K411" s="11"/>
      <c r="L411" s="13"/>
      <c r="M411" s="11"/>
      <c r="N411" s="7"/>
      <c r="O411" s="7"/>
      <c r="P411" s="7"/>
      <c r="Q411" s="7"/>
      <c r="R411" s="7"/>
      <c r="S411" s="7"/>
      <c r="T411" s="7"/>
      <c r="U411" s="7"/>
      <c r="V411" s="7"/>
      <c r="W411" s="7"/>
      <c r="X411" s="7"/>
      <c r="Y411" s="7"/>
      <c r="Z411" s="7"/>
      <c r="AA411" s="7"/>
      <c r="AB411" s="7"/>
    </row>
    <row r="412">
      <c r="A412" s="7"/>
      <c r="B412" s="7"/>
      <c r="C412" s="7"/>
      <c r="D412" s="7"/>
      <c r="E412" s="7"/>
      <c r="F412" s="11"/>
      <c r="G412" s="11"/>
      <c r="H412" s="11"/>
      <c r="I412" s="11"/>
      <c r="J412" s="11"/>
      <c r="K412" s="11"/>
      <c r="L412" s="13"/>
      <c r="M412" s="11"/>
      <c r="N412" s="7"/>
      <c r="O412" s="7"/>
      <c r="P412" s="7"/>
      <c r="Q412" s="7"/>
      <c r="R412" s="7"/>
      <c r="S412" s="7"/>
      <c r="T412" s="7"/>
      <c r="U412" s="7"/>
      <c r="V412" s="7"/>
      <c r="W412" s="7"/>
      <c r="X412" s="7"/>
      <c r="Y412" s="7"/>
      <c r="Z412" s="7"/>
      <c r="AA412" s="7"/>
      <c r="AB412" s="7"/>
    </row>
    <row r="413">
      <c r="A413" s="7"/>
      <c r="B413" s="7"/>
      <c r="C413" s="7"/>
      <c r="D413" s="7"/>
      <c r="E413" s="7"/>
      <c r="F413" s="11"/>
      <c r="G413" s="11"/>
      <c r="H413" s="11"/>
      <c r="I413" s="11"/>
      <c r="J413" s="11"/>
      <c r="K413" s="11"/>
      <c r="L413" s="13"/>
      <c r="M413" s="11"/>
      <c r="N413" s="7"/>
      <c r="O413" s="7"/>
      <c r="P413" s="7"/>
      <c r="Q413" s="7"/>
      <c r="R413" s="7"/>
      <c r="S413" s="7"/>
      <c r="T413" s="7"/>
      <c r="U413" s="7"/>
      <c r="V413" s="7"/>
      <c r="W413" s="7"/>
      <c r="X413" s="7"/>
      <c r="Y413" s="7"/>
      <c r="Z413" s="7"/>
      <c r="AA413" s="7"/>
      <c r="AB413" s="7"/>
    </row>
    <row r="414">
      <c r="A414" s="7"/>
      <c r="B414" s="7"/>
      <c r="C414" s="7"/>
      <c r="D414" s="7"/>
      <c r="E414" s="7"/>
      <c r="F414" s="11"/>
      <c r="G414" s="11"/>
      <c r="H414" s="11"/>
      <c r="I414" s="11"/>
      <c r="J414" s="11"/>
      <c r="K414" s="11"/>
      <c r="L414" s="13"/>
      <c r="M414" s="11"/>
      <c r="N414" s="7"/>
      <c r="O414" s="7"/>
      <c r="P414" s="7"/>
      <c r="Q414" s="7"/>
      <c r="R414" s="7"/>
      <c r="S414" s="7"/>
      <c r="T414" s="7"/>
      <c r="U414" s="7"/>
      <c r="V414" s="7"/>
      <c r="W414" s="7"/>
      <c r="X414" s="7"/>
      <c r="Y414" s="7"/>
      <c r="Z414" s="7"/>
      <c r="AA414" s="7"/>
      <c r="AB414" s="7"/>
    </row>
    <row r="415">
      <c r="A415" s="7"/>
      <c r="B415" s="7"/>
      <c r="C415" s="7"/>
      <c r="D415" s="7"/>
      <c r="E415" s="7"/>
      <c r="F415" s="11"/>
      <c r="G415" s="11"/>
      <c r="H415" s="11"/>
      <c r="I415" s="11"/>
      <c r="J415" s="11"/>
      <c r="K415" s="11"/>
      <c r="L415" s="13"/>
      <c r="M415" s="11"/>
      <c r="N415" s="7"/>
      <c r="O415" s="7"/>
      <c r="P415" s="7"/>
      <c r="Q415" s="7"/>
      <c r="R415" s="7"/>
      <c r="S415" s="7"/>
      <c r="T415" s="7"/>
      <c r="U415" s="7"/>
      <c r="V415" s="7"/>
      <c r="W415" s="7"/>
      <c r="X415" s="7"/>
      <c r="Y415" s="7"/>
      <c r="Z415" s="7"/>
      <c r="AA415" s="7"/>
      <c r="AB415" s="7"/>
    </row>
    <row r="416">
      <c r="A416" s="7"/>
      <c r="B416" s="7"/>
      <c r="C416" s="7"/>
      <c r="D416" s="7"/>
      <c r="E416" s="7"/>
      <c r="F416" s="11"/>
      <c r="G416" s="11"/>
      <c r="H416" s="11"/>
      <c r="I416" s="11"/>
      <c r="J416" s="11"/>
      <c r="K416" s="11"/>
      <c r="L416" s="13"/>
      <c r="M416" s="11"/>
      <c r="N416" s="7"/>
      <c r="O416" s="7"/>
      <c r="P416" s="7"/>
      <c r="Q416" s="7"/>
      <c r="R416" s="7"/>
      <c r="S416" s="7"/>
      <c r="T416" s="7"/>
      <c r="U416" s="7"/>
      <c r="V416" s="7"/>
      <c r="W416" s="7"/>
      <c r="X416" s="7"/>
      <c r="Y416" s="7"/>
      <c r="Z416" s="7"/>
      <c r="AA416" s="7"/>
      <c r="AB416" s="7"/>
    </row>
    <row r="417">
      <c r="A417" s="7"/>
      <c r="B417" s="7"/>
      <c r="C417" s="7"/>
      <c r="D417" s="7"/>
      <c r="E417" s="7"/>
      <c r="F417" s="11"/>
      <c r="G417" s="11"/>
      <c r="H417" s="11"/>
      <c r="I417" s="11"/>
      <c r="J417" s="11"/>
      <c r="K417" s="11"/>
      <c r="L417" s="13"/>
      <c r="M417" s="11"/>
      <c r="N417" s="7"/>
      <c r="O417" s="7"/>
      <c r="P417" s="7"/>
      <c r="Q417" s="7"/>
      <c r="R417" s="7"/>
      <c r="S417" s="7"/>
      <c r="T417" s="7"/>
      <c r="U417" s="7"/>
      <c r="V417" s="7"/>
      <c r="W417" s="7"/>
      <c r="X417" s="7"/>
      <c r="Y417" s="7"/>
      <c r="Z417" s="7"/>
      <c r="AA417" s="7"/>
      <c r="AB417" s="7"/>
    </row>
    <row r="418">
      <c r="A418" s="7"/>
      <c r="B418" s="7"/>
      <c r="C418" s="7"/>
      <c r="D418" s="7"/>
      <c r="E418" s="7"/>
      <c r="F418" s="11"/>
      <c r="G418" s="11"/>
      <c r="H418" s="11"/>
      <c r="I418" s="11"/>
      <c r="J418" s="11"/>
      <c r="K418" s="11"/>
      <c r="L418" s="13"/>
      <c r="M418" s="11"/>
      <c r="N418" s="7"/>
      <c r="O418" s="7"/>
      <c r="P418" s="7"/>
      <c r="Q418" s="7"/>
      <c r="R418" s="7"/>
      <c r="S418" s="7"/>
      <c r="T418" s="7"/>
      <c r="U418" s="7"/>
      <c r="V418" s="7"/>
      <c r="W418" s="7"/>
      <c r="X418" s="7"/>
      <c r="Y418" s="7"/>
      <c r="Z418" s="7"/>
      <c r="AA418" s="7"/>
      <c r="AB418" s="7"/>
    </row>
    <row r="419">
      <c r="A419" s="7"/>
      <c r="B419" s="7"/>
      <c r="C419" s="7"/>
      <c r="D419" s="7"/>
      <c r="E419" s="7"/>
      <c r="F419" s="11"/>
      <c r="G419" s="11"/>
      <c r="H419" s="11"/>
      <c r="I419" s="11"/>
      <c r="J419" s="11"/>
      <c r="K419" s="11"/>
      <c r="L419" s="13"/>
      <c r="M419" s="11"/>
      <c r="N419" s="7"/>
      <c r="O419" s="7"/>
      <c r="P419" s="7"/>
      <c r="Q419" s="7"/>
      <c r="R419" s="7"/>
      <c r="S419" s="7"/>
      <c r="T419" s="7"/>
      <c r="U419" s="7"/>
      <c r="V419" s="7"/>
      <c r="W419" s="7"/>
      <c r="X419" s="7"/>
      <c r="Y419" s="7"/>
      <c r="Z419" s="7"/>
      <c r="AA419" s="7"/>
      <c r="AB419" s="7"/>
    </row>
    <row r="420">
      <c r="A420" s="7"/>
      <c r="B420" s="7"/>
      <c r="C420" s="7"/>
      <c r="D420" s="7"/>
      <c r="E420" s="7"/>
      <c r="F420" s="11"/>
      <c r="G420" s="11"/>
      <c r="H420" s="11"/>
      <c r="I420" s="11"/>
      <c r="J420" s="11"/>
      <c r="K420" s="11"/>
      <c r="L420" s="13"/>
      <c r="M420" s="11"/>
      <c r="N420" s="7"/>
      <c r="O420" s="7"/>
      <c r="P420" s="7"/>
      <c r="Q420" s="7"/>
      <c r="R420" s="7"/>
      <c r="S420" s="7"/>
      <c r="T420" s="7"/>
      <c r="U420" s="7"/>
      <c r="V420" s="7"/>
      <c r="W420" s="7"/>
      <c r="X420" s="7"/>
      <c r="Y420" s="7"/>
      <c r="Z420" s="7"/>
      <c r="AA420" s="7"/>
      <c r="AB420" s="7"/>
    </row>
    <row r="421">
      <c r="A421" s="7"/>
      <c r="B421" s="7"/>
      <c r="C421" s="7"/>
      <c r="D421" s="7"/>
      <c r="E421" s="7"/>
      <c r="F421" s="11"/>
      <c r="G421" s="11"/>
      <c r="H421" s="11"/>
      <c r="I421" s="11"/>
      <c r="J421" s="11"/>
      <c r="K421" s="11"/>
      <c r="L421" s="13"/>
      <c r="M421" s="11"/>
      <c r="N421" s="7"/>
      <c r="O421" s="7"/>
      <c r="P421" s="7"/>
      <c r="Q421" s="7"/>
      <c r="R421" s="7"/>
      <c r="S421" s="7"/>
      <c r="T421" s="7"/>
      <c r="U421" s="7"/>
      <c r="V421" s="7"/>
      <c r="W421" s="7"/>
      <c r="X421" s="7"/>
      <c r="Y421" s="7"/>
      <c r="Z421" s="7"/>
      <c r="AA421" s="7"/>
      <c r="AB421" s="7"/>
    </row>
    <row r="422">
      <c r="A422" s="7"/>
      <c r="B422" s="7"/>
      <c r="C422" s="7"/>
      <c r="D422" s="7"/>
      <c r="E422" s="7"/>
      <c r="F422" s="11"/>
      <c r="G422" s="11"/>
      <c r="H422" s="11"/>
      <c r="I422" s="11"/>
      <c r="J422" s="11"/>
      <c r="K422" s="11"/>
      <c r="L422" s="13"/>
      <c r="M422" s="11"/>
      <c r="N422" s="7"/>
      <c r="O422" s="7"/>
      <c r="P422" s="7"/>
      <c r="Q422" s="7"/>
      <c r="R422" s="7"/>
      <c r="S422" s="7"/>
      <c r="T422" s="7"/>
      <c r="U422" s="7"/>
      <c r="V422" s="7"/>
      <c r="W422" s="7"/>
      <c r="X422" s="7"/>
      <c r="Y422" s="7"/>
      <c r="Z422" s="7"/>
      <c r="AA422" s="7"/>
      <c r="AB422" s="7"/>
    </row>
    <row r="423">
      <c r="A423" s="7"/>
      <c r="B423" s="7"/>
      <c r="C423" s="7"/>
      <c r="D423" s="7"/>
      <c r="E423" s="7"/>
      <c r="F423" s="11"/>
      <c r="G423" s="11"/>
      <c r="H423" s="11"/>
      <c r="I423" s="11"/>
      <c r="J423" s="11"/>
      <c r="K423" s="11"/>
      <c r="L423" s="13"/>
      <c r="M423" s="11"/>
      <c r="N423" s="7"/>
      <c r="O423" s="7"/>
      <c r="P423" s="7"/>
      <c r="Q423" s="7"/>
      <c r="R423" s="7"/>
      <c r="S423" s="7"/>
      <c r="T423" s="7"/>
      <c r="U423" s="7"/>
      <c r="V423" s="7"/>
      <c r="W423" s="7"/>
      <c r="X423" s="7"/>
      <c r="Y423" s="7"/>
      <c r="Z423" s="7"/>
      <c r="AA423" s="7"/>
      <c r="AB423" s="7"/>
    </row>
    <row r="424">
      <c r="A424" s="7"/>
      <c r="B424" s="7"/>
      <c r="C424" s="7"/>
      <c r="D424" s="7"/>
      <c r="E424" s="7"/>
      <c r="F424" s="11"/>
      <c r="G424" s="11"/>
      <c r="H424" s="11"/>
      <c r="I424" s="11"/>
      <c r="J424" s="11"/>
      <c r="K424" s="11"/>
      <c r="L424" s="13"/>
      <c r="M424" s="11"/>
      <c r="N424" s="7"/>
      <c r="O424" s="7"/>
      <c r="P424" s="7"/>
      <c r="Q424" s="7"/>
      <c r="R424" s="7"/>
      <c r="S424" s="7"/>
      <c r="T424" s="7"/>
      <c r="U424" s="7"/>
      <c r="V424" s="7"/>
      <c r="W424" s="7"/>
      <c r="X424" s="7"/>
      <c r="Y424" s="7"/>
      <c r="Z424" s="7"/>
      <c r="AA424" s="7"/>
      <c r="AB424" s="7"/>
    </row>
    <row r="425">
      <c r="A425" s="7"/>
      <c r="B425" s="7"/>
      <c r="C425" s="7"/>
      <c r="D425" s="7"/>
      <c r="E425" s="7"/>
      <c r="F425" s="11"/>
      <c r="G425" s="11"/>
      <c r="H425" s="11"/>
      <c r="I425" s="11"/>
      <c r="J425" s="11"/>
      <c r="K425" s="11"/>
      <c r="L425" s="13"/>
      <c r="M425" s="11"/>
      <c r="N425" s="7"/>
      <c r="O425" s="7"/>
      <c r="P425" s="7"/>
      <c r="Q425" s="7"/>
      <c r="R425" s="7"/>
      <c r="S425" s="7"/>
      <c r="T425" s="7"/>
      <c r="U425" s="7"/>
      <c r="V425" s="7"/>
      <c r="W425" s="7"/>
      <c r="X425" s="7"/>
      <c r="Y425" s="7"/>
      <c r="Z425" s="7"/>
      <c r="AA425" s="7"/>
      <c r="AB425" s="7"/>
    </row>
    <row r="426">
      <c r="A426" s="7"/>
      <c r="B426" s="7"/>
      <c r="C426" s="7"/>
      <c r="D426" s="7"/>
      <c r="E426" s="7"/>
      <c r="F426" s="11"/>
      <c r="G426" s="11"/>
      <c r="H426" s="11"/>
      <c r="I426" s="11"/>
      <c r="J426" s="11"/>
      <c r="K426" s="11"/>
      <c r="L426" s="13"/>
      <c r="M426" s="11"/>
      <c r="N426" s="7"/>
      <c r="O426" s="7"/>
      <c r="P426" s="7"/>
      <c r="Q426" s="7"/>
      <c r="R426" s="7"/>
      <c r="S426" s="7"/>
      <c r="T426" s="7"/>
      <c r="U426" s="7"/>
      <c r="V426" s="7"/>
      <c r="W426" s="7"/>
      <c r="X426" s="7"/>
      <c r="Y426" s="7"/>
      <c r="Z426" s="7"/>
      <c r="AA426" s="7"/>
      <c r="AB426" s="7"/>
    </row>
    <row r="427">
      <c r="A427" s="7"/>
      <c r="B427" s="7"/>
      <c r="C427" s="7"/>
      <c r="D427" s="7"/>
      <c r="E427" s="7"/>
      <c r="F427" s="11"/>
      <c r="G427" s="11"/>
      <c r="H427" s="11"/>
      <c r="I427" s="11"/>
      <c r="J427" s="11"/>
      <c r="K427" s="11"/>
      <c r="L427" s="13"/>
      <c r="M427" s="11"/>
      <c r="N427" s="7"/>
      <c r="O427" s="7"/>
      <c r="P427" s="7"/>
      <c r="Q427" s="7"/>
      <c r="R427" s="7"/>
      <c r="S427" s="7"/>
      <c r="T427" s="7"/>
      <c r="U427" s="7"/>
      <c r="V427" s="7"/>
      <c r="W427" s="7"/>
      <c r="X427" s="7"/>
      <c r="Y427" s="7"/>
      <c r="Z427" s="7"/>
      <c r="AA427" s="7"/>
      <c r="AB427" s="7"/>
    </row>
    <row r="428">
      <c r="A428" s="7"/>
      <c r="B428" s="7"/>
      <c r="C428" s="7"/>
      <c r="D428" s="7"/>
      <c r="E428" s="7"/>
      <c r="F428" s="11"/>
      <c r="G428" s="11"/>
      <c r="H428" s="11"/>
      <c r="I428" s="11"/>
      <c r="J428" s="11"/>
      <c r="K428" s="11"/>
      <c r="L428" s="13"/>
      <c r="M428" s="11"/>
      <c r="N428" s="7"/>
      <c r="O428" s="7"/>
      <c r="P428" s="7"/>
      <c r="Q428" s="7"/>
      <c r="R428" s="7"/>
      <c r="S428" s="7"/>
      <c r="T428" s="7"/>
      <c r="U428" s="7"/>
      <c r="V428" s="7"/>
      <c r="W428" s="7"/>
      <c r="X428" s="7"/>
      <c r="Y428" s="7"/>
      <c r="Z428" s="7"/>
      <c r="AA428" s="7"/>
      <c r="AB428" s="7"/>
    </row>
    <row r="429">
      <c r="A429" s="7"/>
      <c r="B429" s="7"/>
      <c r="C429" s="7"/>
      <c r="D429" s="7"/>
      <c r="E429" s="7"/>
      <c r="F429" s="11"/>
      <c r="G429" s="11"/>
      <c r="H429" s="11"/>
      <c r="I429" s="11"/>
      <c r="J429" s="11"/>
      <c r="K429" s="11"/>
      <c r="L429" s="13"/>
      <c r="M429" s="11"/>
      <c r="N429" s="7"/>
      <c r="O429" s="7"/>
      <c r="P429" s="7"/>
      <c r="Q429" s="7"/>
      <c r="R429" s="7"/>
      <c r="S429" s="7"/>
      <c r="T429" s="7"/>
      <c r="U429" s="7"/>
      <c r="V429" s="7"/>
      <c r="W429" s="7"/>
      <c r="X429" s="7"/>
      <c r="Y429" s="7"/>
      <c r="Z429" s="7"/>
      <c r="AA429" s="7"/>
      <c r="AB429" s="7"/>
    </row>
    <row r="430">
      <c r="A430" s="7"/>
      <c r="B430" s="7"/>
      <c r="C430" s="7"/>
      <c r="D430" s="7"/>
      <c r="E430" s="7"/>
      <c r="F430" s="11"/>
      <c r="G430" s="11"/>
      <c r="H430" s="11"/>
      <c r="I430" s="11"/>
      <c r="J430" s="11"/>
      <c r="K430" s="11"/>
      <c r="L430" s="13"/>
      <c r="M430" s="11"/>
      <c r="N430" s="7"/>
      <c r="O430" s="7"/>
      <c r="P430" s="7"/>
      <c r="Q430" s="7"/>
      <c r="R430" s="7"/>
      <c r="S430" s="7"/>
      <c r="T430" s="7"/>
      <c r="U430" s="7"/>
      <c r="V430" s="7"/>
      <c r="W430" s="7"/>
      <c r="X430" s="7"/>
      <c r="Y430" s="7"/>
      <c r="Z430" s="7"/>
      <c r="AA430" s="7"/>
      <c r="AB430" s="7"/>
    </row>
    <row r="431">
      <c r="A431" s="7"/>
      <c r="B431" s="7"/>
      <c r="C431" s="7"/>
      <c r="D431" s="7"/>
      <c r="E431" s="7"/>
      <c r="F431" s="11"/>
      <c r="G431" s="11"/>
      <c r="H431" s="11"/>
      <c r="I431" s="11"/>
      <c r="J431" s="11"/>
      <c r="K431" s="11"/>
      <c r="L431" s="13"/>
      <c r="M431" s="11"/>
      <c r="N431" s="7"/>
      <c r="O431" s="7"/>
      <c r="P431" s="7"/>
      <c r="Q431" s="7"/>
      <c r="R431" s="7"/>
      <c r="S431" s="7"/>
      <c r="T431" s="7"/>
      <c r="U431" s="7"/>
      <c r="V431" s="7"/>
      <c r="W431" s="7"/>
      <c r="X431" s="7"/>
      <c r="Y431" s="7"/>
      <c r="Z431" s="7"/>
      <c r="AA431" s="7"/>
      <c r="AB431" s="7"/>
    </row>
    <row r="432">
      <c r="A432" s="7"/>
      <c r="B432" s="7"/>
      <c r="C432" s="7"/>
      <c r="D432" s="7"/>
      <c r="E432" s="7"/>
      <c r="F432" s="11"/>
      <c r="G432" s="11"/>
      <c r="H432" s="11"/>
      <c r="I432" s="11"/>
      <c r="J432" s="11"/>
      <c r="K432" s="11"/>
      <c r="L432" s="13"/>
      <c r="M432" s="11"/>
      <c r="N432" s="7"/>
      <c r="O432" s="7"/>
      <c r="P432" s="7"/>
      <c r="Q432" s="7"/>
      <c r="R432" s="7"/>
      <c r="S432" s="7"/>
      <c r="T432" s="7"/>
      <c r="U432" s="7"/>
      <c r="V432" s="7"/>
      <c r="W432" s="7"/>
      <c r="X432" s="7"/>
      <c r="Y432" s="7"/>
      <c r="Z432" s="7"/>
      <c r="AA432" s="7"/>
      <c r="AB432" s="7"/>
    </row>
    <row r="433">
      <c r="A433" s="7"/>
      <c r="B433" s="7"/>
      <c r="C433" s="7"/>
      <c r="D433" s="7"/>
      <c r="E433" s="7"/>
      <c r="F433" s="11"/>
      <c r="G433" s="11"/>
      <c r="H433" s="11"/>
      <c r="I433" s="11"/>
      <c r="J433" s="11"/>
      <c r="K433" s="11"/>
      <c r="L433" s="13"/>
      <c r="M433" s="11"/>
      <c r="N433" s="7"/>
      <c r="O433" s="7"/>
      <c r="P433" s="7"/>
      <c r="Q433" s="7"/>
      <c r="R433" s="7"/>
      <c r="S433" s="7"/>
      <c r="T433" s="7"/>
      <c r="U433" s="7"/>
      <c r="V433" s="7"/>
      <c r="W433" s="7"/>
      <c r="X433" s="7"/>
      <c r="Y433" s="7"/>
      <c r="Z433" s="7"/>
      <c r="AA433" s="7"/>
      <c r="AB433" s="7"/>
    </row>
    <row r="434">
      <c r="A434" s="7"/>
      <c r="B434" s="7"/>
      <c r="C434" s="7"/>
      <c r="D434" s="7"/>
      <c r="E434" s="7"/>
      <c r="F434" s="11"/>
      <c r="G434" s="11"/>
      <c r="H434" s="11"/>
      <c r="I434" s="11"/>
      <c r="J434" s="11"/>
      <c r="K434" s="11"/>
      <c r="L434" s="13"/>
      <c r="M434" s="11"/>
      <c r="N434" s="7"/>
      <c r="O434" s="7"/>
      <c r="P434" s="7"/>
      <c r="Q434" s="7"/>
      <c r="R434" s="7"/>
      <c r="S434" s="7"/>
      <c r="T434" s="7"/>
      <c r="U434" s="7"/>
      <c r="V434" s="7"/>
      <c r="W434" s="7"/>
      <c r="X434" s="7"/>
      <c r="Y434" s="7"/>
      <c r="Z434" s="7"/>
      <c r="AA434" s="7"/>
      <c r="AB434" s="7"/>
    </row>
    <row r="435">
      <c r="A435" s="7"/>
      <c r="B435" s="7"/>
      <c r="C435" s="7"/>
      <c r="D435" s="7"/>
      <c r="E435" s="7"/>
      <c r="F435" s="11"/>
      <c r="G435" s="11"/>
      <c r="H435" s="11"/>
      <c r="I435" s="11"/>
      <c r="J435" s="11"/>
      <c r="K435" s="11"/>
      <c r="L435" s="13"/>
      <c r="M435" s="11"/>
      <c r="N435" s="7"/>
      <c r="O435" s="7"/>
      <c r="P435" s="7"/>
      <c r="Q435" s="7"/>
      <c r="R435" s="7"/>
      <c r="S435" s="7"/>
      <c r="T435" s="7"/>
      <c r="U435" s="7"/>
      <c r="V435" s="7"/>
      <c r="W435" s="7"/>
      <c r="X435" s="7"/>
      <c r="Y435" s="7"/>
      <c r="Z435" s="7"/>
      <c r="AA435" s="7"/>
      <c r="AB435" s="7"/>
    </row>
    <row r="436">
      <c r="A436" s="7"/>
      <c r="B436" s="7"/>
      <c r="C436" s="7"/>
      <c r="D436" s="7"/>
      <c r="E436" s="7"/>
      <c r="F436" s="11"/>
      <c r="G436" s="11"/>
      <c r="H436" s="11"/>
      <c r="I436" s="11"/>
      <c r="J436" s="11"/>
      <c r="K436" s="11"/>
      <c r="L436" s="13"/>
      <c r="M436" s="11"/>
      <c r="N436" s="7"/>
      <c r="O436" s="7"/>
      <c r="P436" s="7"/>
      <c r="Q436" s="7"/>
      <c r="R436" s="7"/>
      <c r="S436" s="7"/>
      <c r="T436" s="7"/>
      <c r="U436" s="7"/>
      <c r="V436" s="7"/>
      <c r="W436" s="7"/>
      <c r="X436" s="7"/>
      <c r="Y436" s="7"/>
      <c r="Z436" s="7"/>
      <c r="AA436" s="7"/>
      <c r="AB436" s="7"/>
    </row>
    <row r="437">
      <c r="A437" s="7"/>
      <c r="B437" s="7"/>
      <c r="C437" s="7"/>
      <c r="D437" s="7"/>
      <c r="E437" s="7"/>
      <c r="F437" s="11"/>
      <c r="G437" s="11"/>
      <c r="H437" s="11"/>
      <c r="I437" s="11"/>
      <c r="J437" s="11"/>
      <c r="K437" s="11"/>
      <c r="L437" s="13"/>
      <c r="M437" s="11"/>
      <c r="N437" s="7"/>
      <c r="O437" s="7"/>
      <c r="P437" s="7"/>
      <c r="Q437" s="7"/>
      <c r="R437" s="7"/>
      <c r="S437" s="7"/>
      <c r="T437" s="7"/>
      <c r="U437" s="7"/>
      <c r="V437" s="7"/>
      <c r="W437" s="7"/>
      <c r="X437" s="7"/>
      <c r="Y437" s="7"/>
      <c r="Z437" s="7"/>
      <c r="AA437" s="7"/>
      <c r="AB437" s="7"/>
    </row>
    <row r="438">
      <c r="A438" s="7"/>
      <c r="B438" s="7"/>
      <c r="C438" s="7"/>
      <c r="D438" s="7"/>
      <c r="E438" s="7"/>
      <c r="F438" s="11"/>
      <c r="G438" s="11"/>
      <c r="H438" s="11"/>
      <c r="I438" s="11"/>
      <c r="J438" s="11"/>
      <c r="K438" s="11"/>
      <c r="L438" s="13"/>
      <c r="M438" s="11"/>
      <c r="N438" s="7"/>
      <c r="O438" s="7"/>
      <c r="P438" s="7"/>
      <c r="Q438" s="7"/>
      <c r="R438" s="7"/>
      <c r="S438" s="7"/>
      <c r="T438" s="7"/>
      <c r="U438" s="7"/>
      <c r="V438" s="7"/>
      <c r="W438" s="7"/>
      <c r="X438" s="7"/>
      <c r="Y438" s="7"/>
      <c r="Z438" s="7"/>
      <c r="AA438" s="7"/>
      <c r="AB438" s="7"/>
    </row>
    <row r="439">
      <c r="A439" s="7"/>
      <c r="B439" s="7"/>
      <c r="C439" s="7"/>
      <c r="D439" s="7"/>
      <c r="E439" s="7"/>
      <c r="F439" s="11"/>
      <c r="G439" s="11"/>
      <c r="H439" s="11"/>
      <c r="I439" s="11"/>
      <c r="J439" s="11"/>
      <c r="K439" s="11"/>
      <c r="L439" s="13"/>
      <c r="M439" s="11"/>
      <c r="N439" s="7"/>
      <c r="O439" s="7"/>
      <c r="P439" s="7"/>
      <c r="Q439" s="7"/>
      <c r="R439" s="7"/>
      <c r="S439" s="7"/>
      <c r="T439" s="7"/>
      <c r="U439" s="7"/>
      <c r="V439" s="7"/>
      <c r="W439" s="7"/>
      <c r="X439" s="7"/>
      <c r="Y439" s="7"/>
      <c r="Z439" s="7"/>
      <c r="AA439" s="7"/>
      <c r="AB439" s="7"/>
    </row>
    <row r="440">
      <c r="A440" s="7"/>
      <c r="B440" s="7"/>
      <c r="C440" s="7"/>
      <c r="D440" s="7"/>
      <c r="E440" s="7"/>
      <c r="F440" s="11"/>
      <c r="G440" s="11"/>
      <c r="H440" s="11"/>
      <c r="I440" s="11"/>
      <c r="J440" s="11"/>
      <c r="K440" s="11"/>
      <c r="L440" s="13"/>
      <c r="M440" s="11"/>
      <c r="N440" s="7"/>
      <c r="O440" s="7"/>
      <c r="P440" s="7"/>
      <c r="Q440" s="7"/>
      <c r="R440" s="7"/>
      <c r="S440" s="7"/>
      <c r="T440" s="7"/>
      <c r="U440" s="7"/>
      <c r="V440" s="7"/>
      <c r="W440" s="7"/>
      <c r="X440" s="7"/>
      <c r="Y440" s="7"/>
      <c r="Z440" s="7"/>
      <c r="AA440" s="7"/>
      <c r="AB440" s="7"/>
    </row>
    <row r="441">
      <c r="A441" s="7"/>
      <c r="B441" s="7"/>
      <c r="C441" s="7"/>
      <c r="D441" s="7"/>
      <c r="E441" s="7"/>
      <c r="F441" s="11"/>
      <c r="G441" s="11"/>
      <c r="H441" s="11"/>
      <c r="I441" s="11"/>
      <c r="J441" s="11"/>
      <c r="K441" s="11"/>
      <c r="L441" s="13"/>
      <c r="M441" s="11"/>
      <c r="N441" s="7"/>
      <c r="O441" s="7"/>
      <c r="P441" s="7"/>
      <c r="Q441" s="7"/>
      <c r="R441" s="7"/>
      <c r="S441" s="7"/>
      <c r="T441" s="7"/>
      <c r="U441" s="7"/>
      <c r="V441" s="7"/>
      <c r="W441" s="7"/>
      <c r="X441" s="7"/>
      <c r="Y441" s="7"/>
      <c r="Z441" s="7"/>
      <c r="AA441" s="7"/>
      <c r="AB441" s="7"/>
    </row>
    <row r="442">
      <c r="A442" s="7"/>
      <c r="B442" s="7"/>
      <c r="C442" s="7"/>
      <c r="D442" s="7"/>
      <c r="E442" s="7"/>
      <c r="F442" s="11"/>
      <c r="G442" s="11"/>
      <c r="H442" s="11"/>
      <c r="I442" s="11"/>
      <c r="J442" s="11"/>
      <c r="K442" s="11"/>
      <c r="L442" s="13"/>
      <c r="M442" s="11"/>
      <c r="N442" s="7"/>
      <c r="O442" s="7"/>
      <c r="P442" s="7"/>
      <c r="Q442" s="7"/>
      <c r="R442" s="7"/>
      <c r="S442" s="7"/>
      <c r="T442" s="7"/>
      <c r="U442" s="7"/>
      <c r="V442" s="7"/>
      <c r="W442" s="7"/>
      <c r="X442" s="7"/>
      <c r="Y442" s="7"/>
      <c r="Z442" s="7"/>
      <c r="AA442" s="7"/>
      <c r="AB442" s="7"/>
    </row>
    <row r="443">
      <c r="A443" s="7"/>
      <c r="B443" s="7"/>
      <c r="C443" s="7"/>
      <c r="D443" s="7"/>
      <c r="E443" s="7"/>
      <c r="F443" s="11"/>
      <c r="G443" s="11"/>
      <c r="H443" s="11"/>
      <c r="I443" s="11"/>
      <c r="J443" s="11"/>
      <c r="K443" s="11"/>
      <c r="L443" s="13"/>
      <c r="M443" s="11"/>
      <c r="N443" s="7"/>
      <c r="O443" s="7"/>
      <c r="P443" s="7"/>
      <c r="Q443" s="7"/>
      <c r="R443" s="7"/>
      <c r="S443" s="7"/>
      <c r="T443" s="7"/>
      <c r="U443" s="7"/>
      <c r="V443" s="7"/>
      <c r="W443" s="7"/>
      <c r="X443" s="7"/>
      <c r="Y443" s="7"/>
      <c r="Z443" s="7"/>
      <c r="AA443" s="7"/>
      <c r="AB443" s="7"/>
    </row>
    <row r="444">
      <c r="A444" s="7"/>
      <c r="B444" s="7"/>
      <c r="C444" s="7"/>
      <c r="D444" s="7"/>
      <c r="E444" s="7"/>
      <c r="F444" s="11"/>
      <c r="G444" s="11"/>
      <c r="H444" s="11"/>
      <c r="I444" s="11"/>
      <c r="J444" s="11"/>
      <c r="K444" s="11"/>
      <c r="L444" s="13"/>
      <c r="M444" s="11"/>
      <c r="N444" s="7"/>
      <c r="O444" s="7"/>
      <c r="P444" s="7"/>
      <c r="Q444" s="7"/>
      <c r="R444" s="7"/>
      <c r="S444" s="7"/>
      <c r="T444" s="7"/>
      <c r="U444" s="7"/>
      <c r="V444" s="7"/>
      <c r="W444" s="7"/>
      <c r="X444" s="7"/>
      <c r="Y444" s="7"/>
      <c r="Z444" s="7"/>
      <c r="AA444" s="7"/>
      <c r="AB444" s="7"/>
    </row>
    <row r="445">
      <c r="A445" s="7"/>
      <c r="B445" s="7"/>
      <c r="C445" s="7"/>
      <c r="D445" s="7"/>
      <c r="E445" s="7"/>
      <c r="F445" s="11"/>
      <c r="G445" s="11"/>
      <c r="H445" s="11"/>
      <c r="I445" s="11"/>
      <c r="J445" s="11"/>
      <c r="K445" s="11"/>
      <c r="L445" s="13"/>
      <c r="M445" s="11"/>
      <c r="N445" s="7"/>
      <c r="O445" s="7"/>
      <c r="P445" s="7"/>
      <c r="Q445" s="7"/>
      <c r="R445" s="7"/>
      <c r="S445" s="7"/>
      <c r="T445" s="7"/>
      <c r="U445" s="7"/>
      <c r="V445" s="7"/>
      <c r="W445" s="7"/>
      <c r="X445" s="7"/>
      <c r="Y445" s="7"/>
      <c r="Z445" s="7"/>
      <c r="AA445" s="7"/>
      <c r="AB445" s="7"/>
    </row>
    <row r="446">
      <c r="A446" s="7"/>
      <c r="B446" s="7"/>
      <c r="C446" s="7"/>
      <c r="D446" s="7"/>
      <c r="E446" s="7"/>
      <c r="F446" s="11"/>
      <c r="G446" s="11"/>
      <c r="H446" s="11"/>
      <c r="I446" s="11"/>
      <c r="J446" s="11"/>
      <c r="K446" s="11"/>
      <c r="L446" s="13"/>
      <c r="M446" s="11"/>
      <c r="N446" s="7"/>
      <c r="O446" s="7"/>
      <c r="P446" s="7"/>
      <c r="Q446" s="7"/>
      <c r="R446" s="7"/>
      <c r="S446" s="7"/>
      <c r="T446" s="7"/>
      <c r="U446" s="7"/>
      <c r="V446" s="7"/>
      <c r="W446" s="7"/>
      <c r="X446" s="7"/>
      <c r="Y446" s="7"/>
      <c r="Z446" s="7"/>
      <c r="AA446" s="7"/>
      <c r="AB446" s="7"/>
    </row>
    <row r="447">
      <c r="A447" s="7"/>
      <c r="B447" s="7"/>
      <c r="C447" s="7"/>
      <c r="D447" s="7"/>
      <c r="E447" s="7"/>
      <c r="F447" s="11"/>
      <c r="G447" s="11"/>
      <c r="H447" s="11"/>
      <c r="I447" s="11"/>
      <c r="J447" s="11"/>
      <c r="K447" s="11"/>
      <c r="L447" s="13"/>
      <c r="M447" s="11"/>
      <c r="N447" s="7"/>
      <c r="O447" s="7"/>
      <c r="P447" s="7"/>
      <c r="Q447" s="7"/>
      <c r="R447" s="7"/>
      <c r="S447" s="7"/>
      <c r="T447" s="7"/>
      <c r="U447" s="7"/>
      <c r="V447" s="7"/>
      <c r="W447" s="7"/>
      <c r="X447" s="7"/>
      <c r="Y447" s="7"/>
      <c r="Z447" s="7"/>
      <c r="AA447" s="7"/>
      <c r="AB447" s="7"/>
    </row>
    <row r="448">
      <c r="A448" s="7"/>
      <c r="B448" s="7"/>
      <c r="C448" s="7"/>
      <c r="D448" s="7"/>
      <c r="E448" s="7"/>
      <c r="F448" s="11"/>
      <c r="G448" s="11"/>
      <c r="H448" s="11"/>
      <c r="I448" s="11"/>
      <c r="J448" s="11"/>
      <c r="K448" s="11"/>
      <c r="L448" s="13"/>
      <c r="M448" s="11"/>
      <c r="N448" s="7"/>
      <c r="O448" s="7"/>
      <c r="P448" s="7"/>
      <c r="Q448" s="7"/>
      <c r="R448" s="7"/>
      <c r="S448" s="7"/>
      <c r="T448" s="7"/>
      <c r="U448" s="7"/>
      <c r="V448" s="7"/>
      <c r="W448" s="7"/>
      <c r="X448" s="7"/>
      <c r="Y448" s="7"/>
      <c r="Z448" s="7"/>
      <c r="AA448" s="7"/>
      <c r="AB448" s="7"/>
    </row>
    <row r="449">
      <c r="A449" s="7"/>
      <c r="B449" s="7"/>
      <c r="C449" s="7"/>
      <c r="D449" s="7"/>
      <c r="E449" s="7"/>
      <c r="F449" s="11"/>
      <c r="G449" s="11"/>
      <c r="H449" s="11"/>
      <c r="I449" s="11"/>
      <c r="J449" s="11"/>
      <c r="K449" s="11"/>
      <c r="L449" s="13"/>
      <c r="M449" s="11"/>
      <c r="N449" s="7"/>
      <c r="O449" s="7"/>
      <c r="P449" s="7"/>
      <c r="Q449" s="7"/>
      <c r="R449" s="7"/>
      <c r="S449" s="7"/>
      <c r="T449" s="7"/>
      <c r="U449" s="7"/>
      <c r="V449" s="7"/>
      <c r="W449" s="7"/>
      <c r="X449" s="7"/>
      <c r="Y449" s="7"/>
      <c r="Z449" s="7"/>
      <c r="AA449" s="7"/>
      <c r="AB449" s="7"/>
    </row>
    <row r="450">
      <c r="A450" s="7"/>
      <c r="B450" s="7"/>
      <c r="C450" s="7"/>
      <c r="D450" s="7"/>
      <c r="E450" s="7"/>
      <c r="F450" s="11"/>
      <c r="G450" s="11"/>
      <c r="H450" s="11"/>
      <c r="I450" s="11"/>
      <c r="J450" s="11"/>
      <c r="K450" s="11"/>
      <c r="L450" s="13"/>
      <c r="M450" s="11"/>
      <c r="N450" s="7"/>
      <c r="O450" s="7"/>
      <c r="P450" s="7"/>
      <c r="Q450" s="7"/>
      <c r="R450" s="7"/>
      <c r="S450" s="7"/>
      <c r="T450" s="7"/>
      <c r="U450" s="7"/>
      <c r="V450" s="7"/>
      <c r="W450" s="7"/>
      <c r="X450" s="7"/>
      <c r="Y450" s="7"/>
      <c r="Z450" s="7"/>
      <c r="AA450" s="7"/>
      <c r="AB450" s="7"/>
    </row>
    <row r="451">
      <c r="A451" s="7"/>
      <c r="B451" s="7"/>
      <c r="C451" s="7"/>
      <c r="D451" s="7"/>
      <c r="E451" s="7"/>
      <c r="F451" s="11"/>
      <c r="G451" s="11"/>
      <c r="H451" s="11"/>
      <c r="I451" s="11"/>
      <c r="J451" s="11"/>
      <c r="K451" s="11"/>
      <c r="L451" s="13"/>
      <c r="M451" s="11"/>
      <c r="N451" s="7"/>
      <c r="O451" s="7"/>
      <c r="P451" s="7"/>
      <c r="Q451" s="7"/>
      <c r="R451" s="7"/>
      <c r="S451" s="7"/>
      <c r="T451" s="7"/>
      <c r="U451" s="7"/>
      <c r="V451" s="7"/>
      <c r="W451" s="7"/>
      <c r="X451" s="7"/>
      <c r="Y451" s="7"/>
      <c r="Z451" s="7"/>
      <c r="AA451" s="7"/>
      <c r="AB451" s="7"/>
    </row>
    <row r="452">
      <c r="A452" s="7"/>
      <c r="B452" s="7"/>
      <c r="C452" s="7"/>
      <c r="D452" s="7"/>
      <c r="E452" s="7"/>
      <c r="F452" s="11"/>
      <c r="G452" s="11"/>
      <c r="H452" s="11"/>
      <c r="I452" s="11"/>
      <c r="J452" s="11"/>
      <c r="K452" s="11"/>
      <c r="L452" s="13"/>
      <c r="M452" s="11"/>
      <c r="N452" s="7"/>
      <c r="O452" s="7"/>
      <c r="P452" s="7"/>
      <c r="Q452" s="7"/>
      <c r="R452" s="7"/>
      <c r="S452" s="7"/>
      <c r="T452" s="7"/>
      <c r="U452" s="7"/>
      <c r="V452" s="7"/>
      <c r="W452" s="7"/>
      <c r="X452" s="7"/>
      <c r="Y452" s="7"/>
      <c r="Z452" s="7"/>
      <c r="AA452" s="7"/>
      <c r="AB452" s="7"/>
    </row>
    <row r="453">
      <c r="A453" s="7"/>
      <c r="B453" s="7"/>
      <c r="C453" s="7"/>
      <c r="D453" s="7"/>
      <c r="E453" s="7"/>
      <c r="F453" s="11"/>
      <c r="G453" s="11"/>
      <c r="H453" s="11"/>
      <c r="I453" s="11"/>
      <c r="J453" s="11"/>
      <c r="K453" s="11"/>
      <c r="L453" s="13"/>
      <c r="M453" s="11"/>
      <c r="N453" s="7"/>
      <c r="O453" s="7"/>
      <c r="P453" s="7"/>
      <c r="Q453" s="7"/>
      <c r="R453" s="7"/>
      <c r="S453" s="7"/>
      <c r="T453" s="7"/>
      <c r="U453" s="7"/>
      <c r="V453" s="7"/>
      <c r="W453" s="7"/>
      <c r="X453" s="7"/>
      <c r="Y453" s="7"/>
      <c r="Z453" s="7"/>
      <c r="AA453" s="7"/>
      <c r="AB453" s="7"/>
    </row>
    <row r="454">
      <c r="A454" s="7"/>
      <c r="B454" s="7"/>
      <c r="C454" s="7"/>
      <c r="D454" s="7"/>
      <c r="E454" s="7"/>
      <c r="F454" s="11"/>
      <c r="G454" s="11"/>
      <c r="H454" s="11"/>
      <c r="I454" s="11"/>
      <c r="J454" s="11"/>
      <c r="K454" s="11"/>
      <c r="L454" s="13"/>
      <c r="M454" s="11"/>
      <c r="N454" s="7"/>
      <c r="O454" s="7"/>
      <c r="P454" s="7"/>
      <c r="Q454" s="7"/>
      <c r="R454" s="7"/>
      <c r="S454" s="7"/>
      <c r="T454" s="7"/>
      <c r="U454" s="7"/>
      <c r="V454" s="7"/>
      <c r="W454" s="7"/>
      <c r="X454" s="7"/>
      <c r="Y454" s="7"/>
      <c r="Z454" s="7"/>
      <c r="AA454" s="7"/>
      <c r="AB454" s="7"/>
    </row>
    <row r="455">
      <c r="A455" s="7"/>
      <c r="B455" s="7"/>
      <c r="C455" s="7"/>
      <c r="D455" s="7"/>
      <c r="E455" s="7"/>
      <c r="F455" s="11"/>
      <c r="G455" s="11"/>
      <c r="H455" s="11"/>
      <c r="I455" s="11"/>
      <c r="J455" s="11"/>
      <c r="K455" s="11"/>
      <c r="L455" s="13"/>
      <c r="M455" s="11"/>
      <c r="N455" s="7"/>
      <c r="O455" s="7"/>
      <c r="P455" s="7"/>
      <c r="Q455" s="7"/>
      <c r="R455" s="7"/>
      <c r="S455" s="7"/>
      <c r="T455" s="7"/>
      <c r="U455" s="7"/>
      <c r="V455" s="7"/>
      <c r="W455" s="7"/>
      <c r="X455" s="7"/>
      <c r="Y455" s="7"/>
      <c r="Z455" s="7"/>
      <c r="AA455" s="7"/>
      <c r="AB455" s="7"/>
    </row>
    <row r="456">
      <c r="A456" s="7"/>
      <c r="B456" s="7"/>
      <c r="C456" s="7"/>
      <c r="D456" s="7"/>
      <c r="E456" s="7"/>
      <c r="F456" s="11"/>
      <c r="G456" s="11"/>
      <c r="H456" s="11"/>
      <c r="I456" s="11"/>
      <c r="J456" s="11"/>
      <c r="K456" s="11"/>
      <c r="L456" s="13"/>
      <c r="M456" s="11"/>
      <c r="N456" s="7"/>
      <c r="O456" s="7"/>
      <c r="P456" s="7"/>
      <c r="Q456" s="7"/>
      <c r="R456" s="7"/>
      <c r="S456" s="7"/>
      <c r="T456" s="7"/>
      <c r="U456" s="7"/>
      <c r="V456" s="7"/>
      <c r="W456" s="7"/>
      <c r="X456" s="7"/>
      <c r="Y456" s="7"/>
      <c r="Z456" s="7"/>
      <c r="AA456" s="7"/>
      <c r="AB456" s="7"/>
    </row>
    <row r="457">
      <c r="A457" s="7"/>
      <c r="B457" s="7"/>
      <c r="C457" s="7"/>
      <c r="D457" s="7"/>
      <c r="E457" s="7"/>
      <c r="F457" s="11"/>
      <c r="G457" s="11"/>
      <c r="H457" s="11"/>
      <c r="I457" s="11"/>
      <c r="J457" s="11"/>
      <c r="K457" s="11"/>
      <c r="L457" s="13"/>
      <c r="M457" s="11"/>
      <c r="N457" s="7"/>
      <c r="O457" s="7"/>
      <c r="P457" s="7"/>
      <c r="Q457" s="7"/>
      <c r="R457" s="7"/>
      <c r="S457" s="7"/>
      <c r="T457" s="7"/>
      <c r="U457" s="7"/>
      <c r="V457" s="7"/>
      <c r="W457" s="7"/>
      <c r="X457" s="7"/>
      <c r="Y457" s="7"/>
      <c r="Z457" s="7"/>
      <c r="AA457" s="7"/>
      <c r="AB457" s="7"/>
    </row>
    <row r="458">
      <c r="A458" s="7"/>
      <c r="B458" s="7"/>
      <c r="C458" s="7"/>
      <c r="D458" s="7"/>
      <c r="E458" s="7"/>
      <c r="F458" s="11"/>
      <c r="G458" s="11"/>
      <c r="H458" s="11"/>
      <c r="I458" s="11"/>
      <c r="J458" s="11"/>
      <c r="K458" s="11"/>
      <c r="L458" s="13"/>
      <c r="M458" s="11"/>
      <c r="N458" s="7"/>
      <c r="O458" s="7"/>
      <c r="P458" s="7"/>
      <c r="Q458" s="7"/>
      <c r="R458" s="7"/>
      <c r="S458" s="7"/>
      <c r="T458" s="7"/>
      <c r="U458" s="7"/>
      <c r="V458" s="7"/>
      <c r="W458" s="7"/>
      <c r="X458" s="7"/>
      <c r="Y458" s="7"/>
      <c r="Z458" s="7"/>
      <c r="AA458" s="7"/>
      <c r="AB458" s="7"/>
    </row>
    <row r="459">
      <c r="A459" s="7"/>
      <c r="B459" s="7"/>
      <c r="C459" s="7"/>
      <c r="D459" s="7"/>
      <c r="E459" s="7"/>
      <c r="F459" s="11"/>
      <c r="G459" s="11"/>
      <c r="H459" s="11"/>
      <c r="I459" s="11"/>
      <c r="J459" s="11"/>
      <c r="K459" s="11"/>
      <c r="L459" s="13"/>
      <c r="M459" s="11"/>
      <c r="N459" s="7"/>
      <c r="O459" s="7"/>
      <c r="P459" s="7"/>
      <c r="Q459" s="7"/>
      <c r="R459" s="7"/>
      <c r="S459" s="7"/>
      <c r="T459" s="7"/>
      <c r="U459" s="7"/>
      <c r="V459" s="7"/>
      <c r="W459" s="7"/>
      <c r="X459" s="7"/>
      <c r="Y459" s="7"/>
      <c r="Z459" s="7"/>
      <c r="AA459" s="7"/>
      <c r="AB459" s="7"/>
    </row>
    <row r="460">
      <c r="A460" s="7"/>
      <c r="B460" s="7"/>
      <c r="C460" s="7"/>
      <c r="D460" s="7"/>
      <c r="E460" s="7"/>
      <c r="F460" s="11"/>
      <c r="G460" s="11"/>
      <c r="H460" s="11"/>
      <c r="I460" s="11"/>
      <c r="J460" s="11"/>
      <c r="K460" s="11"/>
      <c r="L460" s="13"/>
      <c r="M460" s="11"/>
      <c r="N460" s="7"/>
      <c r="O460" s="7"/>
      <c r="P460" s="7"/>
      <c r="Q460" s="7"/>
      <c r="R460" s="7"/>
      <c r="S460" s="7"/>
      <c r="T460" s="7"/>
      <c r="U460" s="7"/>
      <c r="V460" s="7"/>
      <c r="W460" s="7"/>
      <c r="X460" s="7"/>
      <c r="Y460" s="7"/>
      <c r="Z460" s="7"/>
      <c r="AA460" s="7"/>
      <c r="AB460" s="7"/>
    </row>
    <row r="461">
      <c r="A461" s="7"/>
      <c r="B461" s="7"/>
      <c r="C461" s="7"/>
      <c r="D461" s="7"/>
      <c r="E461" s="7"/>
      <c r="F461" s="11"/>
      <c r="G461" s="11"/>
      <c r="H461" s="11"/>
      <c r="I461" s="11"/>
      <c r="J461" s="11"/>
      <c r="K461" s="11"/>
      <c r="L461" s="13"/>
      <c r="M461" s="11"/>
      <c r="N461" s="7"/>
      <c r="O461" s="7"/>
      <c r="P461" s="7"/>
      <c r="Q461" s="7"/>
      <c r="R461" s="7"/>
      <c r="S461" s="7"/>
      <c r="T461" s="7"/>
      <c r="U461" s="7"/>
      <c r="V461" s="7"/>
      <c r="W461" s="7"/>
      <c r="X461" s="7"/>
      <c r="Y461" s="7"/>
      <c r="Z461" s="7"/>
      <c r="AA461" s="7"/>
      <c r="AB461" s="7"/>
    </row>
    <row r="462">
      <c r="A462" s="7"/>
      <c r="B462" s="7"/>
      <c r="C462" s="7"/>
      <c r="D462" s="7"/>
      <c r="E462" s="7"/>
      <c r="F462" s="11"/>
      <c r="G462" s="11"/>
      <c r="H462" s="11"/>
      <c r="I462" s="11"/>
      <c r="J462" s="11"/>
      <c r="K462" s="11"/>
      <c r="L462" s="13"/>
      <c r="M462" s="11"/>
      <c r="N462" s="7"/>
      <c r="O462" s="7"/>
      <c r="P462" s="7"/>
      <c r="Q462" s="7"/>
      <c r="R462" s="7"/>
      <c r="S462" s="7"/>
      <c r="T462" s="7"/>
      <c r="U462" s="7"/>
      <c r="V462" s="7"/>
      <c r="W462" s="7"/>
      <c r="X462" s="7"/>
      <c r="Y462" s="7"/>
      <c r="Z462" s="7"/>
      <c r="AA462" s="7"/>
      <c r="AB462" s="7"/>
    </row>
    <row r="463">
      <c r="A463" s="7"/>
      <c r="B463" s="7"/>
      <c r="C463" s="7"/>
      <c r="D463" s="7"/>
      <c r="E463" s="7"/>
      <c r="F463" s="11"/>
      <c r="G463" s="11"/>
      <c r="H463" s="11"/>
      <c r="I463" s="11"/>
      <c r="J463" s="11"/>
      <c r="K463" s="11"/>
      <c r="L463" s="13"/>
      <c r="M463" s="11"/>
      <c r="N463" s="7"/>
      <c r="O463" s="7"/>
      <c r="P463" s="7"/>
      <c r="Q463" s="7"/>
      <c r="R463" s="7"/>
      <c r="S463" s="7"/>
      <c r="T463" s="7"/>
      <c r="U463" s="7"/>
      <c r="V463" s="7"/>
      <c r="W463" s="7"/>
      <c r="X463" s="7"/>
      <c r="Y463" s="7"/>
      <c r="Z463" s="7"/>
      <c r="AA463" s="7"/>
      <c r="AB463" s="7"/>
    </row>
    <row r="464">
      <c r="A464" s="7"/>
      <c r="B464" s="7"/>
      <c r="C464" s="7"/>
      <c r="D464" s="7"/>
      <c r="E464" s="7"/>
      <c r="F464" s="11"/>
      <c r="G464" s="11"/>
      <c r="H464" s="11"/>
      <c r="I464" s="11"/>
      <c r="J464" s="11"/>
      <c r="K464" s="11"/>
      <c r="L464" s="13"/>
      <c r="M464" s="11"/>
      <c r="N464" s="7"/>
      <c r="O464" s="7"/>
      <c r="P464" s="7"/>
      <c r="Q464" s="7"/>
      <c r="R464" s="7"/>
      <c r="S464" s="7"/>
      <c r="T464" s="7"/>
      <c r="U464" s="7"/>
      <c r="V464" s="7"/>
      <c r="W464" s="7"/>
      <c r="X464" s="7"/>
      <c r="Y464" s="7"/>
      <c r="Z464" s="7"/>
      <c r="AA464" s="7"/>
      <c r="AB464" s="7"/>
    </row>
    <row r="465">
      <c r="A465" s="7"/>
      <c r="B465" s="7"/>
      <c r="C465" s="7"/>
      <c r="D465" s="7"/>
      <c r="E465" s="7"/>
      <c r="F465" s="11"/>
      <c r="G465" s="11"/>
      <c r="H465" s="11"/>
      <c r="I465" s="11"/>
      <c r="J465" s="11"/>
      <c r="K465" s="11"/>
      <c r="L465" s="13"/>
      <c r="M465" s="11"/>
      <c r="N465" s="7"/>
      <c r="O465" s="7"/>
      <c r="P465" s="7"/>
      <c r="Q465" s="7"/>
      <c r="R465" s="7"/>
      <c r="S465" s="7"/>
      <c r="T465" s="7"/>
      <c r="U465" s="7"/>
      <c r="V465" s="7"/>
      <c r="W465" s="7"/>
      <c r="X465" s="7"/>
      <c r="Y465" s="7"/>
      <c r="Z465" s="7"/>
      <c r="AA465" s="7"/>
      <c r="AB465" s="7"/>
    </row>
    <row r="466">
      <c r="A466" s="7"/>
      <c r="B466" s="7"/>
      <c r="C466" s="7"/>
      <c r="D466" s="7"/>
      <c r="E466" s="7"/>
      <c r="F466" s="11"/>
      <c r="G466" s="11"/>
      <c r="H466" s="11"/>
      <c r="I466" s="11"/>
      <c r="J466" s="11"/>
      <c r="K466" s="11"/>
      <c r="L466" s="13"/>
      <c r="M466" s="11"/>
      <c r="N466" s="7"/>
      <c r="O466" s="7"/>
      <c r="P466" s="7"/>
      <c r="Q466" s="7"/>
      <c r="R466" s="7"/>
      <c r="S466" s="7"/>
      <c r="T466" s="7"/>
      <c r="U466" s="7"/>
      <c r="V466" s="7"/>
      <c r="W466" s="7"/>
      <c r="X466" s="7"/>
      <c r="Y466" s="7"/>
      <c r="Z466" s="7"/>
      <c r="AA466" s="7"/>
      <c r="AB466" s="7"/>
    </row>
    <row r="467">
      <c r="A467" s="7"/>
      <c r="B467" s="7"/>
      <c r="C467" s="7"/>
      <c r="D467" s="7"/>
      <c r="E467" s="7"/>
      <c r="F467" s="11"/>
      <c r="G467" s="11"/>
      <c r="H467" s="11"/>
      <c r="I467" s="11"/>
      <c r="J467" s="11"/>
      <c r="K467" s="11"/>
      <c r="L467" s="13"/>
      <c r="M467" s="11"/>
      <c r="N467" s="7"/>
      <c r="O467" s="7"/>
      <c r="P467" s="7"/>
      <c r="Q467" s="7"/>
      <c r="R467" s="7"/>
      <c r="S467" s="7"/>
      <c r="T467" s="7"/>
      <c r="U467" s="7"/>
      <c r="V467" s="7"/>
      <c r="W467" s="7"/>
      <c r="X467" s="7"/>
      <c r="Y467" s="7"/>
      <c r="Z467" s="7"/>
      <c r="AA467" s="7"/>
      <c r="AB467" s="7"/>
    </row>
    <row r="468">
      <c r="A468" s="7"/>
      <c r="B468" s="7"/>
      <c r="C468" s="7"/>
      <c r="D468" s="7"/>
      <c r="E468" s="7"/>
      <c r="F468" s="11"/>
      <c r="G468" s="11"/>
      <c r="H468" s="11"/>
      <c r="I468" s="11"/>
      <c r="J468" s="11"/>
      <c r="K468" s="11"/>
      <c r="L468" s="13"/>
      <c r="M468" s="11"/>
      <c r="N468" s="7"/>
      <c r="O468" s="7"/>
      <c r="P468" s="7"/>
      <c r="Q468" s="7"/>
      <c r="R468" s="7"/>
      <c r="S468" s="7"/>
      <c r="T468" s="7"/>
      <c r="U468" s="7"/>
      <c r="V468" s="7"/>
      <c r="W468" s="7"/>
      <c r="X468" s="7"/>
      <c r="Y468" s="7"/>
      <c r="Z468" s="7"/>
      <c r="AA468" s="7"/>
      <c r="AB468" s="7"/>
    </row>
    <row r="469">
      <c r="A469" s="7"/>
      <c r="B469" s="7"/>
      <c r="C469" s="7"/>
      <c r="D469" s="7"/>
      <c r="E469" s="7"/>
      <c r="F469" s="11"/>
      <c r="G469" s="11"/>
      <c r="H469" s="11"/>
      <c r="I469" s="11"/>
      <c r="J469" s="11"/>
      <c r="K469" s="11"/>
      <c r="L469" s="13"/>
      <c r="M469" s="11"/>
      <c r="N469" s="7"/>
      <c r="O469" s="7"/>
      <c r="P469" s="7"/>
      <c r="Q469" s="7"/>
      <c r="R469" s="7"/>
      <c r="S469" s="7"/>
      <c r="T469" s="7"/>
      <c r="U469" s="7"/>
      <c r="V469" s="7"/>
      <c r="W469" s="7"/>
      <c r="X469" s="7"/>
      <c r="Y469" s="7"/>
      <c r="Z469" s="7"/>
      <c r="AA469" s="7"/>
      <c r="AB469" s="7"/>
    </row>
    <row r="470">
      <c r="A470" s="7"/>
      <c r="B470" s="7"/>
      <c r="C470" s="7"/>
      <c r="D470" s="7"/>
      <c r="E470" s="7"/>
      <c r="F470" s="11"/>
      <c r="G470" s="11"/>
      <c r="H470" s="11"/>
      <c r="I470" s="11"/>
      <c r="J470" s="11"/>
      <c r="K470" s="11"/>
      <c r="L470" s="13"/>
      <c r="M470" s="11"/>
      <c r="N470" s="7"/>
      <c r="O470" s="7"/>
      <c r="P470" s="7"/>
      <c r="Q470" s="7"/>
      <c r="R470" s="7"/>
      <c r="S470" s="7"/>
      <c r="T470" s="7"/>
      <c r="U470" s="7"/>
      <c r="V470" s="7"/>
      <c r="W470" s="7"/>
      <c r="X470" s="7"/>
      <c r="Y470" s="7"/>
      <c r="Z470" s="7"/>
      <c r="AA470" s="7"/>
      <c r="AB470" s="7"/>
    </row>
    <row r="471">
      <c r="A471" s="7"/>
      <c r="B471" s="7"/>
      <c r="C471" s="7"/>
      <c r="D471" s="7"/>
      <c r="E471" s="7"/>
      <c r="F471" s="11"/>
      <c r="G471" s="11"/>
      <c r="H471" s="11"/>
      <c r="I471" s="11"/>
      <c r="J471" s="11"/>
      <c r="K471" s="11"/>
      <c r="L471" s="13"/>
      <c r="M471" s="11"/>
      <c r="N471" s="7"/>
      <c r="O471" s="7"/>
      <c r="P471" s="7"/>
      <c r="Q471" s="7"/>
      <c r="R471" s="7"/>
      <c r="S471" s="7"/>
      <c r="T471" s="7"/>
      <c r="U471" s="7"/>
      <c r="V471" s="7"/>
      <c r="W471" s="7"/>
      <c r="X471" s="7"/>
      <c r="Y471" s="7"/>
      <c r="Z471" s="7"/>
      <c r="AA471" s="7"/>
      <c r="AB471" s="7"/>
    </row>
    <row r="472">
      <c r="A472" s="7"/>
      <c r="B472" s="7"/>
      <c r="C472" s="7"/>
      <c r="D472" s="7"/>
      <c r="E472" s="7"/>
      <c r="F472" s="11"/>
      <c r="G472" s="11"/>
      <c r="H472" s="11"/>
      <c r="I472" s="11"/>
      <c r="J472" s="11"/>
      <c r="K472" s="11"/>
      <c r="L472" s="13"/>
      <c r="M472" s="11"/>
      <c r="N472" s="7"/>
      <c r="O472" s="7"/>
      <c r="P472" s="7"/>
      <c r="Q472" s="7"/>
      <c r="R472" s="7"/>
      <c r="S472" s="7"/>
      <c r="T472" s="7"/>
      <c r="U472" s="7"/>
      <c r="V472" s="7"/>
      <c r="W472" s="7"/>
      <c r="X472" s="7"/>
      <c r="Y472" s="7"/>
      <c r="Z472" s="7"/>
      <c r="AA472" s="7"/>
      <c r="AB472" s="7"/>
    </row>
    <row r="473">
      <c r="A473" s="7"/>
      <c r="B473" s="7"/>
      <c r="C473" s="7"/>
      <c r="D473" s="7"/>
      <c r="E473" s="7"/>
      <c r="F473" s="11"/>
      <c r="G473" s="11"/>
      <c r="H473" s="11"/>
      <c r="I473" s="11"/>
      <c r="J473" s="11"/>
      <c r="K473" s="11"/>
      <c r="L473" s="13"/>
      <c r="M473" s="11"/>
      <c r="N473" s="7"/>
      <c r="O473" s="7"/>
      <c r="P473" s="7"/>
      <c r="Q473" s="7"/>
      <c r="R473" s="7"/>
      <c r="S473" s="7"/>
      <c r="T473" s="7"/>
      <c r="U473" s="7"/>
      <c r="V473" s="7"/>
      <c r="W473" s="7"/>
      <c r="X473" s="7"/>
      <c r="Y473" s="7"/>
      <c r="Z473" s="7"/>
      <c r="AA473" s="7"/>
      <c r="AB473" s="7"/>
    </row>
    <row r="474">
      <c r="A474" s="7"/>
      <c r="B474" s="7"/>
      <c r="C474" s="7"/>
      <c r="D474" s="7"/>
      <c r="E474" s="7"/>
      <c r="F474" s="11"/>
      <c r="G474" s="11"/>
      <c r="H474" s="11"/>
      <c r="I474" s="11"/>
      <c r="J474" s="11"/>
      <c r="K474" s="11"/>
      <c r="L474" s="13"/>
      <c r="M474" s="11"/>
      <c r="N474" s="7"/>
      <c r="O474" s="7"/>
      <c r="P474" s="7"/>
      <c r="Q474" s="7"/>
      <c r="R474" s="7"/>
      <c r="S474" s="7"/>
      <c r="T474" s="7"/>
      <c r="U474" s="7"/>
      <c r="V474" s="7"/>
      <c r="W474" s="7"/>
      <c r="X474" s="7"/>
      <c r="Y474" s="7"/>
      <c r="Z474" s="7"/>
      <c r="AA474" s="7"/>
      <c r="AB474" s="7"/>
    </row>
    <row r="475">
      <c r="A475" s="7"/>
      <c r="B475" s="7"/>
      <c r="C475" s="7"/>
      <c r="D475" s="7"/>
      <c r="E475" s="7"/>
      <c r="F475" s="11"/>
      <c r="G475" s="11"/>
      <c r="H475" s="11"/>
      <c r="I475" s="11"/>
      <c r="J475" s="11"/>
      <c r="K475" s="11"/>
      <c r="L475" s="13"/>
      <c r="M475" s="11"/>
      <c r="N475" s="7"/>
      <c r="O475" s="7"/>
      <c r="P475" s="7"/>
      <c r="Q475" s="7"/>
      <c r="R475" s="7"/>
      <c r="S475" s="7"/>
      <c r="T475" s="7"/>
      <c r="U475" s="7"/>
      <c r="V475" s="7"/>
      <c r="W475" s="7"/>
      <c r="X475" s="7"/>
      <c r="Y475" s="7"/>
      <c r="Z475" s="7"/>
      <c r="AA475" s="7"/>
      <c r="AB475" s="7"/>
    </row>
    <row r="476">
      <c r="A476" s="7"/>
      <c r="B476" s="7"/>
      <c r="C476" s="7"/>
      <c r="D476" s="7"/>
      <c r="E476" s="7"/>
      <c r="F476" s="11"/>
      <c r="G476" s="11"/>
      <c r="H476" s="11"/>
      <c r="I476" s="11"/>
      <c r="J476" s="11"/>
      <c r="K476" s="11"/>
      <c r="L476" s="13"/>
      <c r="M476" s="11"/>
      <c r="N476" s="7"/>
      <c r="O476" s="7"/>
      <c r="P476" s="7"/>
      <c r="Q476" s="7"/>
      <c r="R476" s="7"/>
      <c r="S476" s="7"/>
      <c r="T476" s="7"/>
      <c r="U476" s="7"/>
      <c r="V476" s="7"/>
      <c r="W476" s="7"/>
      <c r="X476" s="7"/>
      <c r="Y476" s="7"/>
      <c r="Z476" s="7"/>
      <c r="AA476" s="7"/>
      <c r="AB476" s="7"/>
    </row>
    <row r="477">
      <c r="A477" s="7"/>
      <c r="B477" s="7"/>
      <c r="C477" s="7"/>
      <c r="D477" s="7"/>
      <c r="E477" s="7"/>
      <c r="F477" s="11"/>
      <c r="G477" s="11"/>
      <c r="H477" s="11"/>
      <c r="I477" s="11"/>
      <c r="J477" s="11"/>
      <c r="K477" s="11"/>
      <c r="L477" s="13"/>
      <c r="M477" s="11"/>
      <c r="N477" s="7"/>
      <c r="O477" s="7"/>
      <c r="P477" s="7"/>
      <c r="Q477" s="7"/>
      <c r="R477" s="7"/>
      <c r="S477" s="7"/>
      <c r="T477" s="7"/>
      <c r="U477" s="7"/>
      <c r="V477" s="7"/>
      <c r="W477" s="7"/>
      <c r="X477" s="7"/>
      <c r="Y477" s="7"/>
      <c r="Z477" s="7"/>
      <c r="AA477" s="7"/>
      <c r="AB477" s="7"/>
    </row>
    <row r="478">
      <c r="A478" s="7"/>
      <c r="B478" s="7"/>
      <c r="C478" s="7"/>
      <c r="D478" s="7"/>
      <c r="E478" s="7"/>
      <c r="F478" s="11"/>
      <c r="G478" s="11"/>
      <c r="H478" s="11"/>
      <c r="I478" s="11"/>
      <c r="J478" s="11"/>
      <c r="K478" s="11"/>
      <c r="L478" s="13"/>
      <c r="M478" s="11"/>
      <c r="N478" s="7"/>
      <c r="O478" s="7"/>
      <c r="P478" s="7"/>
      <c r="Q478" s="7"/>
      <c r="R478" s="7"/>
      <c r="S478" s="7"/>
      <c r="T478" s="7"/>
      <c r="U478" s="7"/>
      <c r="V478" s="7"/>
      <c r="W478" s="7"/>
      <c r="X478" s="7"/>
      <c r="Y478" s="7"/>
      <c r="Z478" s="7"/>
      <c r="AA478" s="7"/>
      <c r="AB478" s="7"/>
    </row>
    <row r="479">
      <c r="A479" s="7"/>
      <c r="B479" s="7"/>
      <c r="C479" s="7"/>
      <c r="D479" s="7"/>
      <c r="E479" s="7"/>
      <c r="F479" s="11"/>
      <c r="G479" s="11"/>
      <c r="H479" s="11"/>
      <c r="I479" s="11"/>
      <c r="J479" s="11"/>
      <c r="K479" s="11"/>
      <c r="L479" s="13"/>
      <c r="M479" s="11"/>
      <c r="N479" s="7"/>
      <c r="O479" s="7"/>
      <c r="P479" s="7"/>
      <c r="Q479" s="7"/>
      <c r="R479" s="7"/>
      <c r="S479" s="7"/>
      <c r="T479" s="7"/>
      <c r="U479" s="7"/>
      <c r="V479" s="7"/>
      <c r="W479" s="7"/>
      <c r="X479" s="7"/>
      <c r="Y479" s="7"/>
      <c r="Z479" s="7"/>
      <c r="AA479" s="7"/>
      <c r="AB479" s="7"/>
    </row>
    <row r="480">
      <c r="A480" s="7"/>
      <c r="B480" s="7"/>
      <c r="C480" s="7"/>
      <c r="D480" s="7"/>
      <c r="E480" s="7"/>
      <c r="F480" s="11"/>
      <c r="G480" s="11"/>
      <c r="H480" s="11"/>
      <c r="I480" s="11"/>
      <c r="J480" s="11"/>
      <c r="K480" s="11"/>
      <c r="L480" s="13"/>
      <c r="M480" s="11"/>
      <c r="N480" s="7"/>
      <c r="O480" s="7"/>
      <c r="P480" s="7"/>
      <c r="Q480" s="7"/>
      <c r="R480" s="7"/>
      <c r="S480" s="7"/>
      <c r="T480" s="7"/>
      <c r="U480" s="7"/>
      <c r="V480" s="7"/>
      <c r="W480" s="7"/>
      <c r="X480" s="7"/>
      <c r="Y480" s="7"/>
      <c r="Z480" s="7"/>
      <c r="AA480" s="7"/>
      <c r="AB480" s="7"/>
    </row>
    <row r="481">
      <c r="A481" s="7"/>
      <c r="B481" s="7"/>
      <c r="C481" s="7"/>
      <c r="D481" s="7"/>
      <c r="E481" s="7"/>
      <c r="F481" s="11"/>
      <c r="G481" s="11"/>
      <c r="H481" s="11"/>
      <c r="I481" s="11"/>
      <c r="J481" s="11"/>
      <c r="K481" s="11"/>
      <c r="L481" s="13"/>
      <c r="M481" s="11"/>
      <c r="N481" s="7"/>
      <c r="O481" s="7"/>
      <c r="P481" s="7"/>
      <c r="Q481" s="7"/>
      <c r="R481" s="7"/>
      <c r="S481" s="7"/>
      <c r="T481" s="7"/>
      <c r="U481" s="7"/>
      <c r="V481" s="7"/>
      <c r="W481" s="7"/>
      <c r="X481" s="7"/>
      <c r="Y481" s="7"/>
      <c r="Z481" s="7"/>
      <c r="AA481" s="7"/>
      <c r="AB481" s="7"/>
    </row>
    <row r="482">
      <c r="A482" s="7"/>
      <c r="B482" s="7"/>
      <c r="C482" s="7"/>
      <c r="D482" s="7"/>
      <c r="E482" s="7"/>
      <c r="F482" s="11"/>
      <c r="G482" s="11"/>
      <c r="H482" s="11"/>
      <c r="I482" s="11"/>
      <c r="J482" s="11"/>
      <c r="K482" s="11"/>
      <c r="L482" s="13"/>
      <c r="M482" s="11"/>
      <c r="N482" s="7"/>
      <c r="O482" s="7"/>
      <c r="P482" s="7"/>
      <c r="Q482" s="7"/>
      <c r="R482" s="7"/>
      <c r="S482" s="7"/>
      <c r="T482" s="7"/>
      <c r="U482" s="7"/>
      <c r="V482" s="7"/>
      <c r="W482" s="7"/>
      <c r="X482" s="7"/>
      <c r="Y482" s="7"/>
      <c r="Z482" s="7"/>
      <c r="AA482" s="7"/>
      <c r="AB482" s="7"/>
    </row>
    <row r="483">
      <c r="A483" s="7"/>
      <c r="B483" s="7"/>
      <c r="C483" s="7"/>
      <c r="D483" s="7"/>
      <c r="E483" s="7"/>
      <c r="F483" s="11"/>
      <c r="G483" s="11"/>
      <c r="H483" s="11"/>
      <c r="I483" s="11"/>
      <c r="J483" s="11"/>
      <c r="K483" s="11"/>
      <c r="L483" s="13"/>
      <c r="M483" s="11"/>
      <c r="N483" s="7"/>
      <c r="O483" s="7"/>
      <c r="P483" s="7"/>
      <c r="Q483" s="7"/>
      <c r="R483" s="7"/>
      <c r="S483" s="7"/>
      <c r="T483" s="7"/>
      <c r="U483" s="7"/>
      <c r="V483" s="7"/>
      <c r="W483" s="7"/>
      <c r="X483" s="7"/>
      <c r="Y483" s="7"/>
      <c r="Z483" s="7"/>
      <c r="AA483" s="7"/>
      <c r="AB483" s="7"/>
    </row>
    <row r="484">
      <c r="A484" s="7"/>
      <c r="B484" s="7"/>
      <c r="C484" s="7"/>
      <c r="D484" s="7"/>
      <c r="E484" s="7"/>
      <c r="F484" s="11"/>
      <c r="G484" s="11"/>
      <c r="H484" s="11"/>
      <c r="I484" s="11"/>
      <c r="J484" s="11"/>
      <c r="K484" s="11"/>
      <c r="L484" s="13"/>
      <c r="M484" s="11"/>
      <c r="N484" s="7"/>
      <c r="O484" s="7"/>
      <c r="P484" s="7"/>
      <c r="Q484" s="7"/>
      <c r="R484" s="7"/>
      <c r="S484" s="7"/>
      <c r="T484" s="7"/>
      <c r="U484" s="7"/>
      <c r="V484" s="7"/>
      <c r="W484" s="7"/>
      <c r="X484" s="7"/>
      <c r="Y484" s="7"/>
      <c r="Z484" s="7"/>
      <c r="AA484" s="7"/>
      <c r="AB484" s="7"/>
    </row>
    <row r="485">
      <c r="A485" s="7"/>
      <c r="B485" s="7"/>
      <c r="C485" s="7"/>
      <c r="D485" s="7"/>
      <c r="E485" s="7"/>
      <c r="F485" s="11"/>
      <c r="G485" s="11"/>
      <c r="H485" s="11"/>
      <c r="I485" s="11"/>
      <c r="J485" s="11"/>
      <c r="K485" s="11"/>
      <c r="L485" s="13"/>
      <c r="M485" s="11"/>
      <c r="N485" s="7"/>
      <c r="O485" s="7"/>
      <c r="P485" s="7"/>
      <c r="Q485" s="7"/>
      <c r="R485" s="7"/>
      <c r="S485" s="7"/>
      <c r="T485" s="7"/>
      <c r="U485" s="7"/>
      <c r="V485" s="7"/>
      <c r="W485" s="7"/>
      <c r="X485" s="7"/>
      <c r="Y485" s="7"/>
      <c r="Z485" s="7"/>
      <c r="AA485" s="7"/>
      <c r="AB485" s="7"/>
    </row>
    <row r="486">
      <c r="A486" s="7"/>
      <c r="B486" s="7"/>
      <c r="C486" s="7"/>
      <c r="D486" s="7"/>
      <c r="E486" s="7"/>
      <c r="F486" s="11"/>
      <c r="G486" s="11"/>
      <c r="H486" s="11"/>
      <c r="I486" s="11"/>
      <c r="J486" s="11"/>
      <c r="K486" s="11"/>
      <c r="L486" s="13"/>
      <c r="M486" s="11"/>
      <c r="N486" s="7"/>
      <c r="O486" s="7"/>
      <c r="P486" s="7"/>
      <c r="Q486" s="7"/>
      <c r="R486" s="7"/>
      <c r="S486" s="7"/>
      <c r="T486" s="7"/>
      <c r="U486" s="7"/>
      <c r="V486" s="7"/>
      <c r="W486" s="7"/>
      <c r="X486" s="7"/>
      <c r="Y486" s="7"/>
      <c r="Z486" s="7"/>
      <c r="AA486" s="7"/>
      <c r="AB486" s="7"/>
    </row>
    <row r="487">
      <c r="A487" s="7"/>
      <c r="B487" s="7"/>
      <c r="C487" s="7"/>
      <c r="D487" s="7"/>
      <c r="E487" s="7"/>
      <c r="F487" s="11"/>
      <c r="G487" s="11"/>
      <c r="H487" s="11"/>
      <c r="I487" s="11"/>
      <c r="J487" s="11"/>
      <c r="K487" s="11"/>
      <c r="L487" s="13"/>
      <c r="M487" s="11"/>
      <c r="N487" s="7"/>
      <c r="O487" s="7"/>
      <c r="P487" s="7"/>
      <c r="Q487" s="7"/>
      <c r="R487" s="7"/>
      <c r="S487" s="7"/>
      <c r="T487" s="7"/>
      <c r="U487" s="7"/>
      <c r="V487" s="7"/>
      <c r="W487" s="7"/>
      <c r="X487" s="7"/>
      <c r="Y487" s="7"/>
      <c r="Z487" s="7"/>
      <c r="AA487" s="7"/>
      <c r="AB487" s="7"/>
    </row>
    <row r="488">
      <c r="A488" s="7"/>
      <c r="B488" s="7"/>
      <c r="C488" s="7"/>
      <c r="D488" s="7"/>
      <c r="E488" s="7"/>
      <c r="F488" s="11"/>
      <c r="G488" s="11"/>
      <c r="H488" s="11"/>
      <c r="I488" s="11"/>
      <c r="J488" s="11"/>
      <c r="K488" s="11"/>
      <c r="L488" s="13"/>
      <c r="M488" s="11"/>
      <c r="N488" s="7"/>
      <c r="O488" s="7"/>
      <c r="P488" s="7"/>
      <c r="Q488" s="7"/>
      <c r="R488" s="7"/>
      <c r="S488" s="7"/>
      <c r="T488" s="7"/>
      <c r="U488" s="7"/>
      <c r="V488" s="7"/>
      <c r="W488" s="7"/>
      <c r="X488" s="7"/>
      <c r="Y488" s="7"/>
      <c r="Z488" s="7"/>
      <c r="AA488" s="7"/>
      <c r="AB488" s="7"/>
    </row>
    <row r="489">
      <c r="A489" s="7"/>
      <c r="B489" s="7"/>
      <c r="C489" s="7"/>
      <c r="D489" s="7"/>
      <c r="E489" s="7"/>
      <c r="F489" s="11"/>
      <c r="G489" s="11"/>
      <c r="H489" s="11"/>
      <c r="I489" s="11"/>
      <c r="J489" s="11"/>
      <c r="K489" s="11"/>
      <c r="L489" s="13"/>
      <c r="M489" s="11"/>
      <c r="N489" s="7"/>
      <c r="O489" s="7"/>
      <c r="P489" s="7"/>
      <c r="Q489" s="7"/>
      <c r="R489" s="7"/>
      <c r="S489" s="7"/>
      <c r="T489" s="7"/>
      <c r="U489" s="7"/>
      <c r="V489" s="7"/>
      <c r="W489" s="7"/>
      <c r="X489" s="7"/>
      <c r="Y489" s="7"/>
      <c r="Z489" s="7"/>
      <c r="AA489" s="7"/>
      <c r="AB489" s="7"/>
    </row>
    <row r="490">
      <c r="A490" s="7"/>
      <c r="B490" s="7"/>
      <c r="C490" s="7"/>
      <c r="D490" s="7"/>
      <c r="E490" s="7"/>
      <c r="F490" s="11"/>
      <c r="G490" s="11"/>
      <c r="H490" s="11"/>
      <c r="I490" s="11"/>
      <c r="J490" s="11"/>
      <c r="K490" s="11"/>
      <c r="L490" s="13"/>
      <c r="M490" s="11"/>
      <c r="N490" s="7"/>
      <c r="O490" s="7"/>
      <c r="P490" s="7"/>
      <c r="Q490" s="7"/>
      <c r="R490" s="7"/>
      <c r="S490" s="7"/>
      <c r="T490" s="7"/>
      <c r="U490" s="7"/>
      <c r="V490" s="7"/>
      <c r="W490" s="7"/>
      <c r="X490" s="7"/>
      <c r="Y490" s="7"/>
      <c r="Z490" s="7"/>
      <c r="AA490" s="7"/>
      <c r="AB490" s="7"/>
    </row>
    <row r="491">
      <c r="A491" s="7"/>
      <c r="B491" s="7"/>
      <c r="C491" s="7"/>
      <c r="D491" s="7"/>
      <c r="E491" s="7"/>
      <c r="F491" s="11"/>
      <c r="G491" s="11"/>
      <c r="H491" s="11"/>
      <c r="I491" s="11"/>
      <c r="J491" s="11"/>
      <c r="K491" s="11"/>
      <c r="L491" s="13"/>
      <c r="M491" s="11"/>
      <c r="N491" s="7"/>
      <c r="O491" s="7"/>
      <c r="P491" s="7"/>
      <c r="Q491" s="7"/>
      <c r="R491" s="7"/>
      <c r="S491" s="7"/>
      <c r="T491" s="7"/>
      <c r="U491" s="7"/>
      <c r="V491" s="7"/>
      <c r="W491" s="7"/>
      <c r="X491" s="7"/>
      <c r="Y491" s="7"/>
      <c r="Z491" s="7"/>
      <c r="AA491" s="7"/>
      <c r="AB491" s="7"/>
    </row>
    <row r="492">
      <c r="A492" s="7"/>
      <c r="B492" s="7"/>
      <c r="C492" s="7"/>
      <c r="D492" s="7"/>
      <c r="E492" s="7"/>
      <c r="F492" s="11"/>
      <c r="G492" s="11"/>
      <c r="H492" s="11"/>
      <c r="I492" s="11"/>
      <c r="J492" s="11"/>
      <c r="K492" s="11"/>
      <c r="L492" s="13"/>
      <c r="M492" s="11"/>
      <c r="N492" s="7"/>
      <c r="O492" s="7"/>
      <c r="P492" s="7"/>
      <c r="Q492" s="7"/>
      <c r="R492" s="7"/>
      <c r="S492" s="7"/>
      <c r="T492" s="7"/>
      <c r="U492" s="7"/>
      <c r="V492" s="7"/>
      <c r="W492" s="7"/>
      <c r="X492" s="7"/>
      <c r="Y492" s="7"/>
      <c r="Z492" s="7"/>
      <c r="AA492" s="7"/>
      <c r="AB492" s="7"/>
    </row>
    <row r="493">
      <c r="A493" s="7"/>
      <c r="B493" s="7"/>
      <c r="C493" s="7"/>
      <c r="D493" s="7"/>
      <c r="E493" s="7"/>
      <c r="F493" s="11"/>
      <c r="G493" s="11"/>
      <c r="H493" s="11"/>
      <c r="I493" s="11"/>
      <c r="J493" s="11"/>
      <c r="K493" s="11"/>
      <c r="L493" s="13"/>
      <c r="M493" s="11"/>
      <c r="N493" s="7"/>
      <c r="O493" s="7"/>
      <c r="P493" s="7"/>
      <c r="Q493" s="7"/>
      <c r="R493" s="7"/>
      <c r="S493" s="7"/>
      <c r="T493" s="7"/>
      <c r="U493" s="7"/>
      <c r="V493" s="7"/>
      <c r="W493" s="7"/>
      <c r="X493" s="7"/>
      <c r="Y493" s="7"/>
      <c r="Z493" s="7"/>
      <c r="AA493" s="7"/>
      <c r="AB493" s="7"/>
    </row>
    <row r="494">
      <c r="A494" s="7"/>
      <c r="B494" s="7"/>
      <c r="C494" s="7"/>
      <c r="D494" s="7"/>
      <c r="E494" s="7"/>
      <c r="F494" s="11"/>
      <c r="G494" s="11"/>
      <c r="H494" s="11"/>
      <c r="I494" s="11"/>
      <c r="J494" s="11"/>
      <c r="K494" s="11"/>
      <c r="L494" s="13"/>
      <c r="M494" s="11"/>
      <c r="N494" s="7"/>
      <c r="O494" s="7"/>
      <c r="P494" s="7"/>
      <c r="Q494" s="7"/>
      <c r="R494" s="7"/>
      <c r="S494" s="7"/>
      <c r="T494" s="7"/>
      <c r="U494" s="7"/>
      <c r="V494" s="7"/>
      <c r="W494" s="7"/>
      <c r="X494" s="7"/>
      <c r="Y494" s="7"/>
      <c r="Z494" s="7"/>
      <c r="AA494" s="7"/>
      <c r="AB494" s="7"/>
    </row>
    <row r="495">
      <c r="A495" s="7"/>
      <c r="B495" s="7"/>
      <c r="C495" s="7"/>
      <c r="D495" s="7"/>
      <c r="E495" s="7"/>
      <c r="F495" s="11"/>
      <c r="G495" s="11"/>
      <c r="H495" s="11"/>
      <c r="I495" s="11"/>
      <c r="J495" s="11"/>
      <c r="K495" s="11"/>
      <c r="L495" s="13"/>
      <c r="M495" s="11"/>
      <c r="N495" s="7"/>
      <c r="O495" s="7"/>
      <c r="P495" s="7"/>
      <c r="Q495" s="7"/>
      <c r="R495" s="7"/>
      <c r="S495" s="7"/>
      <c r="T495" s="7"/>
      <c r="U495" s="7"/>
      <c r="V495" s="7"/>
      <c r="W495" s="7"/>
      <c r="X495" s="7"/>
      <c r="Y495" s="7"/>
      <c r="Z495" s="7"/>
      <c r="AA495" s="7"/>
      <c r="AB495" s="7"/>
    </row>
    <row r="496">
      <c r="A496" s="7"/>
      <c r="B496" s="7"/>
      <c r="C496" s="7"/>
      <c r="D496" s="7"/>
      <c r="E496" s="7"/>
      <c r="F496" s="11"/>
      <c r="G496" s="11"/>
      <c r="H496" s="11"/>
      <c r="I496" s="11"/>
      <c r="J496" s="11"/>
      <c r="K496" s="11"/>
      <c r="L496" s="13"/>
      <c r="M496" s="11"/>
      <c r="N496" s="7"/>
      <c r="O496" s="7"/>
      <c r="P496" s="7"/>
      <c r="Q496" s="7"/>
      <c r="R496" s="7"/>
      <c r="S496" s="7"/>
      <c r="T496" s="7"/>
      <c r="U496" s="7"/>
      <c r="V496" s="7"/>
      <c r="W496" s="7"/>
      <c r="X496" s="7"/>
      <c r="Y496" s="7"/>
      <c r="Z496" s="7"/>
      <c r="AA496" s="7"/>
      <c r="AB496" s="7"/>
    </row>
    <row r="497">
      <c r="A497" s="7"/>
      <c r="B497" s="7"/>
      <c r="C497" s="7"/>
      <c r="D497" s="7"/>
      <c r="E497" s="7"/>
      <c r="F497" s="11"/>
      <c r="G497" s="11"/>
      <c r="H497" s="11"/>
      <c r="I497" s="11"/>
      <c r="J497" s="11"/>
      <c r="K497" s="11"/>
      <c r="L497" s="13"/>
      <c r="M497" s="11"/>
      <c r="N497" s="7"/>
      <c r="O497" s="7"/>
      <c r="P497" s="7"/>
      <c r="Q497" s="7"/>
      <c r="R497" s="7"/>
      <c r="S497" s="7"/>
      <c r="T497" s="7"/>
      <c r="U497" s="7"/>
      <c r="V497" s="7"/>
      <c r="W497" s="7"/>
      <c r="X497" s="7"/>
      <c r="Y497" s="7"/>
      <c r="Z497" s="7"/>
      <c r="AA497" s="7"/>
      <c r="AB497" s="7"/>
    </row>
    <row r="498">
      <c r="A498" s="7"/>
      <c r="B498" s="7"/>
      <c r="C498" s="7"/>
      <c r="D498" s="7"/>
      <c r="E498" s="7"/>
      <c r="F498" s="11"/>
      <c r="G498" s="11"/>
      <c r="H498" s="11"/>
      <c r="I498" s="11"/>
      <c r="J498" s="11"/>
      <c r="K498" s="11"/>
      <c r="L498" s="13"/>
      <c r="M498" s="11"/>
      <c r="N498" s="7"/>
      <c r="O498" s="7"/>
      <c r="P498" s="7"/>
      <c r="Q498" s="7"/>
      <c r="R498" s="7"/>
      <c r="S498" s="7"/>
      <c r="T498" s="7"/>
      <c r="U498" s="7"/>
      <c r="V498" s="7"/>
      <c r="W498" s="7"/>
      <c r="X498" s="7"/>
      <c r="Y498" s="7"/>
      <c r="Z498" s="7"/>
      <c r="AA498" s="7"/>
      <c r="AB498" s="7"/>
    </row>
    <row r="499">
      <c r="A499" s="7"/>
      <c r="B499" s="7"/>
      <c r="C499" s="7"/>
      <c r="D499" s="7"/>
      <c r="E499" s="7"/>
      <c r="F499" s="11"/>
      <c r="G499" s="11"/>
      <c r="H499" s="11"/>
      <c r="I499" s="11"/>
      <c r="J499" s="11"/>
      <c r="K499" s="11"/>
      <c r="L499" s="13"/>
      <c r="M499" s="11"/>
      <c r="N499" s="7"/>
      <c r="O499" s="7"/>
      <c r="P499" s="7"/>
      <c r="Q499" s="7"/>
      <c r="R499" s="7"/>
      <c r="S499" s="7"/>
      <c r="T499" s="7"/>
      <c r="U499" s="7"/>
      <c r="V499" s="7"/>
      <c r="W499" s="7"/>
      <c r="X499" s="7"/>
      <c r="Y499" s="7"/>
      <c r="Z499" s="7"/>
      <c r="AA499" s="7"/>
      <c r="AB499" s="7"/>
    </row>
    <row r="500">
      <c r="A500" s="7"/>
      <c r="B500" s="7"/>
      <c r="C500" s="7"/>
      <c r="D500" s="7"/>
      <c r="E500" s="7"/>
      <c r="F500" s="11"/>
      <c r="G500" s="11"/>
      <c r="H500" s="11"/>
      <c r="I500" s="11"/>
      <c r="J500" s="11"/>
      <c r="K500" s="11"/>
      <c r="L500" s="13"/>
      <c r="M500" s="11"/>
      <c r="N500" s="7"/>
      <c r="O500" s="7"/>
      <c r="P500" s="7"/>
      <c r="Q500" s="7"/>
      <c r="R500" s="7"/>
      <c r="S500" s="7"/>
      <c r="T500" s="7"/>
      <c r="U500" s="7"/>
      <c r="V500" s="7"/>
      <c r="W500" s="7"/>
      <c r="X500" s="7"/>
      <c r="Y500" s="7"/>
      <c r="Z500" s="7"/>
      <c r="AA500" s="7"/>
      <c r="AB500" s="7"/>
    </row>
    <row r="501">
      <c r="A501" s="7"/>
      <c r="B501" s="7"/>
      <c r="C501" s="7"/>
      <c r="D501" s="7"/>
      <c r="E501" s="7"/>
      <c r="F501" s="11"/>
      <c r="G501" s="11"/>
      <c r="H501" s="11"/>
      <c r="I501" s="11"/>
      <c r="J501" s="11"/>
      <c r="K501" s="11"/>
      <c r="L501" s="13"/>
      <c r="M501" s="11"/>
      <c r="N501" s="7"/>
      <c r="O501" s="7"/>
      <c r="P501" s="7"/>
      <c r="Q501" s="7"/>
      <c r="R501" s="7"/>
      <c r="S501" s="7"/>
      <c r="T501" s="7"/>
      <c r="U501" s="7"/>
      <c r="V501" s="7"/>
      <c r="W501" s="7"/>
      <c r="X501" s="7"/>
      <c r="Y501" s="7"/>
      <c r="Z501" s="7"/>
      <c r="AA501" s="7"/>
      <c r="AB501" s="7"/>
    </row>
    <row r="502">
      <c r="A502" s="7"/>
      <c r="B502" s="7"/>
      <c r="C502" s="7"/>
      <c r="D502" s="7"/>
      <c r="E502" s="7"/>
      <c r="F502" s="11"/>
      <c r="G502" s="11"/>
      <c r="H502" s="11"/>
      <c r="I502" s="11"/>
      <c r="J502" s="11"/>
      <c r="K502" s="11"/>
      <c r="L502" s="13"/>
      <c r="M502" s="11"/>
      <c r="N502" s="7"/>
      <c r="O502" s="7"/>
      <c r="P502" s="7"/>
      <c r="Q502" s="7"/>
      <c r="R502" s="7"/>
      <c r="S502" s="7"/>
      <c r="T502" s="7"/>
      <c r="U502" s="7"/>
      <c r="V502" s="7"/>
      <c r="W502" s="7"/>
      <c r="X502" s="7"/>
      <c r="Y502" s="7"/>
      <c r="Z502" s="7"/>
      <c r="AA502" s="7"/>
      <c r="AB502" s="7"/>
    </row>
    <row r="503">
      <c r="A503" s="7"/>
      <c r="B503" s="7"/>
      <c r="C503" s="7"/>
      <c r="D503" s="7"/>
      <c r="E503" s="7"/>
      <c r="F503" s="11"/>
      <c r="G503" s="11"/>
      <c r="H503" s="11"/>
      <c r="I503" s="11"/>
      <c r="J503" s="11"/>
      <c r="K503" s="11"/>
      <c r="L503" s="13"/>
      <c r="M503" s="11"/>
      <c r="N503" s="7"/>
      <c r="O503" s="7"/>
      <c r="P503" s="7"/>
      <c r="Q503" s="7"/>
      <c r="R503" s="7"/>
      <c r="S503" s="7"/>
      <c r="T503" s="7"/>
      <c r="U503" s="7"/>
      <c r="V503" s="7"/>
      <c r="W503" s="7"/>
      <c r="X503" s="7"/>
      <c r="Y503" s="7"/>
      <c r="Z503" s="7"/>
      <c r="AA503" s="7"/>
      <c r="AB503" s="7"/>
    </row>
    <row r="504">
      <c r="A504" s="7"/>
      <c r="B504" s="7"/>
      <c r="C504" s="7"/>
      <c r="D504" s="7"/>
      <c r="E504" s="7"/>
      <c r="F504" s="11"/>
      <c r="G504" s="11"/>
      <c r="H504" s="11"/>
      <c r="I504" s="11"/>
      <c r="J504" s="11"/>
      <c r="K504" s="11"/>
      <c r="L504" s="13"/>
      <c r="M504" s="11"/>
      <c r="N504" s="7"/>
      <c r="O504" s="7"/>
      <c r="P504" s="7"/>
      <c r="Q504" s="7"/>
      <c r="R504" s="7"/>
      <c r="S504" s="7"/>
      <c r="T504" s="7"/>
      <c r="U504" s="7"/>
      <c r="V504" s="7"/>
      <c r="W504" s="7"/>
      <c r="X504" s="7"/>
      <c r="Y504" s="7"/>
      <c r="Z504" s="7"/>
      <c r="AA504" s="7"/>
      <c r="AB504" s="7"/>
    </row>
    <row r="505">
      <c r="A505" s="7"/>
      <c r="B505" s="7"/>
      <c r="C505" s="7"/>
      <c r="D505" s="7"/>
      <c r="E505" s="7"/>
      <c r="F505" s="11"/>
      <c r="G505" s="11"/>
      <c r="H505" s="11"/>
      <c r="I505" s="11"/>
      <c r="J505" s="11"/>
      <c r="K505" s="11"/>
      <c r="L505" s="13"/>
      <c r="M505" s="11"/>
      <c r="N505" s="7"/>
      <c r="O505" s="7"/>
      <c r="P505" s="7"/>
      <c r="Q505" s="7"/>
      <c r="R505" s="7"/>
      <c r="S505" s="7"/>
      <c r="T505" s="7"/>
      <c r="U505" s="7"/>
      <c r="V505" s="7"/>
      <c r="W505" s="7"/>
      <c r="X505" s="7"/>
      <c r="Y505" s="7"/>
      <c r="Z505" s="7"/>
      <c r="AA505" s="7"/>
      <c r="AB505" s="7"/>
    </row>
    <row r="506">
      <c r="A506" s="7"/>
      <c r="B506" s="7"/>
      <c r="C506" s="7"/>
      <c r="D506" s="7"/>
      <c r="E506" s="7"/>
      <c r="F506" s="11"/>
      <c r="G506" s="11"/>
      <c r="H506" s="11"/>
      <c r="I506" s="11"/>
      <c r="J506" s="11"/>
      <c r="K506" s="11"/>
      <c r="L506" s="13"/>
      <c r="M506" s="11"/>
      <c r="N506" s="7"/>
      <c r="O506" s="7"/>
      <c r="P506" s="7"/>
      <c r="Q506" s="7"/>
      <c r="R506" s="7"/>
      <c r="S506" s="7"/>
      <c r="T506" s="7"/>
      <c r="U506" s="7"/>
      <c r="V506" s="7"/>
      <c r="W506" s="7"/>
      <c r="X506" s="7"/>
      <c r="Y506" s="7"/>
      <c r="Z506" s="7"/>
      <c r="AA506" s="7"/>
      <c r="AB506" s="7"/>
    </row>
    <row r="507">
      <c r="A507" s="7"/>
      <c r="B507" s="7"/>
      <c r="C507" s="7"/>
      <c r="D507" s="7"/>
      <c r="E507" s="7"/>
      <c r="F507" s="11"/>
      <c r="G507" s="11"/>
      <c r="H507" s="11"/>
      <c r="I507" s="11"/>
      <c r="J507" s="11"/>
      <c r="K507" s="11"/>
      <c r="L507" s="13"/>
      <c r="M507" s="11"/>
      <c r="N507" s="7"/>
      <c r="O507" s="7"/>
      <c r="P507" s="7"/>
      <c r="Q507" s="7"/>
      <c r="R507" s="7"/>
      <c r="S507" s="7"/>
      <c r="T507" s="7"/>
      <c r="U507" s="7"/>
      <c r="V507" s="7"/>
      <c r="W507" s="7"/>
      <c r="X507" s="7"/>
      <c r="Y507" s="7"/>
      <c r="Z507" s="7"/>
      <c r="AA507" s="7"/>
      <c r="AB507" s="7"/>
    </row>
    <row r="508">
      <c r="A508" s="7"/>
      <c r="B508" s="7"/>
      <c r="C508" s="7"/>
      <c r="D508" s="7"/>
      <c r="E508" s="7"/>
      <c r="F508" s="11"/>
      <c r="G508" s="11"/>
      <c r="H508" s="11"/>
      <c r="I508" s="11"/>
      <c r="J508" s="11"/>
      <c r="K508" s="11"/>
      <c r="L508" s="13"/>
      <c r="M508" s="11"/>
      <c r="N508" s="7"/>
      <c r="O508" s="7"/>
      <c r="P508" s="7"/>
      <c r="Q508" s="7"/>
      <c r="R508" s="7"/>
      <c r="S508" s="7"/>
      <c r="T508" s="7"/>
      <c r="U508" s="7"/>
      <c r="V508" s="7"/>
      <c r="W508" s="7"/>
      <c r="X508" s="7"/>
      <c r="Y508" s="7"/>
      <c r="Z508" s="7"/>
      <c r="AA508" s="7"/>
      <c r="AB508" s="7"/>
    </row>
    <row r="509">
      <c r="A509" s="7"/>
      <c r="B509" s="7"/>
      <c r="C509" s="7"/>
      <c r="D509" s="7"/>
      <c r="E509" s="7"/>
      <c r="F509" s="11"/>
      <c r="G509" s="11"/>
      <c r="H509" s="11"/>
      <c r="I509" s="11"/>
      <c r="J509" s="11"/>
      <c r="K509" s="11"/>
      <c r="L509" s="13"/>
      <c r="M509" s="11"/>
      <c r="N509" s="7"/>
      <c r="O509" s="7"/>
      <c r="P509" s="7"/>
      <c r="Q509" s="7"/>
      <c r="R509" s="7"/>
      <c r="S509" s="7"/>
      <c r="T509" s="7"/>
      <c r="U509" s="7"/>
      <c r="V509" s="7"/>
      <c r="W509" s="7"/>
      <c r="X509" s="7"/>
      <c r="Y509" s="7"/>
      <c r="Z509" s="7"/>
      <c r="AA509" s="7"/>
      <c r="AB509" s="7"/>
    </row>
    <row r="510">
      <c r="A510" s="7"/>
      <c r="B510" s="7"/>
      <c r="C510" s="7"/>
      <c r="D510" s="7"/>
      <c r="E510" s="7"/>
      <c r="F510" s="11"/>
      <c r="G510" s="11"/>
      <c r="H510" s="11"/>
      <c r="I510" s="11"/>
      <c r="J510" s="11"/>
      <c r="K510" s="11"/>
      <c r="L510" s="13"/>
      <c r="M510" s="11"/>
      <c r="N510" s="7"/>
      <c r="O510" s="7"/>
      <c r="P510" s="7"/>
      <c r="Q510" s="7"/>
      <c r="R510" s="7"/>
      <c r="S510" s="7"/>
      <c r="T510" s="7"/>
      <c r="U510" s="7"/>
      <c r="V510" s="7"/>
      <c r="W510" s="7"/>
      <c r="X510" s="7"/>
      <c r="Y510" s="7"/>
      <c r="Z510" s="7"/>
      <c r="AA510" s="7"/>
      <c r="AB510" s="7"/>
    </row>
    <row r="511">
      <c r="A511" s="7"/>
      <c r="B511" s="7"/>
      <c r="C511" s="7"/>
      <c r="D511" s="7"/>
      <c r="E511" s="7"/>
      <c r="F511" s="11"/>
      <c r="G511" s="11"/>
      <c r="H511" s="11"/>
      <c r="I511" s="11"/>
      <c r="J511" s="11"/>
      <c r="K511" s="11"/>
      <c r="L511" s="13"/>
      <c r="M511" s="11"/>
      <c r="N511" s="7"/>
      <c r="O511" s="7"/>
      <c r="P511" s="7"/>
      <c r="Q511" s="7"/>
      <c r="R511" s="7"/>
      <c r="S511" s="7"/>
      <c r="T511" s="7"/>
      <c r="U511" s="7"/>
      <c r="V511" s="7"/>
      <c r="W511" s="7"/>
      <c r="X511" s="7"/>
      <c r="Y511" s="7"/>
      <c r="Z511" s="7"/>
      <c r="AA511" s="7"/>
      <c r="AB511" s="7"/>
    </row>
    <row r="512">
      <c r="A512" s="7"/>
      <c r="B512" s="7"/>
      <c r="C512" s="7"/>
      <c r="D512" s="7"/>
      <c r="E512" s="7"/>
      <c r="F512" s="11"/>
      <c r="G512" s="11"/>
      <c r="H512" s="11"/>
      <c r="I512" s="11"/>
      <c r="J512" s="11"/>
      <c r="K512" s="11"/>
      <c r="L512" s="13"/>
      <c r="M512" s="11"/>
      <c r="N512" s="7"/>
      <c r="O512" s="7"/>
      <c r="P512" s="7"/>
      <c r="Q512" s="7"/>
      <c r="R512" s="7"/>
      <c r="S512" s="7"/>
      <c r="T512" s="7"/>
      <c r="U512" s="7"/>
      <c r="V512" s="7"/>
      <c r="W512" s="7"/>
      <c r="X512" s="7"/>
      <c r="Y512" s="7"/>
      <c r="Z512" s="7"/>
      <c r="AA512" s="7"/>
      <c r="AB512" s="7"/>
    </row>
    <row r="513">
      <c r="A513" s="7"/>
      <c r="B513" s="7"/>
      <c r="C513" s="7"/>
      <c r="D513" s="7"/>
      <c r="E513" s="7"/>
      <c r="F513" s="11"/>
      <c r="G513" s="11"/>
      <c r="H513" s="11"/>
      <c r="I513" s="11"/>
      <c r="J513" s="11"/>
      <c r="K513" s="11"/>
      <c r="L513" s="13"/>
      <c r="M513" s="11"/>
      <c r="N513" s="7"/>
      <c r="O513" s="7"/>
      <c r="P513" s="7"/>
      <c r="Q513" s="7"/>
      <c r="R513" s="7"/>
      <c r="S513" s="7"/>
      <c r="T513" s="7"/>
      <c r="U513" s="7"/>
      <c r="V513" s="7"/>
      <c r="W513" s="7"/>
      <c r="X513" s="7"/>
      <c r="Y513" s="7"/>
      <c r="Z513" s="7"/>
      <c r="AA513" s="7"/>
      <c r="AB513" s="7"/>
    </row>
    <row r="514">
      <c r="A514" s="7"/>
      <c r="B514" s="7"/>
      <c r="C514" s="7"/>
      <c r="D514" s="7"/>
      <c r="E514" s="7"/>
      <c r="F514" s="11"/>
      <c r="G514" s="11"/>
      <c r="H514" s="11"/>
      <c r="I514" s="11"/>
      <c r="J514" s="11"/>
      <c r="K514" s="11"/>
      <c r="L514" s="13"/>
      <c r="M514" s="11"/>
      <c r="N514" s="7"/>
      <c r="O514" s="7"/>
      <c r="P514" s="7"/>
      <c r="Q514" s="7"/>
      <c r="R514" s="7"/>
      <c r="S514" s="7"/>
      <c r="T514" s="7"/>
      <c r="U514" s="7"/>
      <c r="V514" s="7"/>
      <c r="W514" s="7"/>
      <c r="X514" s="7"/>
      <c r="Y514" s="7"/>
      <c r="Z514" s="7"/>
      <c r="AA514" s="7"/>
      <c r="AB514" s="7"/>
    </row>
    <row r="515">
      <c r="A515" s="7"/>
      <c r="B515" s="7"/>
      <c r="C515" s="7"/>
      <c r="D515" s="7"/>
      <c r="E515" s="7"/>
      <c r="F515" s="11"/>
      <c r="G515" s="11"/>
      <c r="H515" s="11"/>
      <c r="I515" s="11"/>
      <c r="J515" s="11"/>
      <c r="K515" s="11"/>
      <c r="L515" s="13"/>
      <c r="M515" s="11"/>
      <c r="N515" s="7"/>
      <c r="O515" s="7"/>
      <c r="P515" s="7"/>
      <c r="Q515" s="7"/>
      <c r="R515" s="7"/>
      <c r="S515" s="7"/>
      <c r="T515" s="7"/>
      <c r="U515" s="7"/>
      <c r="V515" s="7"/>
      <c r="W515" s="7"/>
      <c r="X515" s="7"/>
      <c r="Y515" s="7"/>
      <c r="Z515" s="7"/>
      <c r="AA515" s="7"/>
      <c r="AB515" s="7"/>
    </row>
    <row r="516">
      <c r="A516" s="7"/>
      <c r="B516" s="7"/>
      <c r="C516" s="7"/>
      <c r="D516" s="7"/>
      <c r="E516" s="7"/>
      <c r="F516" s="11"/>
      <c r="G516" s="11"/>
      <c r="H516" s="11"/>
      <c r="I516" s="11"/>
      <c r="J516" s="11"/>
      <c r="K516" s="11"/>
      <c r="L516" s="13"/>
      <c r="M516" s="11"/>
      <c r="N516" s="7"/>
      <c r="O516" s="7"/>
      <c r="P516" s="7"/>
      <c r="Q516" s="7"/>
      <c r="R516" s="7"/>
      <c r="S516" s="7"/>
      <c r="T516" s="7"/>
      <c r="U516" s="7"/>
      <c r="V516" s="7"/>
      <c r="W516" s="7"/>
      <c r="X516" s="7"/>
      <c r="Y516" s="7"/>
      <c r="Z516" s="7"/>
      <c r="AA516" s="7"/>
      <c r="AB516" s="7"/>
    </row>
    <row r="517">
      <c r="A517" s="7"/>
      <c r="B517" s="7"/>
      <c r="C517" s="7"/>
      <c r="D517" s="7"/>
      <c r="E517" s="7"/>
      <c r="F517" s="11"/>
      <c r="G517" s="11"/>
      <c r="H517" s="11"/>
      <c r="I517" s="11"/>
      <c r="J517" s="11"/>
      <c r="K517" s="11"/>
      <c r="L517" s="13"/>
      <c r="M517" s="11"/>
      <c r="N517" s="7"/>
      <c r="O517" s="7"/>
      <c r="P517" s="7"/>
      <c r="Q517" s="7"/>
      <c r="R517" s="7"/>
      <c r="S517" s="7"/>
      <c r="T517" s="7"/>
      <c r="U517" s="7"/>
      <c r="V517" s="7"/>
      <c r="W517" s="7"/>
      <c r="X517" s="7"/>
      <c r="Y517" s="7"/>
      <c r="Z517" s="7"/>
      <c r="AA517" s="7"/>
      <c r="AB517" s="7"/>
    </row>
    <row r="518">
      <c r="A518" s="7"/>
      <c r="B518" s="7"/>
      <c r="C518" s="7"/>
      <c r="D518" s="7"/>
      <c r="E518" s="7"/>
      <c r="F518" s="11"/>
      <c r="G518" s="11"/>
      <c r="H518" s="11"/>
      <c r="I518" s="11"/>
      <c r="J518" s="11"/>
      <c r="K518" s="11"/>
      <c r="L518" s="13"/>
      <c r="M518" s="11"/>
      <c r="N518" s="7"/>
      <c r="O518" s="7"/>
      <c r="P518" s="7"/>
      <c r="Q518" s="7"/>
      <c r="R518" s="7"/>
      <c r="S518" s="7"/>
      <c r="T518" s="7"/>
      <c r="U518" s="7"/>
      <c r="V518" s="7"/>
      <c r="W518" s="7"/>
      <c r="X518" s="7"/>
      <c r="Y518" s="7"/>
      <c r="Z518" s="7"/>
      <c r="AA518" s="7"/>
      <c r="AB518" s="7"/>
    </row>
    <row r="519">
      <c r="A519" s="7"/>
      <c r="B519" s="7"/>
      <c r="C519" s="7"/>
      <c r="D519" s="7"/>
      <c r="E519" s="7"/>
      <c r="F519" s="11"/>
      <c r="G519" s="11"/>
      <c r="H519" s="11"/>
      <c r="I519" s="11"/>
      <c r="J519" s="11"/>
      <c r="K519" s="11"/>
      <c r="L519" s="13"/>
      <c r="M519" s="11"/>
      <c r="N519" s="7"/>
      <c r="O519" s="7"/>
      <c r="P519" s="7"/>
      <c r="Q519" s="7"/>
      <c r="R519" s="7"/>
      <c r="S519" s="7"/>
      <c r="T519" s="7"/>
      <c r="U519" s="7"/>
      <c r="V519" s="7"/>
      <c r="W519" s="7"/>
      <c r="X519" s="7"/>
      <c r="Y519" s="7"/>
      <c r="Z519" s="7"/>
      <c r="AA519" s="7"/>
      <c r="AB519" s="7"/>
    </row>
    <row r="520">
      <c r="A520" s="7"/>
      <c r="B520" s="7"/>
      <c r="C520" s="7"/>
      <c r="D520" s="7"/>
      <c r="E520" s="7"/>
      <c r="F520" s="11"/>
      <c r="G520" s="11"/>
      <c r="H520" s="11"/>
      <c r="I520" s="11"/>
      <c r="J520" s="11"/>
      <c r="K520" s="11"/>
      <c r="L520" s="13"/>
      <c r="M520" s="11"/>
      <c r="N520" s="7"/>
      <c r="O520" s="7"/>
      <c r="P520" s="7"/>
      <c r="Q520" s="7"/>
      <c r="R520" s="7"/>
      <c r="S520" s="7"/>
      <c r="T520" s="7"/>
      <c r="U520" s="7"/>
      <c r="V520" s="7"/>
      <c r="W520" s="7"/>
      <c r="X520" s="7"/>
      <c r="Y520" s="7"/>
      <c r="Z520" s="7"/>
      <c r="AA520" s="7"/>
      <c r="AB520" s="7"/>
    </row>
    <row r="521">
      <c r="A521" s="7"/>
      <c r="B521" s="7"/>
      <c r="C521" s="7"/>
      <c r="D521" s="7"/>
      <c r="E521" s="7"/>
      <c r="F521" s="11"/>
      <c r="G521" s="11"/>
      <c r="H521" s="11"/>
      <c r="I521" s="11"/>
      <c r="J521" s="11"/>
      <c r="K521" s="11"/>
      <c r="L521" s="13"/>
      <c r="M521" s="11"/>
      <c r="N521" s="7"/>
      <c r="O521" s="7"/>
      <c r="P521" s="7"/>
      <c r="Q521" s="7"/>
      <c r="R521" s="7"/>
      <c r="S521" s="7"/>
      <c r="T521" s="7"/>
      <c r="U521" s="7"/>
      <c r="V521" s="7"/>
      <c r="W521" s="7"/>
      <c r="X521" s="7"/>
      <c r="Y521" s="7"/>
      <c r="Z521" s="7"/>
      <c r="AA521" s="7"/>
      <c r="AB521" s="7"/>
    </row>
    <row r="522">
      <c r="A522" s="7"/>
      <c r="B522" s="7"/>
      <c r="C522" s="7"/>
      <c r="D522" s="7"/>
      <c r="E522" s="7"/>
      <c r="F522" s="11"/>
      <c r="G522" s="11"/>
      <c r="H522" s="11"/>
      <c r="I522" s="11"/>
      <c r="J522" s="11"/>
      <c r="K522" s="11"/>
      <c r="L522" s="13"/>
      <c r="M522" s="11"/>
      <c r="N522" s="7"/>
      <c r="O522" s="7"/>
      <c r="P522" s="7"/>
      <c r="Q522" s="7"/>
      <c r="R522" s="7"/>
      <c r="S522" s="7"/>
      <c r="T522" s="7"/>
      <c r="U522" s="7"/>
      <c r="V522" s="7"/>
      <c r="W522" s="7"/>
      <c r="X522" s="7"/>
      <c r="Y522" s="7"/>
      <c r="Z522" s="7"/>
      <c r="AA522" s="7"/>
      <c r="AB522" s="7"/>
    </row>
    <row r="523">
      <c r="A523" s="7"/>
      <c r="B523" s="7"/>
      <c r="C523" s="7"/>
      <c r="D523" s="7"/>
      <c r="E523" s="7"/>
      <c r="F523" s="11"/>
      <c r="G523" s="11"/>
      <c r="H523" s="11"/>
      <c r="I523" s="11"/>
      <c r="J523" s="11"/>
      <c r="K523" s="11"/>
      <c r="L523" s="13"/>
      <c r="M523" s="11"/>
      <c r="N523" s="7"/>
      <c r="O523" s="7"/>
      <c r="P523" s="7"/>
      <c r="Q523" s="7"/>
      <c r="R523" s="7"/>
      <c r="S523" s="7"/>
      <c r="T523" s="7"/>
      <c r="U523" s="7"/>
      <c r="V523" s="7"/>
      <c r="W523" s="7"/>
      <c r="X523" s="7"/>
      <c r="Y523" s="7"/>
      <c r="Z523" s="7"/>
      <c r="AA523" s="7"/>
      <c r="AB523" s="7"/>
    </row>
    <row r="524">
      <c r="A524" s="7"/>
      <c r="B524" s="7"/>
      <c r="C524" s="7"/>
      <c r="D524" s="7"/>
      <c r="E524" s="7"/>
      <c r="F524" s="11"/>
      <c r="G524" s="11"/>
      <c r="H524" s="11"/>
      <c r="I524" s="11"/>
      <c r="J524" s="11"/>
      <c r="K524" s="11"/>
      <c r="L524" s="13"/>
      <c r="M524" s="11"/>
      <c r="N524" s="7"/>
      <c r="O524" s="7"/>
      <c r="P524" s="7"/>
      <c r="Q524" s="7"/>
      <c r="R524" s="7"/>
      <c r="S524" s="7"/>
      <c r="T524" s="7"/>
      <c r="U524" s="7"/>
      <c r="V524" s="7"/>
      <c r="W524" s="7"/>
      <c r="X524" s="7"/>
      <c r="Y524" s="7"/>
      <c r="Z524" s="7"/>
      <c r="AA524" s="7"/>
      <c r="AB524" s="7"/>
    </row>
    <row r="525">
      <c r="A525" s="7"/>
      <c r="B525" s="7"/>
      <c r="C525" s="7"/>
      <c r="D525" s="7"/>
      <c r="E525" s="7"/>
      <c r="F525" s="11"/>
      <c r="G525" s="11"/>
      <c r="H525" s="11"/>
      <c r="I525" s="11"/>
      <c r="J525" s="11"/>
      <c r="K525" s="11"/>
      <c r="L525" s="13"/>
      <c r="M525" s="11"/>
      <c r="N525" s="7"/>
      <c r="O525" s="7"/>
      <c r="P525" s="7"/>
      <c r="Q525" s="7"/>
      <c r="R525" s="7"/>
      <c r="S525" s="7"/>
      <c r="T525" s="7"/>
      <c r="U525" s="7"/>
      <c r="V525" s="7"/>
      <c r="W525" s="7"/>
      <c r="X525" s="7"/>
      <c r="Y525" s="7"/>
      <c r="Z525" s="7"/>
      <c r="AA525" s="7"/>
      <c r="AB525" s="7"/>
    </row>
    <row r="526">
      <c r="A526" s="7"/>
      <c r="B526" s="7"/>
      <c r="C526" s="7"/>
      <c r="D526" s="7"/>
      <c r="E526" s="7"/>
      <c r="F526" s="11"/>
      <c r="G526" s="11"/>
      <c r="H526" s="11"/>
      <c r="I526" s="11"/>
      <c r="J526" s="11"/>
      <c r="K526" s="11"/>
      <c r="L526" s="13"/>
      <c r="M526" s="11"/>
      <c r="N526" s="7"/>
      <c r="O526" s="7"/>
      <c r="P526" s="7"/>
      <c r="Q526" s="7"/>
      <c r="R526" s="7"/>
      <c r="S526" s="7"/>
      <c r="T526" s="7"/>
      <c r="U526" s="7"/>
      <c r="V526" s="7"/>
      <c r="W526" s="7"/>
      <c r="X526" s="7"/>
      <c r="Y526" s="7"/>
      <c r="Z526" s="7"/>
      <c r="AA526" s="7"/>
      <c r="AB526" s="7"/>
    </row>
    <row r="527">
      <c r="A527" s="7"/>
      <c r="B527" s="7"/>
      <c r="C527" s="7"/>
      <c r="D527" s="7"/>
      <c r="E527" s="7"/>
      <c r="F527" s="11"/>
      <c r="G527" s="11"/>
      <c r="H527" s="11"/>
      <c r="I527" s="11"/>
      <c r="J527" s="11"/>
      <c r="K527" s="11"/>
      <c r="L527" s="13"/>
      <c r="M527" s="11"/>
      <c r="N527" s="7"/>
      <c r="O527" s="7"/>
      <c r="P527" s="7"/>
      <c r="Q527" s="7"/>
      <c r="R527" s="7"/>
      <c r="S527" s="7"/>
      <c r="T527" s="7"/>
      <c r="U527" s="7"/>
      <c r="V527" s="7"/>
      <c r="W527" s="7"/>
      <c r="X527" s="7"/>
      <c r="Y527" s="7"/>
      <c r="Z527" s="7"/>
      <c r="AA527" s="7"/>
      <c r="AB527" s="7"/>
    </row>
    <row r="528">
      <c r="A528" s="7"/>
      <c r="B528" s="7"/>
      <c r="C528" s="7"/>
      <c r="D528" s="7"/>
      <c r="E528" s="7"/>
      <c r="F528" s="11"/>
      <c r="G528" s="11"/>
      <c r="H528" s="11"/>
      <c r="I528" s="11"/>
      <c r="J528" s="11"/>
      <c r="K528" s="11"/>
      <c r="L528" s="13"/>
      <c r="M528" s="11"/>
      <c r="N528" s="7"/>
      <c r="O528" s="7"/>
      <c r="P528" s="7"/>
      <c r="Q528" s="7"/>
      <c r="R528" s="7"/>
      <c r="S528" s="7"/>
      <c r="T528" s="7"/>
      <c r="U528" s="7"/>
      <c r="V528" s="7"/>
      <c r="W528" s="7"/>
      <c r="X528" s="7"/>
      <c r="Y528" s="7"/>
      <c r="Z528" s="7"/>
      <c r="AA528" s="7"/>
      <c r="AB528" s="7"/>
    </row>
    <row r="529">
      <c r="A529" s="7"/>
      <c r="B529" s="7"/>
      <c r="C529" s="7"/>
      <c r="D529" s="7"/>
      <c r="E529" s="7"/>
      <c r="F529" s="11"/>
      <c r="G529" s="11"/>
      <c r="H529" s="11"/>
      <c r="I529" s="11"/>
      <c r="J529" s="11"/>
      <c r="K529" s="11"/>
      <c r="L529" s="13"/>
      <c r="M529" s="11"/>
      <c r="N529" s="7"/>
      <c r="O529" s="7"/>
      <c r="P529" s="7"/>
      <c r="Q529" s="7"/>
      <c r="R529" s="7"/>
      <c r="S529" s="7"/>
      <c r="T529" s="7"/>
      <c r="U529" s="7"/>
      <c r="V529" s="7"/>
      <c r="W529" s="7"/>
      <c r="X529" s="7"/>
      <c r="Y529" s="7"/>
      <c r="Z529" s="7"/>
      <c r="AA529" s="7"/>
      <c r="AB529" s="7"/>
    </row>
    <row r="530">
      <c r="A530" s="7"/>
      <c r="B530" s="7"/>
      <c r="C530" s="7"/>
      <c r="D530" s="7"/>
      <c r="E530" s="7"/>
      <c r="F530" s="11"/>
      <c r="G530" s="11"/>
      <c r="H530" s="11"/>
      <c r="I530" s="11"/>
      <c r="J530" s="11"/>
      <c r="K530" s="11"/>
      <c r="L530" s="13"/>
      <c r="M530" s="11"/>
      <c r="N530" s="7"/>
      <c r="O530" s="7"/>
      <c r="P530" s="7"/>
      <c r="Q530" s="7"/>
      <c r="R530" s="7"/>
      <c r="S530" s="7"/>
      <c r="T530" s="7"/>
      <c r="U530" s="7"/>
      <c r="V530" s="7"/>
      <c r="W530" s="7"/>
      <c r="X530" s="7"/>
      <c r="Y530" s="7"/>
      <c r="Z530" s="7"/>
      <c r="AA530" s="7"/>
      <c r="AB530" s="7"/>
    </row>
    <row r="531">
      <c r="A531" s="7"/>
      <c r="B531" s="7"/>
      <c r="C531" s="7"/>
      <c r="D531" s="7"/>
      <c r="E531" s="7"/>
      <c r="F531" s="11"/>
      <c r="G531" s="11"/>
      <c r="H531" s="11"/>
      <c r="I531" s="11"/>
      <c r="J531" s="11"/>
      <c r="K531" s="11"/>
      <c r="L531" s="13"/>
      <c r="M531" s="11"/>
      <c r="N531" s="7"/>
      <c r="O531" s="7"/>
      <c r="P531" s="7"/>
      <c r="Q531" s="7"/>
      <c r="R531" s="7"/>
      <c r="S531" s="7"/>
      <c r="T531" s="7"/>
      <c r="U531" s="7"/>
      <c r="V531" s="7"/>
      <c r="W531" s="7"/>
      <c r="X531" s="7"/>
      <c r="Y531" s="7"/>
      <c r="Z531" s="7"/>
      <c r="AA531" s="7"/>
      <c r="AB531" s="7"/>
    </row>
    <row r="532">
      <c r="A532" s="7"/>
      <c r="B532" s="7"/>
      <c r="C532" s="7"/>
      <c r="D532" s="7"/>
      <c r="E532" s="7"/>
      <c r="F532" s="11"/>
      <c r="G532" s="11"/>
      <c r="H532" s="11"/>
      <c r="I532" s="11"/>
      <c r="J532" s="11"/>
      <c r="K532" s="11"/>
      <c r="L532" s="13"/>
      <c r="M532" s="11"/>
      <c r="N532" s="7"/>
      <c r="O532" s="7"/>
      <c r="P532" s="7"/>
      <c r="Q532" s="7"/>
      <c r="R532" s="7"/>
      <c r="S532" s="7"/>
      <c r="T532" s="7"/>
      <c r="U532" s="7"/>
      <c r="V532" s="7"/>
      <c r="W532" s="7"/>
      <c r="X532" s="7"/>
      <c r="Y532" s="7"/>
      <c r="Z532" s="7"/>
      <c r="AA532" s="7"/>
      <c r="AB532" s="7"/>
    </row>
    <row r="533">
      <c r="A533" s="7"/>
      <c r="B533" s="7"/>
      <c r="C533" s="7"/>
      <c r="D533" s="7"/>
      <c r="E533" s="7"/>
      <c r="F533" s="11"/>
      <c r="G533" s="11"/>
      <c r="H533" s="11"/>
      <c r="I533" s="11"/>
      <c r="J533" s="11"/>
      <c r="K533" s="11"/>
      <c r="L533" s="13"/>
      <c r="M533" s="11"/>
      <c r="N533" s="7"/>
      <c r="O533" s="7"/>
      <c r="P533" s="7"/>
      <c r="Q533" s="7"/>
      <c r="R533" s="7"/>
      <c r="S533" s="7"/>
      <c r="T533" s="7"/>
      <c r="U533" s="7"/>
      <c r="V533" s="7"/>
      <c r="W533" s="7"/>
      <c r="X533" s="7"/>
      <c r="Y533" s="7"/>
      <c r="Z533" s="7"/>
      <c r="AA533" s="7"/>
      <c r="AB533" s="7"/>
    </row>
    <row r="534">
      <c r="A534" s="7"/>
      <c r="B534" s="7"/>
      <c r="C534" s="7"/>
      <c r="D534" s="7"/>
      <c r="E534" s="7"/>
      <c r="F534" s="11"/>
      <c r="G534" s="11"/>
      <c r="H534" s="11"/>
      <c r="I534" s="11"/>
      <c r="J534" s="11"/>
      <c r="K534" s="11"/>
      <c r="L534" s="13"/>
      <c r="M534" s="11"/>
      <c r="N534" s="7"/>
      <c r="O534" s="7"/>
      <c r="P534" s="7"/>
      <c r="Q534" s="7"/>
      <c r="R534" s="7"/>
      <c r="S534" s="7"/>
      <c r="T534" s="7"/>
      <c r="U534" s="7"/>
      <c r="V534" s="7"/>
      <c r="W534" s="7"/>
      <c r="X534" s="7"/>
      <c r="Y534" s="7"/>
      <c r="Z534" s="7"/>
      <c r="AA534" s="7"/>
      <c r="AB534" s="7"/>
    </row>
    <row r="535">
      <c r="A535" s="7"/>
      <c r="B535" s="7"/>
      <c r="C535" s="7"/>
      <c r="D535" s="7"/>
      <c r="E535" s="7"/>
      <c r="F535" s="11"/>
      <c r="G535" s="11"/>
      <c r="H535" s="11"/>
      <c r="I535" s="11"/>
      <c r="J535" s="11"/>
      <c r="K535" s="11"/>
      <c r="L535" s="13"/>
      <c r="M535" s="11"/>
      <c r="N535" s="7"/>
      <c r="O535" s="7"/>
      <c r="P535" s="7"/>
      <c r="Q535" s="7"/>
      <c r="R535" s="7"/>
      <c r="S535" s="7"/>
      <c r="T535" s="7"/>
      <c r="U535" s="7"/>
      <c r="V535" s="7"/>
      <c r="W535" s="7"/>
      <c r="X535" s="7"/>
      <c r="Y535" s="7"/>
      <c r="Z535" s="7"/>
      <c r="AA535" s="7"/>
      <c r="AB535" s="7"/>
    </row>
    <row r="536">
      <c r="A536" s="7"/>
      <c r="B536" s="7"/>
      <c r="C536" s="7"/>
      <c r="D536" s="7"/>
      <c r="E536" s="7"/>
      <c r="F536" s="11"/>
      <c r="G536" s="11"/>
      <c r="H536" s="11"/>
      <c r="I536" s="11"/>
      <c r="J536" s="11"/>
      <c r="K536" s="11"/>
      <c r="L536" s="13"/>
      <c r="M536" s="11"/>
      <c r="N536" s="7"/>
      <c r="O536" s="7"/>
      <c r="P536" s="7"/>
      <c r="Q536" s="7"/>
      <c r="R536" s="7"/>
      <c r="S536" s="7"/>
      <c r="T536" s="7"/>
      <c r="U536" s="7"/>
      <c r="V536" s="7"/>
      <c r="W536" s="7"/>
      <c r="X536" s="7"/>
      <c r="Y536" s="7"/>
      <c r="Z536" s="7"/>
      <c r="AA536" s="7"/>
      <c r="AB536" s="7"/>
    </row>
    <row r="537">
      <c r="A537" s="7"/>
      <c r="B537" s="7"/>
      <c r="C537" s="7"/>
      <c r="D537" s="7"/>
      <c r="E537" s="7"/>
      <c r="F537" s="11"/>
      <c r="G537" s="11"/>
      <c r="H537" s="11"/>
      <c r="I537" s="11"/>
      <c r="J537" s="11"/>
      <c r="K537" s="11"/>
      <c r="L537" s="13"/>
      <c r="M537" s="11"/>
      <c r="N537" s="7"/>
      <c r="O537" s="7"/>
      <c r="P537" s="7"/>
      <c r="Q537" s="7"/>
      <c r="R537" s="7"/>
      <c r="S537" s="7"/>
      <c r="T537" s="7"/>
      <c r="U537" s="7"/>
      <c r="V537" s="7"/>
      <c r="W537" s="7"/>
      <c r="X537" s="7"/>
      <c r="Y537" s="7"/>
      <c r="Z537" s="7"/>
      <c r="AA537" s="7"/>
      <c r="AB537" s="7"/>
    </row>
    <row r="538">
      <c r="A538" s="7"/>
      <c r="B538" s="7"/>
      <c r="C538" s="7"/>
      <c r="D538" s="7"/>
      <c r="E538" s="7"/>
      <c r="F538" s="11"/>
      <c r="G538" s="11"/>
      <c r="H538" s="11"/>
      <c r="I538" s="11"/>
      <c r="J538" s="11"/>
      <c r="K538" s="11"/>
      <c r="L538" s="13"/>
      <c r="M538" s="11"/>
      <c r="N538" s="7"/>
      <c r="O538" s="7"/>
      <c r="P538" s="7"/>
      <c r="Q538" s="7"/>
      <c r="R538" s="7"/>
      <c r="S538" s="7"/>
      <c r="T538" s="7"/>
      <c r="U538" s="7"/>
      <c r="V538" s="7"/>
      <c r="W538" s="7"/>
      <c r="X538" s="7"/>
      <c r="Y538" s="7"/>
      <c r="Z538" s="7"/>
      <c r="AA538" s="7"/>
      <c r="AB538" s="7"/>
    </row>
    <row r="539">
      <c r="A539" s="7"/>
      <c r="B539" s="7"/>
      <c r="C539" s="7"/>
      <c r="D539" s="7"/>
      <c r="E539" s="7"/>
      <c r="F539" s="11"/>
      <c r="G539" s="11"/>
      <c r="H539" s="11"/>
      <c r="I539" s="11"/>
      <c r="J539" s="11"/>
      <c r="K539" s="11"/>
      <c r="L539" s="13"/>
      <c r="M539" s="11"/>
      <c r="N539" s="7"/>
      <c r="O539" s="7"/>
      <c r="P539" s="7"/>
      <c r="Q539" s="7"/>
      <c r="R539" s="7"/>
      <c r="S539" s="7"/>
      <c r="T539" s="7"/>
      <c r="U539" s="7"/>
      <c r="V539" s="7"/>
      <c r="W539" s="7"/>
      <c r="X539" s="7"/>
      <c r="Y539" s="7"/>
      <c r="Z539" s="7"/>
      <c r="AA539" s="7"/>
      <c r="AB539" s="7"/>
    </row>
    <row r="540">
      <c r="A540" s="7"/>
      <c r="B540" s="7"/>
      <c r="C540" s="7"/>
      <c r="D540" s="7"/>
      <c r="E540" s="7"/>
      <c r="F540" s="11"/>
      <c r="G540" s="11"/>
      <c r="H540" s="11"/>
      <c r="I540" s="11"/>
      <c r="J540" s="11"/>
      <c r="K540" s="11"/>
      <c r="L540" s="13"/>
      <c r="M540" s="11"/>
      <c r="N540" s="7"/>
      <c r="O540" s="7"/>
      <c r="P540" s="7"/>
      <c r="Q540" s="7"/>
      <c r="R540" s="7"/>
      <c r="S540" s="7"/>
      <c r="T540" s="7"/>
      <c r="U540" s="7"/>
      <c r="V540" s="7"/>
      <c r="W540" s="7"/>
      <c r="X540" s="7"/>
      <c r="Y540" s="7"/>
      <c r="Z540" s="7"/>
      <c r="AA540" s="7"/>
      <c r="AB540" s="7"/>
    </row>
    <row r="541">
      <c r="A541" s="7"/>
      <c r="B541" s="7"/>
      <c r="C541" s="7"/>
      <c r="D541" s="7"/>
      <c r="E541" s="7"/>
      <c r="F541" s="11"/>
      <c r="G541" s="11"/>
      <c r="H541" s="11"/>
      <c r="I541" s="11"/>
      <c r="J541" s="11"/>
      <c r="K541" s="11"/>
      <c r="L541" s="13"/>
      <c r="M541" s="11"/>
      <c r="N541" s="7"/>
      <c r="O541" s="7"/>
      <c r="P541" s="7"/>
      <c r="Q541" s="7"/>
      <c r="R541" s="7"/>
      <c r="S541" s="7"/>
      <c r="T541" s="7"/>
      <c r="U541" s="7"/>
      <c r="V541" s="7"/>
      <c r="W541" s="7"/>
      <c r="X541" s="7"/>
      <c r="Y541" s="7"/>
      <c r="Z541" s="7"/>
      <c r="AA541" s="7"/>
      <c r="AB541" s="7"/>
    </row>
    <row r="542">
      <c r="A542" s="7"/>
      <c r="B542" s="7"/>
      <c r="C542" s="7"/>
      <c r="D542" s="7"/>
      <c r="E542" s="7"/>
      <c r="F542" s="11"/>
      <c r="G542" s="11"/>
      <c r="H542" s="11"/>
      <c r="I542" s="11"/>
      <c r="J542" s="11"/>
      <c r="K542" s="11"/>
      <c r="L542" s="13"/>
      <c r="M542" s="11"/>
      <c r="N542" s="7"/>
      <c r="O542" s="7"/>
      <c r="P542" s="7"/>
      <c r="Q542" s="7"/>
      <c r="R542" s="7"/>
      <c r="S542" s="7"/>
      <c r="T542" s="7"/>
      <c r="U542" s="7"/>
      <c r="V542" s="7"/>
      <c r="W542" s="7"/>
      <c r="X542" s="7"/>
      <c r="Y542" s="7"/>
      <c r="Z542" s="7"/>
      <c r="AA542" s="7"/>
      <c r="AB542" s="7"/>
    </row>
    <row r="543">
      <c r="A543" s="7"/>
      <c r="B543" s="7"/>
      <c r="C543" s="7"/>
      <c r="D543" s="7"/>
      <c r="E543" s="7"/>
      <c r="F543" s="11"/>
      <c r="G543" s="11"/>
      <c r="H543" s="11"/>
      <c r="I543" s="11"/>
      <c r="J543" s="11"/>
      <c r="K543" s="11"/>
      <c r="L543" s="13"/>
      <c r="M543" s="11"/>
      <c r="N543" s="7"/>
      <c r="O543" s="7"/>
      <c r="P543" s="7"/>
      <c r="Q543" s="7"/>
      <c r="R543" s="7"/>
      <c r="S543" s="7"/>
      <c r="T543" s="7"/>
      <c r="U543" s="7"/>
      <c r="V543" s="7"/>
      <c r="W543" s="7"/>
      <c r="X543" s="7"/>
      <c r="Y543" s="7"/>
      <c r="Z543" s="7"/>
      <c r="AA543" s="7"/>
      <c r="AB543" s="7"/>
    </row>
    <row r="544">
      <c r="A544" s="7"/>
      <c r="B544" s="7"/>
      <c r="C544" s="7"/>
      <c r="D544" s="7"/>
      <c r="E544" s="7"/>
      <c r="F544" s="11"/>
      <c r="G544" s="11"/>
      <c r="H544" s="11"/>
      <c r="I544" s="11"/>
      <c r="J544" s="11"/>
      <c r="K544" s="11"/>
      <c r="L544" s="13"/>
      <c r="M544" s="11"/>
      <c r="N544" s="7"/>
      <c r="O544" s="7"/>
      <c r="P544" s="7"/>
      <c r="Q544" s="7"/>
      <c r="R544" s="7"/>
      <c r="S544" s="7"/>
      <c r="T544" s="7"/>
      <c r="U544" s="7"/>
      <c r="V544" s="7"/>
      <c r="W544" s="7"/>
      <c r="X544" s="7"/>
      <c r="Y544" s="7"/>
      <c r="Z544" s="7"/>
      <c r="AA544" s="7"/>
      <c r="AB544" s="7"/>
    </row>
    <row r="545">
      <c r="A545" s="7"/>
      <c r="B545" s="7"/>
      <c r="C545" s="7"/>
      <c r="D545" s="7"/>
      <c r="E545" s="7"/>
      <c r="F545" s="11"/>
      <c r="G545" s="11"/>
      <c r="H545" s="11"/>
      <c r="I545" s="11"/>
      <c r="J545" s="11"/>
      <c r="K545" s="11"/>
      <c r="L545" s="13"/>
      <c r="M545" s="11"/>
      <c r="N545" s="7"/>
      <c r="O545" s="7"/>
      <c r="P545" s="7"/>
      <c r="Q545" s="7"/>
      <c r="R545" s="7"/>
      <c r="S545" s="7"/>
      <c r="T545" s="7"/>
      <c r="U545" s="7"/>
      <c r="V545" s="7"/>
      <c r="W545" s="7"/>
      <c r="X545" s="7"/>
      <c r="Y545" s="7"/>
      <c r="Z545" s="7"/>
      <c r="AA545" s="7"/>
      <c r="AB545" s="7"/>
    </row>
    <row r="546">
      <c r="A546" s="7"/>
      <c r="B546" s="7"/>
      <c r="C546" s="7"/>
      <c r="D546" s="7"/>
      <c r="E546" s="7"/>
      <c r="F546" s="11"/>
      <c r="G546" s="11"/>
      <c r="H546" s="11"/>
      <c r="I546" s="11"/>
      <c r="J546" s="11"/>
      <c r="K546" s="11"/>
      <c r="L546" s="13"/>
      <c r="M546" s="11"/>
      <c r="N546" s="7"/>
      <c r="O546" s="7"/>
      <c r="P546" s="7"/>
      <c r="Q546" s="7"/>
      <c r="R546" s="7"/>
      <c r="S546" s="7"/>
      <c r="T546" s="7"/>
      <c r="U546" s="7"/>
      <c r="V546" s="7"/>
      <c r="W546" s="7"/>
      <c r="X546" s="7"/>
      <c r="Y546" s="7"/>
      <c r="Z546" s="7"/>
      <c r="AA546" s="7"/>
      <c r="AB546" s="7"/>
    </row>
    <row r="547">
      <c r="A547" s="7"/>
      <c r="B547" s="7"/>
      <c r="C547" s="7"/>
      <c r="D547" s="7"/>
      <c r="E547" s="7"/>
      <c r="F547" s="11"/>
      <c r="G547" s="11"/>
      <c r="H547" s="11"/>
      <c r="I547" s="11"/>
      <c r="J547" s="11"/>
      <c r="K547" s="11"/>
      <c r="L547" s="13"/>
      <c r="M547" s="11"/>
      <c r="N547" s="7"/>
      <c r="O547" s="7"/>
      <c r="P547" s="7"/>
      <c r="Q547" s="7"/>
      <c r="R547" s="7"/>
      <c r="S547" s="7"/>
      <c r="T547" s="7"/>
      <c r="U547" s="7"/>
      <c r="V547" s="7"/>
      <c r="W547" s="7"/>
      <c r="X547" s="7"/>
      <c r="Y547" s="7"/>
      <c r="Z547" s="7"/>
      <c r="AA547" s="7"/>
      <c r="AB547" s="7"/>
    </row>
    <row r="548">
      <c r="A548" s="7"/>
      <c r="B548" s="7"/>
      <c r="C548" s="7"/>
      <c r="D548" s="7"/>
      <c r="E548" s="7"/>
      <c r="F548" s="11"/>
      <c r="G548" s="11"/>
      <c r="H548" s="11"/>
      <c r="I548" s="11"/>
      <c r="J548" s="11"/>
      <c r="K548" s="11"/>
      <c r="L548" s="13"/>
      <c r="M548" s="11"/>
      <c r="N548" s="7"/>
      <c r="O548" s="7"/>
      <c r="P548" s="7"/>
      <c r="Q548" s="7"/>
      <c r="R548" s="7"/>
      <c r="S548" s="7"/>
      <c r="T548" s="7"/>
      <c r="U548" s="7"/>
      <c r="V548" s="7"/>
      <c r="W548" s="7"/>
      <c r="X548" s="7"/>
      <c r="Y548" s="7"/>
      <c r="Z548" s="7"/>
      <c r="AA548" s="7"/>
      <c r="AB548" s="7"/>
    </row>
    <row r="549">
      <c r="A549" s="7"/>
      <c r="B549" s="7"/>
      <c r="C549" s="7"/>
      <c r="D549" s="7"/>
      <c r="E549" s="7"/>
      <c r="F549" s="11"/>
      <c r="G549" s="11"/>
      <c r="H549" s="11"/>
      <c r="I549" s="11"/>
      <c r="J549" s="11"/>
      <c r="K549" s="11"/>
      <c r="L549" s="13"/>
      <c r="M549" s="11"/>
      <c r="N549" s="7"/>
      <c r="O549" s="7"/>
      <c r="P549" s="7"/>
      <c r="Q549" s="7"/>
      <c r="R549" s="7"/>
      <c r="S549" s="7"/>
      <c r="T549" s="7"/>
      <c r="U549" s="7"/>
      <c r="V549" s="7"/>
      <c r="W549" s="7"/>
      <c r="X549" s="7"/>
      <c r="Y549" s="7"/>
      <c r="Z549" s="7"/>
      <c r="AA549" s="7"/>
      <c r="AB549" s="7"/>
    </row>
    <row r="550">
      <c r="A550" s="7"/>
      <c r="B550" s="7"/>
      <c r="C550" s="7"/>
      <c r="D550" s="7"/>
      <c r="E550" s="7"/>
      <c r="F550" s="11"/>
      <c r="G550" s="11"/>
      <c r="H550" s="11"/>
      <c r="I550" s="11"/>
      <c r="J550" s="11"/>
      <c r="K550" s="11"/>
      <c r="L550" s="13"/>
      <c r="M550" s="11"/>
      <c r="N550" s="7"/>
      <c r="O550" s="7"/>
      <c r="P550" s="7"/>
      <c r="Q550" s="7"/>
      <c r="R550" s="7"/>
      <c r="S550" s="7"/>
      <c r="T550" s="7"/>
      <c r="U550" s="7"/>
      <c r="V550" s="7"/>
      <c r="W550" s="7"/>
      <c r="X550" s="7"/>
      <c r="Y550" s="7"/>
      <c r="Z550" s="7"/>
      <c r="AA550" s="7"/>
      <c r="AB550" s="7"/>
    </row>
    <row r="551">
      <c r="A551" s="7"/>
      <c r="B551" s="7"/>
      <c r="C551" s="7"/>
      <c r="D551" s="7"/>
      <c r="E551" s="7"/>
      <c r="F551" s="11"/>
      <c r="G551" s="11"/>
      <c r="H551" s="11"/>
      <c r="I551" s="11"/>
      <c r="J551" s="11"/>
      <c r="K551" s="11"/>
      <c r="L551" s="13"/>
      <c r="M551" s="11"/>
      <c r="N551" s="7"/>
      <c r="O551" s="7"/>
      <c r="P551" s="7"/>
      <c r="Q551" s="7"/>
      <c r="R551" s="7"/>
      <c r="S551" s="7"/>
      <c r="T551" s="7"/>
      <c r="U551" s="7"/>
      <c r="V551" s="7"/>
      <c r="W551" s="7"/>
      <c r="X551" s="7"/>
      <c r="Y551" s="7"/>
      <c r="Z551" s="7"/>
      <c r="AA551" s="7"/>
      <c r="AB551" s="7"/>
    </row>
    <row r="552">
      <c r="A552" s="7"/>
      <c r="B552" s="7"/>
      <c r="C552" s="7"/>
      <c r="D552" s="7"/>
      <c r="E552" s="7"/>
      <c r="F552" s="11"/>
      <c r="G552" s="11"/>
      <c r="H552" s="11"/>
      <c r="I552" s="11"/>
      <c r="J552" s="11"/>
      <c r="K552" s="11"/>
      <c r="L552" s="13"/>
      <c r="M552" s="11"/>
      <c r="N552" s="7"/>
      <c r="O552" s="7"/>
      <c r="P552" s="7"/>
      <c r="Q552" s="7"/>
      <c r="R552" s="7"/>
      <c r="S552" s="7"/>
      <c r="T552" s="7"/>
      <c r="U552" s="7"/>
      <c r="V552" s="7"/>
      <c r="W552" s="7"/>
      <c r="X552" s="7"/>
      <c r="Y552" s="7"/>
      <c r="Z552" s="7"/>
      <c r="AA552" s="7"/>
      <c r="AB552" s="7"/>
    </row>
    <row r="553">
      <c r="A553" s="7"/>
      <c r="B553" s="7"/>
      <c r="C553" s="7"/>
      <c r="D553" s="7"/>
      <c r="E553" s="7"/>
      <c r="F553" s="11"/>
      <c r="G553" s="11"/>
      <c r="H553" s="11"/>
      <c r="I553" s="11"/>
      <c r="J553" s="11"/>
      <c r="K553" s="11"/>
      <c r="L553" s="13"/>
      <c r="M553" s="11"/>
      <c r="N553" s="7"/>
      <c r="O553" s="7"/>
      <c r="P553" s="7"/>
      <c r="Q553" s="7"/>
      <c r="R553" s="7"/>
      <c r="S553" s="7"/>
      <c r="T553" s="7"/>
      <c r="U553" s="7"/>
      <c r="V553" s="7"/>
      <c r="W553" s="7"/>
      <c r="X553" s="7"/>
      <c r="Y553" s="7"/>
      <c r="Z553" s="7"/>
      <c r="AA553" s="7"/>
      <c r="AB553" s="7"/>
    </row>
    <row r="554">
      <c r="A554" s="7"/>
      <c r="B554" s="7"/>
      <c r="C554" s="7"/>
      <c r="D554" s="7"/>
      <c r="E554" s="7"/>
      <c r="F554" s="11"/>
      <c r="G554" s="11"/>
      <c r="H554" s="11"/>
      <c r="I554" s="11"/>
      <c r="J554" s="11"/>
      <c r="K554" s="11"/>
      <c r="L554" s="13"/>
      <c r="M554" s="11"/>
      <c r="N554" s="7"/>
      <c r="O554" s="7"/>
      <c r="P554" s="7"/>
      <c r="Q554" s="7"/>
      <c r="R554" s="7"/>
      <c r="S554" s="7"/>
      <c r="T554" s="7"/>
      <c r="U554" s="7"/>
      <c r="V554" s="7"/>
      <c r="W554" s="7"/>
      <c r="X554" s="7"/>
      <c r="Y554" s="7"/>
      <c r="Z554" s="7"/>
      <c r="AA554" s="7"/>
      <c r="AB554" s="7"/>
    </row>
    <row r="555">
      <c r="A555" s="7"/>
      <c r="B555" s="7"/>
      <c r="C555" s="7"/>
      <c r="D555" s="7"/>
      <c r="E555" s="7"/>
      <c r="F555" s="11"/>
      <c r="G555" s="11"/>
      <c r="H555" s="11"/>
      <c r="I555" s="11"/>
      <c r="J555" s="11"/>
      <c r="K555" s="11"/>
      <c r="L555" s="13"/>
      <c r="M555" s="11"/>
      <c r="N555" s="7"/>
      <c r="O555" s="7"/>
      <c r="P555" s="7"/>
      <c r="Q555" s="7"/>
      <c r="R555" s="7"/>
      <c r="S555" s="7"/>
      <c r="T555" s="7"/>
      <c r="U555" s="7"/>
      <c r="V555" s="7"/>
      <c r="W555" s="7"/>
      <c r="X555" s="7"/>
      <c r="Y555" s="7"/>
      <c r="Z555" s="7"/>
      <c r="AA555" s="7"/>
      <c r="AB555" s="7"/>
    </row>
    <row r="556">
      <c r="A556" s="7"/>
      <c r="B556" s="7"/>
      <c r="C556" s="7"/>
      <c r="D556" s="7"/>
      <c r="E556" s="7"/>
      <c r="F556" s="11"/>
      <c r="G556" s="11"/>
      <c r="H556" s="11"/>
      <c r="I556" s="11"/>
      <c r="J556" s="11"/>
      <c r="K556" s="11"/>
      <c r="L556" s="13"/>
      <c r="M556" s="11"/>
      <c r="N556" s="7"/>
      <c r="O556" s="7"/>
      <c r="P556" s="7"/>
      <c r="Q556" s="7"/>
      <c r="R556" s="7"/>
      <c r="S556" s="7"/>
      <c r="T556" s="7"/>
      <c r="U556" s="7"/>
      <c r="V556" s="7"/>
      <c r="W556" s="7"/>
      <c r="X556" s="7"/>
      <c r="Y556" s="7"/>
      <c r="Z556" s="7"/>
      <c r="AA556" s="7"/>
      <c r="AB556" s="7"/>
    </row>
    <row r="557">
      <c r="A557" s="7"/>
      <c r="B557" s="7"/>
      <c r="C557" s="7"/>
      <c r="D557" s="7"/>
      <c r="E557" s="7"/>
      <c r="F557" s="11"/>
      <c r="G557" s="11"/>
      <c r="H557" s="11"/>
      <c r="I557" s="11"/>
      <c r="J557" s="11"/>
      <c r="K557" s="11"/>
      <c r="L557" s="13"/>
      <c r="M557" s="11"/>
      <c r="N557" s="7"/>
      <c r="O557" s="7"/>
      <c r="P557" s="7"/>
      <c r="Q557" s="7"/>
      <c r="R557" s="7"/>
      <c r="S557" s="7"/>
      <c r="T557" s="7"/>
      <c r="U557" s="7"/>
      <c r="V557" s="7"/>
      <c r="W557" s="7"/>
      <c r="X557" s="7"/>
      <c r="Y557" s="7"/>
      <c r="Z557" s="7"/>
      <c r="AA557" s="7"/>
      <c r="AB557" s="7"/>
    </row>
    <row r="558">
      <c r="A558" s="7"/>
      <c r="B558" s="7"/>
      <c r="C558" s="7"/>
      <c r="D558" s="7"/>
      <c r="E558" s="7"/>
      <c r="F558" s="11"/>
      <c r="G558" s="11"/>
      <c r="H558" s="11"/>
      <c r="I558" s="11"/>
      <c r="J558" s="11"/>
      <c r="K558" s="11"/>
      <c r="L558" s="13"/>
      <c r="M558" s="11"/>
      <c r="N558" s="7"/>
      <c r="O558" s="7"/>
      <c r="P558" s="7"/>
      <c r="Q558" s="7"/>
      <c r="R558" s="7"/>
      <c r="S558" s="7"/>
      <c r="T558" s="7"/>
      <c r="U558" s="7"/>
      <c r="V558" s="7"/>
      <c r="W558" s="7"/>
      <c r="X558" s="7"/>
      <c r="Y558" s="7"/>
      <c r="Z558" s="7"/>
      <c r="AA558" s="7"/>
      <c r="AB558" s="7"/>
    </row>
    <row r="559">
      <c r="A559" s="7"/>
      <c r="B559" s="7"/>
      <c r="C559" s="7"/>
      <c r="D559" s="7"/>
      <c r="E559" s="7"/>
      <c r="F559" s="11"/>
      <c r="G559" s="11"/>
      <c r="H559" s="11"/>
      <c r="I559" s="11"/>
      <c r="J559" s="11"/>
      <c r="K559" s="11"/>
      <c r="L559" s="13"/>
      <c r="M559" s="11"/>
      <c r="N559" s="7"/>
      <c r="O559" s="7"/>
      <c r="P559" s="7"/>
      <c r="Q559" s="7"/>
      <c r="R559" s="7"/>
      <c r="S559" s="7"/>
      <c r="T559" s="7"/>
      <c r="U559" s="7"/>
      <c r="V559" s="7"/>
      <c r="W559" s="7"/>
      <c r="X559" s="7"/>
      <c r="Y559" s="7"/>
      <c r="Z559" s="7"/>
      <c r="AA559" s="7"/>
      <c r="AB559" s="7"/>
    </row>
    <row r="560">
      <c r="A560" s="7"/>
      <c r="B560" s="7"/>
      <c r="C560" s="7"/>
      <c r="D560" s="7"/>
      <c r="E560" s="7"/>
      <c r="F560" s="11"/>
      <c r="G560" s="11"/>
      <c r="H560" s="11"/>
      <c r="I560" s="11"/>
      <c r="J560" s="11"/>
      <c r="K560" s="11"/>
      <c r="L560" s="13"/>
      <c r="M560" s="11"/>
      <c r="N560" s="7"/>
      <c r="O560" s="7"/>
      <c r="P560" s="7"/>
      <c r="Q560" s="7"/>
      <c r="R560" s="7"/>
      <c r="S560" s="7"/>
      <c r="T560" s="7"/>
      <c r="U560" s="7"/>
      <c r="V560" s="7"/>
      <c r="W560" s="7"/>
      <c r="X560" s="7"/>
      <c r="Y560" s="7"/>
      <c r="Z560" s="7"/>
      <c r="AA560" s="7"/>
      <c r="AB560" s="7"/>
    </row>
    <row r="561">
      <c r="A561" s="7"/>
      <c r="B561" s="7"/>
      <c r="C561" s="7"/>
      <c r="D561" s="7"/>
      <c r="E561" s="7"/>
      <c r="F561" s="11"/>
      <c r="G561" s="11"/>
      <c r="H561" s="11"/>
      <c r="I561" s="11"/>
      <c r="J561" s="11"/>
      <c r="K561" s="11"/>
      <c r="L561" s="13"/>
      <c r="M561" s="11"/>
      <c r="N561" s="7"/>
      <c r="O561" s="7"/>
      <c r="P561" s="7"/>
      <c r="Q561" s="7"/>
      <c r="R561" s="7"/>
      <c r="S561" s="7"/>
      <c r="T561" s="7"/>
      <c r="U561" s="7"/>
      <c r="V561" s="7"/>
      <c r="W561" s="7"/>
      <c r="X561" s="7"/>
      <c r="Y561" s="7"/>
      <c r="Z561" s="7"/>
      <c r="AA561" s="7"/>
      <c r="AB561" s="7"/>
    </row>
    <row r="562">
      <c r="A562" s="7"/>
      <c r="B562" s="7"/>
      <c r="C562" s="7"/>
      <c r="D562" s="7"/>
      <c r="E562" s="7"/>
      <c r="F562" s="11"/>
      <c r="G562" s="11"/>
      <c r="H562" s="11"/>
      <c r="I562" s="11"/>
      <c r="J562" s="11"/>
      <c r="K562" s="11"/>
      <c r="L562" s="13"/>
      <c r="M562" s="11"/>
      <c r="N562" s="7"/>
      <c r="O562" s="7"/>
      <c r="P562" s="7"/>
      <c r="Q562" s="7"/>
      <c r="R562" s="7"/>
      <c r="S562" s="7"/>
      <c r="T562" s="7"/>
      <c r="U562" s="7"/>
      <c r="V562" s="7"/>
      <c r="W562" s="7"/>
      <c r="X562" s="7"/>
      <c r="Y562" s="7"/>
      <c r="Z562" s="7"/>
      <c r="AA562" s="7"/>
      <c r="AB562" s="7"/>
    </row>
    <row r="563">
      <c r="A563" s="7"/>
      <c r="B563" s="7"/>
      <c r="C563" s="7"/>
      <c r="D563" s="7"/>
      <c r="E563" s="7"/>
      <c r="F563" s="11"/>
      <c r="G563" s="11"/>
      <c r="H563" s="11"/>
      <c r="I563" s="11"/>
      <c r="J563" s="11"/>
      <c r="K563" s="11"/>
      <c r="L563" s="13"/>
      <c r="M563" s="11"/>
      <c r="N563" s="7"/>
      <c r="O563" s="7"/>
      <c r="P563" s="7"/>
      <c r="Q563" s="7"/>
      <c r="R563" s="7"/>
      <c r="S563" s="7"/>
      <c r="T563" s="7"/>
      <c r="U563" s="7"/>
      <c r="V563" s="7"/>
      <c r="W563" s="7"/>
      <c r="X563" s="7"/>
      <c r="Y563" s="7"/>
      <c r="Z563" s="7"/>
      <c r="AA563" s="7"/>
      <c r="AB563" s="7"/>
    </row>
    <row r="564">
      <c r="A564" s="7"/>
      <c r="B564" s="7"/>
      <c r="C564" s="7"/>
      <c r="D564" s="7"/>
      <c r="E564" s="7"/>
      <c r="F564" s="11"/>
      <c r="G564" s="11"/>
      <c r="H564" s="11"/>
      <c r="I564" s="11"/>
      <c r="J564" s="11"/>
      <c r="K564" s="11"/>
      <c r="L564" s="13"/>
      <c r="M564" s="11"/>
      <c r="N564" s="7"/>
      <c r="O564" s="7"/>
      <c r="P564" s="7"/>
      <c r="Q564" s="7"/>
      <c r="R564" s="7"/>
      <c r="S564" s="7"/>
      <c r="T564" s="7"/>
      <c r="U564" s="7"/>
      <c r="V564" s="7"/>
      <c r="W564" s="7"/>
      <c r="X564" s="7"/>
      <c r="Y564" s="7"/>
      <c r="Z564" s="7"/>
      <c r="AA564" s="7"/>
      <c r="AB564" s="7"/>
    </row>
    <row r="565">
      <c r="A565" s="7"/>
      <c r="B565" s="7"/>
      <c r="C565" s="7"/>
      <c r="D565" s="7"/>
      <c r="E565" s="7"/>
      <c r="F565" s="11"/>
      <c r="G565" s="11"/>
      <c r="H565" s="11"/>
      <c r="I565" s="11"/>
      <c r="J565" s="11"/>
      <c r="K565" s="11"/>
      <c r="L565" s="13"/>
      <c r="M565" s="11"/>
      <c r="N565" s="7"/>
      <c r="O565" s="7"/>
      <c r="P565" s="7"/>
      <c r="Q565" s="7"/>
      <c r="R565" s="7"/>
      <c r="S565" s="7"/>
      <c r="T565" s="7"/>
      <c r="U565" s="7"/>
      <c r="V565" s="7"/>
      <c r="W565" s="7"/>
      <c r="X565" s="7"/>
      <c r="Y565" s="7"/>
      <c r="Z565" s="7"/>
      <c r="AA565" s="7"/>
      <c r="AB565" s="7"/>
    </row>
    <row r="566">
      <c r="A566" s="7"/>
      <c r="B566" s="7"/>
      <c r="C566" s="7"/>
      <c r="D566" s="7"/>
      <c r="E566" s="7"/>
      <c r="F566" s="11"/>
      <c r="G566" s="11"/>
      <c r="H566" s="11"/>
      <c r="I566" s="11"/>
      <c r="J566" s="11"/>
      <c r="K566" s="11"/>
      <c r="L566" s="13"/>
      <c r="M566" s="11"/>
      <c r="N566" s="7"/>
      <c r="O566" s="7"/>
      <c r="P566" s="7"/>
      <c r="Q566" s="7"/>
      <c r="R566" s="7"/>
      <c r="S566" s="7"/>
      <c r="T566" s="7"/>
      <c r="U566" s="7"/>
      <c r="V566" s="7"/>
      <c r="W566" s="7"/>
      <c r="X566" s="7"/>
      <c r="Y566" s="7"/>
      <c r="Z566" s="7"/>
      <c r="AA566" s="7"/>
      <c r="AB566" s="7"/>
    </row>
    <row r="567">
      <c r="A567" s="7"/>
      <c r="B567" s="7"/>
      <c r="C567" s="7"/>
      <c r="D567" s="7"/>
      <c r="E567" s="7"/>
      <c r="F567" s="11"/>
      <c r="G567" s="11"/>
      <c r="H567" s="11"/>
      <c r="I567" s="11"/>
      <c r="J567" s="11"/>
      <c r="K567" s="11"/>
      <c r="L567" s="13"/>
      <c r="M567" s="11"/>
      <c r="N567" s="7"/>
      <c r="O567" s="7"/>
      <c r="P567" s="7"/>
      <c r="Q567" s="7"/>
      <c r="R567" s="7"/>
      <c r="S567" s="7"/>
      <c r="T567" s="7"/>
      <c r="U567" s="7"/>
      <c r="V567" s="7"/>
      <c r="W567" s="7"/>
      <c r="X567" s="7"/>
      <c r="Y567" s="7"/>
      <c r="Z567" s="7"/>
      <c r="AA567" s="7"/>
      <c r="AB567" s="7"/>
    </row>
    <row r="568">
      <c r="A568" s="7"/>
      <c r="B568" s="7"/>
      <c r="C568" s="7"/>
      <c r="D568" s="7"/>
      <c r="E568" s="7"/>
      <c r="F568" s="11"/>
      <c r="G568" s="11"/>
      <c r="H568" s="11"/>
      <c r="I568" s="11"/>
      <c r="J568" s="11"/>
      <c r="K568" s="11"/>
      <c r="L568" s="13"/>
      <c r="M568" s="11"/>
      <c r="N568" s="7"/>
      <c r="O568" s="7"/>
      <c r="P568" s="7"/>
      <c r="Q568" s="7"/>
      <c r="R568" s="7"/>
      <c r="S568" s="7"/>
      <c r="T568" s="7"/>
      <c r="U568" s="7"/>
      <c r="V568" s="7"/>
      <c r="W568" s="7"/>
      <c r="X568" s="7"/>
      <c r="Y568" s="7"/>
      <c r="Z568" s="7"/>
      <c r="AA568" s="7"/>
      <c r="AB568" s="7"/>
    </row>
    <row r="569">
      <c r="A569" s="7"/>
      <c r="B569" s="7"/>
      <c r="C569" s="7"/>
      <c r="D569" s="7"/>
      <c r="E569" s="7"/>
      <c r="F569" s="11"/>
      <c r="G569" s="11"/>
      <c r="H569" s="11"/>
      <c r="I569" s="11"/>
      <c r="J569" s="11"/>
      <c r="K569" s="11"/>
      <c r="L569" s="13"/>
      <c r="M569" s="11"/>
      <c r="N569" s="7"/>
      <c r="O569" s="7"/>
      <c r="P569" s="7"/>
      <c r="Q569" s="7"/>
      <c r="R569" s="7"/>
      <c r="S569" s="7"/>
      <c r="T569" s="7"/>
      <c r="U569" s="7"/>
      <c r="V569" s="7"/>
      <c r="W569" s="7"/>
      <c r="X569" s="7"/>
      <c r="Y569" s="7"/>
      <c r="Z569" s="7"/>
      <c r="AA569" s="7"/>
      <c r="AB569" s="7"/>
    </row>
    <row r="570">
      <c r="A570" s="7"/>
      <c r="B570" s="7"/>
      <c r="C570" s="7"/>
      <c r="D570" s="7"/>
      <c r="E570" s="7"/>
      <c r="F570" s="11"/>
      <c r="G570" s="11"/>
      <c r="H570" s="11"/>
      <c r="I570" s="11"/>
      <c r="J570" s="11"/>
      <c r="K570" s="11"/>
      <c r="L570" s="13"/>
      <c r="M570" s="11"/>
      <c r="N570" s="7"/>
      <c r="O570" s="7"/>
      <c r="P570" s="7"/>
      <c r="Q570" s="7"/>
      <c r="R570" s="7"/>
      <c r="S570" s="7"/>
      <c r="T570" s="7"/>
      <c r="U570" s="7"/>
      <c r="V570" s="7"/>
      <c r="W570" s="7"/>
      <c r="X570" s="7"/>
      <c r="Y570" s="7"/>
      <c r="Z570" s="7"/>
      <c r="AA570" s="7"/>
      <c r="AB570" s="7"/>
    </row>
    <row r="571">
      <c r="A571" s="7"/>
      <c r="B571" s="7"/>
      <c r="C571" s="7"/>
      <c r="D571" s="7"/>
      <c r="E571" s="7"/>
      <c r="F571" s="11"/>
      <c r="G571" s="11"/>
      <c r="H571" s="11"/>
      <c r="I571" s="11"/>
      <c r="J571" s="11"/>
      <c r="K571" s="11"/>
      <c r="L571" s="13"/>
      <c r="M571" s="11"/>
      <c r="N571" s="7"/>
      <c r="O571" s="7"/>
      <c r="P571" s="7"/>
      <c r="Q571" s="7"/>
      <c r="R571" s="7"/>
      <c r="S571" s="7"/>
      <c r="T571" s="7"/>
      <c r="U571" s="7"/>
      <c r="V571" s="7"/>
      <c r="W571" s="7"/>
      <c r="X571" s="7"/>
      <c r="Y571" s="7"/>
      <c r="Z571" s="7"/>
      <c r="AA571" s="7"/>
      <c r="AB571" s="7"/>
    </row>
    <row r="572">
      <c r="A572" s="7"/>
      <c r="B572" s="7"/>
      <c r="C572" s="7"/>
      <c r="D572" s="7"/>
      <c r="E572" s="7"/>
      <c r="F572" s="11"/>
      <c r="G572" s="11"/>
      <c r="H572" s="11"/>
      <c r="I572" s="11"/>
      <c r="J572" s="11"/>
      <c r="K572" s="11"/>
      <c r="L572" s="13"/>
      <c r="M572" s="11"/>
      <c r="N572" s="7"/>
      <c r="O572" s="7"/>
      <c r="P572" s="7"/>
      <c r="Q572" s="7"/>
      <c r="R572" s="7"/>
      <c r="S572" s="7"/>
      <c r="T572" s="7"/>
      <c r="U572" s="7"/>
      <c r="V572" s="7"/>
      <c r="W572" s="7"/>
      <c r="X572" s="7"/>
      <c r="Y572" s="7"/>
      <c r="Z572" s="7"/>
      <c r="AA572" s="7"/>
      <c r="AB572" s="7"/>
    </row>
    <row r="573">
      <c r="A573" s="7"/>
      <c r="B573" s="7"/>
      <c r="C573" s="7"/>
      <c r="D573" s="7"/>
      <c r="E573" s="7"/>
      <c r="F573" s="11"/>
      <c r="G573" s="11"/>
      <c r="H573" s="11"/>
      <c r="I573" s="11"/>
      <c r="J573" s="11"/>
      <c r="K573" s="11"/>
      <c r="L573" s="13"/>
      <c r="M573" s="11"/>
      <c r="N573" s="7"/>
      <c r="O573" s="7"/>
      <c r="P573" s="7"/>
      <c r="Q573" s="7"/>
      <c r="R573" s="7"/>
      <c r="S573" s="7"/>
      <c r="T573" s="7"/>
      <c r="U573" s="7"/>
      <c r="V573" s="7"/>
      <c r="W573" s="7"/>
      <c r="X573" s="7"/>
      <c r="Y573" s="7"/>
      <c r="Z573" s="7"/>
      <c r="AA573" s="7"/>
      <c r="AB573" s="7"/>
    </row>
    <row r="574">
      <c r="A574" s="7"/>
      <c r="B574" s="7"/>
      <c r="C574" s="7"/>
      <c r="D574" s="7"/>
      <c r="E574" s="7"/>
      <c r="F574" s="11"/>
      <c r="G574" s="11"/>
      <c r="H574" s="11"/>
      <c r="I574" s="11"/>
      <c r="J574" s="11"/>
      <c r="K574" s="11"/>
      <c r="L574" s="13"/>
      <c r="M574" s="11"/>
      <c r="N574" s="7"/>
      <c r="O574" s="7"/>
      <c r="P574" s="7"/>
      <c r="Q574" s="7"/>
      <c r="R574" s="7"/>
      <c r="S574" s="7"/>
      <c r="T574" s="7"/>
      <c r="U574" s="7"/>
      <c r="V574" s="7"/>
      <c r="W574" s="7"/>
      <c r="X574" s="7"/>
      <c r="Y574" s="7"/>
      <c r="Z574" s="7"/>
      <c r="AA574" s="7"/>
      <c r="AB574" s="7"/>
    </row>
    <row r="575">
      <c r="A575" s="7"/>
      <c r="B575" s="7"/>
      <c r="C575" s="7"/>
      <c r="D575" s="7"/>
      <c r="E575" s="7"/>
      <c r="F575" s="11"/>
      <c r="G575" s="11"/>
      <c r="H575" s="11"/>
      <c r="I575" s="11"/>
      <c r="J575" s="11"/>
      <c r="K575" s="11"/>
      <c r="L575" s="13"/>
      <c r="M575" s="11"/>
      <c r="N575" s="7"/>
      <c r="O575" s="7"/>
      <c r="P575" s="7"/>
      <c r="Q575" s="7"/>
      <c r="R575" s="7"/>
      <c r="S575" s="7"/>
      <c r="T575" s="7"/>
      <c r="U575" s="7"/>
      <c r="V575" s="7"/>
      <c r="W575" s="7"/>
      <c r="X575" s="7"/>
      <c r="Y575" s="7"/>
      <c r="Z575" s="7"/>
      <c r="AA575" s="7"/>
      <c r="AB575" s="7"/>
    </row>
    <row r="576">
      <c r="A576" s="7"/>
      <c r="B576" s="7"/>
      <c r="C576" s="7"/>
      <c r="D576" s="7"/>
      <c r="E576" s="7"/>
      <c r="F576" s="11"/>
      <c r="G576" s="11"/>
      <c r="H576" s="11"/>
      <c r="I576" s="11"/>
      <c r="J576" s="11"/>
      <c r="K576" s="11"/>
      <c r="L576" s="13"/>
      <c r="M576" s="11"/>
      <c r="N576" s="7"/>
      <c r="O576" s="7"/>
      <c r="P576" s="7"/>
      <c r="Q576" s="7"/>
      <c r="R576" s="7"/>
      <c r="S576" s="7"/>
      <c r="T576" s="7"/>
      <c r="U576" s="7"/>
      <c r="V576" s="7"/>
      <c r="W576" s="7"/>
      <c r="X576" s="7"/>
      <c r="Y576" s="7"/>
      <c r="Z576" s="7"/>
      <c r="AA576" s="7"/>
      <c r="AB576" s="7"/>
    </row>
    <row r="577">
      <c r="A577" s="7"/>
      <c r="B577" s="7"/>
      <c r="C577" s="7"/>
      <c r="D577" s="7"/>
      <c r="E577" s="7"/>
      <c r="F577" s="11"/>
      <c r="G577" s="11"/>
      <c r="H577" s="11"/>
      <c r="I577" s="11"/>
      <c r="J577" s="11"/>
      <c r="K577" s="11"/>
      <c r="L577" s="13"/>
      <c r="M577" s="11"/>
      <c r="N577" s="7"/>
      <c r="O577" s="7"/>
      <c r="P577" s="7"/>
      <c r="Q577" s="7"/>
      <c r="R577" s="7"/>
      <c r="S577" s="7"/>
      <c r="T577" s="7"/>
      <c r="U577" s="7"/>
      <c r="V577" s="7"/>
      <c r="W577" s="7"/>
      <c r="X577" s="7"/>
      <c r="Y577" s="7"/>
      <c r="Z577" s="7"/>
      <c r="AA577" s="7"/>
      <c r="AB577" s="7"/>
    </row>
    <row r="578">
      <c r="A578" s="7"/>
      <c r="B578" s="7"/>
      <c r="C578" s="7"/>
      <c r="D578" s="7"/>
      <c r="E578" s="7"/>
      <c r="F578" s="11"/>
      <c r="G578" s="11"/>
      <c r="H578" s="11"/>
      <c r="I578" s="11"/>
      <c r="J578" s="11"/>
      <c r="K578" s="11"/>
      <c r="L578" s="13"/>
      <c r="M578" s="11"/>
      <c r="N578" s="7"/>
      <c r="O578" s="7"/>
      <c r="P578" s="7"/>
      <c r="Q578" s="7"/>
      <c r="R578" s="7"/>
      <c r="S578" s="7"/>
      <c r="T578" s="7"/>
      <c r="U578" s="7"/>
      <c r="V578" s="7"/>
      <c r="W578" s="7"/>
      <c r="X578" s="7"/>
      <c r="Y578" s="7"/>
      <c r="Z578" s="7"/>
      <c r="AA578" s="7"/>
      <c r="AB578" s="7"/>
    </row>
    <row r="579">
      <c r="A579" s="7"/>
      <c r="B579" s="7"/>
      <c r="C579" s="7"/>
      <c r="D579" s="7"/>
      <c r="E579" s="7"/>
      <c r="F579" s="11"/>
      <c r="G579" s="11"/>
      <c r="H579" s="11"/>
      <c r="I579" s="11"/>
      <c r="J579" s="11"/>
      <c r="K579" s="11"/>
      <c r="L579" s="13"/>
      <c r="M579" s="11"/>
      <c r="N579" s="7"/>
      <c r="O579" s="7"/>
      <c r="P579" s="7"/>
      <c r="Q579" s="7"/>
      <c r="R579" s="7"/>
      <c r="S579" s="7"/>
      <c r="T579" s="7"/>
      <c r="U579" s="7"/>
      <c r="V579" s="7"/>
      <c r="W579" s="7"/>
      <c r="X579" s="7"/>
      <c r="Y579" s="7"/>
      <c r="Z579" s="7"/>
      <c r="AA579" s="7"/>
      <c r="AB579" s="7"/>
    </row>
    <row r="580">
      <c r="A580" s="7"/>
      <c r="B580" s="7"/>
      <c r="C580" s="7"/>
      <c r="D580" s="7"/>
      <c r="E580" s="7"/>
      <c r="F580" s="11"/>
      <c r="G580" s="11"/>
      <c r="H580" s="11"/>
      <c r="I580" s="11"/>
      <c r="J580" s="11"/>
      <c r="K580" s="11"/>
      <c r="L580" s="13"/>
      <c r="M580" s="11"/>
      <c r="N580" s="7"/>
      <c r="O580" s="7"/>
      <c r="P580" s="7"/>
      <c r="Q580" s="7"/>
      <c r="R580" s="7"/>
      <c r="S580" s="7"/>
      <c r="T580" s="7"/>
      <c r="U580" s="7"/>
      <c r="V580" s="7"/>
      <c r="W580" s="7"/>
      <c r="X580" s="7"/>
      <c r="Y580" s="7"/>
      <c r="Z580" s="7"/>
      <c r="AA580" s="7"/>
      <c r="AB580" s="7"/>
    </row>
    <row r="581">
      <c r="A581" s="7"/>
      <c r="B581" s="7"/>
      <c r="C581" s="7"/>
      <c r="D581" s="7"/>
      <c r="E581" s="7"/>
      <c r="F581" s="11"/>
      <c r="G581" s="11"/>
      <c r="H581" s="11"/>
      <c r="I581" s="11"/>
      <c r="J581" s="11"/>
      <c r="K581" s="11"/>
      <c r="L581" s="13"/>
      <c r="M581" s="11"/>
      <c r="N581" s="7"/>
      <c r="O581" s="7"/>
      <c r="P581" s="7"/>
      <c r="Q581" s="7"/>
      <c r="R581" s="7"/>
      <c r="S581" s="7"/>
      <c r="T581" s="7"/>
      <c r="U581" s="7"/>
      <c r="V581" s="7"/>
      <c r="W581" s="7"/>
      <c r="X581" s="7"/>
      <c r="Y581" s="7"/>
      <c r="Z581" s="7"/>
      <c r="AA581" s="7"/>
      <c r="AB581" s="7"/>
    </row>
    <row r="582">
      <c r="A582" s="7"/>
      <c r="B582" s="7"/>
      <c r="C582" s="7"/>
      <c r="D582" s="7"/>
      <c r="E582" s="7"/>
      <c r="F582" s="11"/>
      <c r="G582" s="11"/>
      <c r="H582" s="11"/>
      <c r="I582" s="11"/>
      <c r="J582" s="11"/>
      <c r="K582" s="11"/>
      <c r="L582" s="13"/>
      <c r="M582" s="11"/>
      <c r="N582" s="7"/>
      <c r="O582" s="7"/>
      <c r="P582" s="7"/>
      <c r="Q582" s="7"/>
      <c r="R582" s="7"/>
      <c r="S582" s="7"/>
      <c r="T582" s="7"/>
      <c r="U582" s="7"/>
      <c r="V582" s="7"/>
      <c r="W582" s="7"/>
      <c r="X582" s="7"/>
      <c r="Y582" s="7"/>
      <c r="Z582" s="7"/>
      <c r="AA582" s="7"/>
      <c r="AB582" s="7"/>
    </row>
    <row r="583">
      <c r="A583" s="7"/>
      <c r="B583" s="7"/>
      <c r="C583" s="7"/>
      <c r="D583" s="7"/>
      <c r="E583" s="7"/>
      <c r="F583" s="11"/>
      <c r="G583" s="11"/>
      <c r="H583" s="11"/>
      <c r="I583" s="11"/>
      <c r="J583" s="11"/>
      <c r="K583" s="11"/>
      <c r="L583" s="13"/>
      <c r="M583" s="11"/>
      <c r="N583" s="7"/>
      <c r="O583" s="7"/>
      <c r="P583" s="7"/>
      <c r="Q583" s="7"/>
      <c r="R583" s="7"/>
      <c r="S583" s="7"/>
      <c r="T583" s="7"/>
      <c r="U583" s="7"/>
      <c r="V583" s="7"/>
      <c r="W583" s="7"/>
      <c r="X583" s="7"/>
      <c r="Y583" s="7"/>
      <c r="Z583" s="7"/>
      <c r="AA583" s="7"/>
      <c r="AB583" s="7"/>
    </row>
    <row r="584">
      <c r="A584" s="7"/>
      <c r="B584" s="7"/>
      <c r="C584" s="7"/>
      <c r="D584" s="7"/>
      <c r="E584" s="7"/>
      <c r="F584" s="11"/>
      <c r="G584" s="11"/>
      <c r="H584" s="11"/>
      <c r="I584" s="11"/>
      <c r="J584" s="11"/>
      <c r="K584" s="11"/>
      <c r="L584" s="13"/>
      <c r="M584" s="11"/>
      <c r="N584" s="7"/>
      <c r="O584" s="7"/>
      <c r="P584" s="7"/>
      <c r="Q584" s="7"/>
      <c r="R584" s="7"/>
      <c r="S584" s="7"/>
      <c r="T584" s="7"/>
      <c r="U584" s="7"/>
      <c r="V584" s="7"/>
      <c r="W584" s="7"/>
      <c r="X584" s="7"/>
      <c r="Y584" s="7"/>
      <c r="Z584" s="7"/>
      <c r="AA584" s="7"/>
      <c r="AB584" s="7"/>
    </row>
    <row r="585">
      <c r="A585" s="7"/>
      <c r="B585" s="7"/>
      <c r="C585" s="7"/>
      <c r="D585" s="7"/>
      <c r="E585" s="7"/>
      <c r="F585" s="11"/>
      <c r="G585" s="11"/>
      <c r="H585" s="11"/>
      <c r="I585" s="11"/>
      <c r="J585" s="11"/>
      <c r="K585" s="11"/>
      <c r="L585" s="13"/>
      <c r="M585" s="11"/>
      <c r="N585" s="7"/>
      <c r="O585" s="7"/>
      <c r="P585" s="7"/>
      <c r="Q585" s="7"/>
      <c r="R585" s="7"/>
      <c r="S585" s="7"/>
      <c r="T585" s="7"/>
      <c r="U585" s="7"/>
      <c r="V585" s="7"/>
      <c r="W585" s="7"/>
      <c r="X585" s="7"/>
      <c r="Y585" s="7"/>
      <c r="Z585" s="7"/>
      <c r="AA585" s="7"/>
      <c r="AB585" s="7"/>
    </row>
    <row r="586">
      <c r="A586" s="7"/>
      <c r="B586" s="7"/>
      <c r="C586" s="7"/>
      <c r="D586" s="7"/>
      <c r="E586" s="7"/>
      <c r="F586" s="11"/>
      <c r="G586" s="11"/>
      <c r="H586" s="11"/>
      <c r="I586" s="11"/>
      <c r="J586" s="11"/>
      <c r="K586" s="11"/>
      <c r="L586" s="13"/>
      <c r="M586" s="11"/>
      <c r="N586" s="7"/>
      <c r="O586" s="7"/>
      <c r="P586" s="7"/>
      <c r="Q586" s="7"/>
      <c r="R586" s="7"/>
      <c r="S586" s="7"/>
      <c r="T586" s="7"/>
      <c r="U586" s="7"/>
      <c r="V586" s="7"/>
      <c r="W586" s="7"/>
      <c r="X586" s="7"/>
      <c r="Y586" s="7"/>
      <c r="Z586" s="7"/>
      <c r="AA586" s="7"/>
      <c r="AB586" s="7"/>
    </row>
    <row r="587">
      <c r="A587" s="7"/>
      <c r="B587" s="7"/>
      <c r="C587" s="7"/>
      <c r="D587" s="7"/>
      <c r="E587" s="7"/>
      <c r="F587" s="11"/>
      <c r="G587" s="11"/>
      <c r="H587" s="11"/>
      <c r="I587" s="11"/>
      <c r="J587" s="11"/>
      <c r="K587" s="11"/>
      <c r="L587" s="13"/>
      <c r="M587" s="11"/>
      <c r="N587" s="7"/>
      <c r="O587" s="7"/>
      <c r="P587" s="7"/>
      <c r="Q587" s="7"/>
      <c r="R587" s="7"/>
      <c r="S587" s="7"/>
      <c r="T587" s="7"/>
      <c r="U587" s="7"/>
      <c r="V587" s="7"/>
      <c r="W587" s="7"/>
      <c r="X587" s="7"/>
      <c r="Y587" s="7"/>
      <c r="Z587" s="7"/>
      <c r="AA587" s="7"/>
      <c r="AB587" s="7"/>
    </row>
    <row r="588">
      <c r="A588" s="7"/>
      <c r="B588" s="7"/>
      <c r="C588" s="7"/>
      <c r="D588" s="7"/>
      <c r="E588" s="7"/>
      <c r="F588" s="11"/>
      <c r="G588" s="11"/>
      <c r="H588" s="11"/>
      <c r="I588" s="11"/>
      <c r="J588" s="11"/>
      <c r="K588" s="11"/>
      <c r="L588" s="13"/>
      <c r="M588" s="11"/>
      <c r="N588" s="7"/>
      <c r="O588" s="7"/>
      <c r="P588" s="7"/>
      <c r="Q588" s="7"/>
      <c r="R588" s="7"/>
      <c r="S588" s="7"/>
      <c r="T588" s="7"/>
      <c r="U588" s="7"/>
      <c r="V588" s="7"/>
      <c r="W588" s="7"/>
      <c r="X588" s="7"/>
      <c r="Y588" s="7"/>
      <c r="Z588" s="7"/>
      <c r="AA588" s="7"/>
      <c r="AB588" s="7"/>
    </row>
    <row r="589">
      <c r="A589" s="7"/>
      <c r="B589" s="7"/>
      <c r="C589" s="7"/>
      <c r="D589" s="7"/>
      <c r="E589" s="7"/>
      <c r="F589" s="11"/>
      <c r="G589" s="11"/>
      <c r="H589" s="11"/>
      <c r="I589" s="11"/>
      <c r="J589" s="11"/>
      <c r="K589" s="11"/>
      <c r="L589" s="13"/>
      <c r="M589" s="11"/>
      <c r="N589" s="7"/>
      <c r="O589" s="7"/>
      <c r="P589" s="7"/>
      <c r="Q589" s="7"/>
      <c r="R589" s="7"/>
      <c r="S589" s="7"/>
      <c r="T589" s="7"/>
      <c r="U589" s="7"/>
      <c r="V589" s="7"/>
      <c r="W589" s="7"/>
      <c r="X589" s="7"/>
      <c r="Y589" s="7"/>
      <c r="Z589" s="7"/>
      <c r="AA589" s="7"/>
      <c r="AB589" s="7"/>
    </row>
    <row r="590">
      <c r="A590" s="7"/>
      <c r="B590" s="7"/>
      <c r="C590" s="7"/>
      <c r="D590" s="7"/>
      <c r="E590" s="7"/>
      <c r="F590" s="11"/>
      <c r="G590" s="11"/>
      <c r="H590" s="11"/>
      <c r="I590" s="11"/>
      <c r="J590" s="11"/>
      <c r="K590" s="11"/>
      <c r="L590" s="13"/>
      <c r="M590" s="11"/>
      <c r="N590" s="7"/>
      <c r="O590" s="7"/>
      <c r="P590" s="7"/>
      <c r="Q590" s="7"/>
      <c r="R590" s="7"/>
      <c r="S590" s="7"/>
      <c r="T590" s="7"/>
      <c r="U590" s="7"/>
      <c r="V590" s="7"/>
      <c r="W590" s="7"/>
      <c r="X590" s="7"/>
      <c r="Y590" s="7"/>
      <c r="Z590" s="7"/>
      <c r="AA590" s="7"/>
      <c r="AB590" s="7"/>
    </row>
    <row r="591">
      <c r="A591" s="7"/>
      <c r="B591" s="7"/>
      <c r="C591" s="7"/>
      <c r="D591" s="7"/>
      <c r="E591" s="7"/>
      <c r="F591" s="11"/>
      <c r="G591" s="11"/>
      <c r="H591" s="11"/>
      <c r="I591" s="11"/>
      <c r="J591" s="11"/>
      <c r="K591" s="11"/>
      <c r="L591" s="13"/>
      <c r="M591" s="11"/>
      <c r="N591" s="7"/>
      <c r="O591" s="7"/>
      <c r="P591" s="7"/>
      <c r="Q591" s="7"/>
      <c r="R591" s="7"/>
      <c r="S591" s="7"/>
      <c r="T591" s="7"/>
      <c r="U591" s="7"/>
      <c r="V591" s="7"/>
      <c r="W591" s="7"/>
      <c r="X591" s="7"/>
      <c r="Y591" s="7"/>
      <c r="Z591" s="7"/>
      <c r="AA591" s="7"/>
      <c r="AB591" s="7"/>
    </row>
    <row r="592">
      <c r="A592" s="7"/>
      <c r="B592" s="7"/>
      <c r="C592" s="7"/>
      <c r="D592" s="7"/>
      <c r="E592" s="7"/>
      <c r="F592" s="11"/>
      <c r="G592" s="11"/>
      <c r="H592" s="11"/>
      <c r="I592" s="11"/>
      <c r="J592" s="11"/>
      <c r="K592" s="11"/>
      <c r="L592" s="13"/>
      <c r="M592" s="11"/>
      <c r="N592" s="7"/>
      <c r="O592" s="7"/>
      <c r="P592" s="7"/>
      <c r="Q592" s="7"/>
      <c r="R592" s="7"/>
      <c r="S592" s="7"/>
      <c r="T592" s="7"/>
      <c r="U592" s="7"/>
      <c r="V592" s="7"/>
      <c r="W592" s="7"/>
      <c r="X592" s="7"/>
      <c r="Y592" s="7"/>
      <c r="Z592" s="7"/>
      <c r="AA592" s="7"/>
      <c r="AB592" s="7"/>
    </row>
    <row r="593">
      <c r="A593" s="7"/>
      <c r="B593" s="7"/>
      <c r="C593" s="7"/>
      <c r="D593" s="7"/>
      <c r="E593" s="7"/>
      <c r="F593" s="11"/>
      <c r="G593" s="11"/>
      <c r="H593" s="11"/>
      <c r="I593" s="11"/>
      <c r="J593" s="11"/>
      <c r="K593" s="11"/>
      <c r="L593" s="13"/>
      <c r="M593" s="11"/>
      <c r="N593" s="7"/>
      <c r="O593" s="7"/>
      <c r="P593" s="7"/>
      <c r="Q593" s="7"/>
      <c r="R593" s="7"/>
      <c r="S593" s="7"/>
      <c r="T593" s="7"/>
      <c r="U593" s="7"/>
      <c r="V593" s="7"/>
      <c r="W593" s="7"/>
      <c r="X593" s="7"/>
      <c r="Y593" s="7"/>
      <c r="Z593" s="7"/>
      <c r="AA593" s="7"/>
      <c r="AB593" s="7"/>
    </row>
    <row r="594">
      <c r="A594" s="7"/>
      <c r="B594" s="7"/>
      <c r="C594" s="7"/>
      <c r="D594" s="7"/>
      <c r="E594" s="7"/>
      <c r="F594" s="11"/>
      <c r="G594" s="11"/>
      <c r="H594" s="11"/>
      <c r="I594" s="11"/>
      <c r="J594" s="11"/>
      <c r="K594" s="11"/>
      <c r="L594" s="13"/>
      <c r="M594" s="11"/>
      <c r="N594" s="7"/>
      <c r="O594" s="7"/>
      <c r="P594" s="7"/>
      <c r="Q594" s="7"/>
      <c r="R594" s="7"/>
      <c r="S594" s="7"/>
      <c r="T594" s="7"/>
      <c r="U594" s="7"/>
      <c r="V594" s="7"/>
      <c r="W594" s="7"/>
      <c r="X594" s="7"/>
      <c r="Y594" s="7"/>
      <c r="Z594" s="7"/>
      <c r="AA594" s="7"/>
      <c r="AB594" s="7"/>
    </row>
    <row r="595">
      <c r="A595" s="7"/>
      <c r="B595" s="7"/>
      <c r="C595" s="7"/>
      <c r="D595" s="7"/>
      <c r="E595" s="7"/>
      <c r="F595" s="11"/>
      <c r="G595" s="11"/>
      <c r="H595" s="11"/>
      <c r="I595" s="11"/>
      <c r="J595" s="11"/>
      <c r="K595" s="11"/>
      <c r="L595" s="13"/>
      <c r="M595" s="11"/>
      <c r="N595" s="7"/>
      <c r="O595" s="7"/>
      <c r="P595" s="7"/>
      <c r="Q595" s="7"/>
      <c r="R595" s="7"/>
      <c r="S595" s="7"/>
      <c r="T595" s="7"/>
      <c r="U595" s="7"/>
      <c r="V595" s="7"/>
      <c r="W595" s="7"/>
      <c r="X595" s="7"/>
      <c r="Y595" s="7"/>
      <c r="Z595" s="7"/>
      <c r="AA595" s="7"/>
      <c r="AB595" s="7"/>
    </row>
    <row r="596">
      <c r="A596" s="7"/>
      <c r="B596" s="7"/>
      <c r="C596" s="7"/>
      <c r="D596" s="7"/>
      <c r="E596" s="7"/>
      <c r="F596" s="11"/>
      <c r="G596" s="11"/>
      <c r="H596" s="11"/>
      <c r="I596" s="11"/>
      <c r="J596" s="11"/>
      <c r="K596" s="11"/>
      <c r="L596" s="13"/>
      <c r="M596" s="11"/>
      <c r="N596" s="7"/>
      <c r="O596" s="7"/>
      <c r="P596" s="7"/>
      <c r="Q596" s="7"/>
      <c r="R596" s="7"/>
      <c r="S596" s="7"/>
      <c r="T596" s="7"/>
      <c r="U596" s="7"/>
      <c r="V596" s="7"/>
      <c r="W596" s="7"/>
      <c r="X596" s="7"/>
      <c r="Y596" s="7"/>
      <c r="Z596" s="7"/>
      <c r="AA596" s="7"/>
      <c r="AB596" s="7"/>
    </row>
    <row r="597">
      <c r="A597" s="7"/>
      <c r="B597" s="7"/>
      <c r="C597" s="7"/>
      <c r="D597" s="7"/>
      <c r="E597" s="7"/>
      <c r="F597" s="11"/>
      <c r="G597" s="11"/>
      <c r="H597" s="11"/>
      <c r="I597" s="11"/>
      <c r="J597" s="11"/>
      <c r="K597" s="11"/>
      <c r="L597" s="13"/>
      <c r="M597" s="11"/>
      <c r="N597" s="7"/>
      <c r="O597" s="7"/>
      <c r="P597" s="7"/>
      <c r="Q597" s="7"/>
      <c r="R597" s="7"/>
      <c r="S597" s="7"/>
      <c r="T597" s="7"/>
      <c r="U597" s="7"/>
      <c r="V597" s="7"/>
      <c r="W597" s="7"/>
      <c r="X597" s="7"/>
      <c r="Y597" s="7"/>
      <c r="Z597" s="7"/>
      <c r="AA597" s="7"/>
      <c r="AB597" s="7"/>
    </row>
    <row r="598">
      <c r="A598" s="7"/>
      <c r="B598" s="7"/>
      <c r="C598" s="7"/>
      <c r="D598" s="7"/>
      <c r="E598" s="7"/>
      <c r="F598" s="11"/>
      <c r="G598" s="11"/>
      <c r="H598" s="11"/>
      <c r="I598" s="11"/>
      <c r="J598" s="11"/>
      <c r="K598" s="11"/>
      <c r="L598" s="13"/>
      <c r="M598" s="11"/>
      <c r="N598" s="7"/>
      <c r="O598" s="7"/>
      <c r="P598" s="7"/>
      <c r="Q598" s="7"/>
      <c r="R598" s="7"/>
      <c r="S598" s="7"/>
      <c r="T598" s="7"/>
      <c r="U598" s="7"/>
      <c r="V598" s="7"/>
      <c r="W598" s="7"/>
      <c r="X598" s="7"/>
      <c r="Y598" s="7"/>
      <c r="Z598" s="7"/>
      <c r="AA598" s="7"/>
      <c r="AB598" s="7"/>
    </row>
    <row r="599">
      <c r="A599" s="7"/>
      <c r="B599" s="7"/>
      <c r="C599" s="7"/>
      <c r="D599" s="7"/>
      <c r="E599" s="7"/>
      <c r="F599" s="11"/>
      <c r="G599" s="11"/>
      <c r="H599" s="11"/>
      <c r="I599" s="11"/>
      <c r="J599" s="11"/>
      <c r="K599" s="11"/>
      <c r="L599" s="13"/>
      <c r="M599" s="11"/>
      <c r="N599" s="7"/>
      <c r="O599" s="7"/>
      <c r="P599" s="7"/>
      <c r="Q599" s="7"/>
      <c r="R599" s="7"/>
      <c r="S599" s="7"/>
      <c r="T599" s="7"/>
      <c r="U599" s="7"/>
      <c r="V599" s="7"/>
      <c r="W599" s="7"/>
      <c r="X599" s="7"/>
      <c r="Y599" s="7"/>
      <c r="Z599" s="7"/>
      <c r="AA599" s="7"/>
      <c r="AB599" s="7"/>
    </row>
    <row r="600">
      <c r="A600" s="7"/>
      <c r="B600" s="7"/>
      <c r="C600" s="7"/>
      <c r="D600" s="7"/>
      <c r="E600" s="7"/>
      <c r="F600" s="11"/>
      <c r="G600" s="11"/>
      <c r="H600" s="11"/>
      <c r="I600" s="11"/>
      <c r="J600" s="11"/>
      <c r="K600" s="11"/>
      <c r="L600" s="13"/>
      <c r="M600" s="11"/>
      <c r="N600" s="7"/>
      <c r="O600" s="7"/>
      <c r="P600" s="7"/>
      <c r="Q600" s="7"/>
      <c r="R600" s="7"/>
      <c r="S600" s="7"/>
      <c r="T600" s="7"/>
      <c r="U600" s="7"/>
      <c r="V600" s="7"/>
      <c r="W600" s="7"/>
      <c r="X600" s="7"/>
      <c r="Y600" s="7"/>
      <c r="Z600" s="7"/>
      <c r="AA600" s="7"/>
      <c r="AB600" s="7"/>
    </row>
    <row r="601">
      <c r="A601" s="7"/>
      <c r="B601" s="7"/>
      <c r="C601" s="7"/>
      <c r="D601" s="7"/>
      <c r="E601" s="7"/>
      <c r="F601" s="11"/>
      <c r="G601" s="11"/>
      <c r="H601" s="11"/>
      <c r="I601" s="11"/>
      <c r="J601" s="11"/>
      <c r="K601" s="11"/>
      <c r="L601" s="13"/>
      <c r="M601" s="11"/>
      <c r="N601" s="7"/>
      <c r="O601" s="7"/>
      <c r="P601" s="7"/>
      <c r="Q601" s="7"/>
      <c r="R601" s="7"/>
      <c r="S601" s="7"/>
      <c r="T601" s="7"/>
      <c r="U601" s="7"/>
      <c r="V601" s="7"/>
      <c r="W601" s="7"/>
      <c r="X601" s="7"/>
      <c r="Y601" s="7"/>
      <c r="Z601" s="7"/>
      <c r="AA601" s="7"/>
      <c r="AB601" s="7"/>
    </row>
    <row r="602">
      <c r="A602" s="7"/>
      <c r="B602" s="7"/>
      <c r="C602" s="7"/>
      <c r="D602" s="7"/>
      <c r="E602" s="7"/>
      <c r="F602" s="11"/>
      <c r="G602" s="11"/>
      <c r="H602" s="11"/>
      <c r="I602" s="11"/>
      <c r="J602" s="11"/>
      <c r="K602" s="11"/>
      <c r="L602" s="13"/>
      <c r="M602" s="11"/>
      <c r="N602" s="7"/>
      <c r="O602" s="7"/>
      <c r="P602" s="7"/>
      <c r="Q602" s="7"/>
      <c r="R602" s="7"/>
      <c r="S602" s="7"/>
      <c r="T602" s="7"/>
      <c r="U602" s="7"/>
      <c r="V602" s="7"/>
      <c r="W602" s="7"/>
      <c r="X602" s="7"/>
      <c r="Y602" s="7"/>
      <c r="Z602" s="7"/>
      <c r="AA602" s="7"/>
      <c r="AB602" s="7"/>
    </row>
    <row r="603">
      <c r="A603" s="7"/>
      <c r="B603" s="7"/>
      <c r="C603" s="7"/>
      <c r="D603" s="7"/>
      <c r="E603" s="7"/>
      <c r="F603" s="11"/>
      <c r="G603" s="11"/>
      <c r="H603" s="11"/>
      <c r="I603" s="11"/>
      <c r="J603" s="11"/>
      <c r="K603" s="11"/>
      <c r="L603" s="13"/>
      <c r="M603" s="11"/>
      <c r="N603" s="7"/>
      <c r="O603" s="7"/>
      <c r="P603" s="7"/>
      <c r="Q603" s="7"/>
      <c r="R603" s="7"/>
      <c r="S603" s="7"/>
      <c r="T603" s="7"/>
      <c r="U603" s="7"/>
      <c r="V603" s="7"/>
      <c r="W603" s="7"/>
      <c r="X603" s="7"/>
      <c r="Y603" s="7"/>
      <c r="Z603" s="7"/>
      <c r="AA603" s="7"/>
      <c r="AB603" s="7"/>
    </row>
    <row r="604">
      <c r="A604" s="7"/>
      <c r="B604" s="7"/>
      <c r="C604" s="7"/>
      <c r="D604" s="7"/>
      <c r="E604" s="7"/>
      <c r="F604" s="11"/>
      <c r="G604" s="11"/>
      <c r="H604" s="11"/>
      <c r="I604" s="11"/>
      <c r="J604" s="11"/>
      <c r="K604" s="11"/>
      <c r="L604" s="13"/>
      <c r="M604" s="11"/>
      <c r="N604" s="7"/>
      <c r="O604" s="7"/>
      <c r="P604" s="7"/>
      <c r="Q604" s="7"/>
      <c r="R604" s="7"/>
      <c r="S604" s="7"/>
      <c r="T604" s="7"/>
      <c r="U604" s="7"/>
      <c r="V604" s="7"/>
      <c r="W604" s="7"/>
      <c r="X604" s="7"/>
      <c r="Y604" s="7"/>
      <c r="Z604" s="7"/>
      <c r="AA604" s="7"/>
      <c r="AB604" s="7"/>
    </row>
    <row r="605">
      <c r="A605" s="7"/>
      <c r="B605" s="7"/>
      <c r="C605" s="7"/>
      <c r="D605" s="7"/>
      <c r="E605" s="7"/>
      <c r="F605" s="11"/>
      <c r="G605" s="11"/>
      <c r="H605" s="11"/>
      <c r="I605" s="11"/>
      <c r="J605" s="11"/>
      <c r="K605" s="11"/>
      <c r="L605" s="13"/>
      <c r="M605" s="11"/>
      <c r="N605" s="7"/>
      <c r="O605" s="7"/>
      <c r="P605" s="7"/>
      <c r="Q605" s="7"/>
      <c r="R605" s="7"/>
      <c r="S605" s="7"/>
      <c r="T605" s="7"/>
      <c r="U605" s="7"/>
      <c r="V605" s="7"/>
      <c r="W605" s="7"/>
      <c r="X605" s="7"/>
      <c r="Y605" s="7"/>
      <c r="Z605" s="7"/>
      <c r="AA605" s="7"/>
      <c r="AB605" s="7"/>
    </row>
    <row r="606">
      <c r="A606" s="7"/>
      <c r="B606" s="7"/>
      <c r="C606" s="7"/>
      <c r="D606" s="7"/>
      <c r="E606" s="7"/>
      <c r="F606" s="11"/>
      <c r="G606" s="11"/>
      <c r="H606" s="11"/>
      <c r="I606" s="11"/>
      <c r="J606" s="11"/>
      <c r="K606" s="11"/>
      <c r="L606" s="13"/>
      <c r="M606" s="11"/>
      <c r="N606" s="7"/>
      <c r="O606" s="7"/>
      <c r="P606" s="7"/>
      <c r="Q606" s="7"/>
      <c r="R606" s="7"/>
      <c r="S606" s="7"/>
      <c r="T606" s="7"/>
      <c r="U606" s="7"/>
      <c r="V606" s="7"/>
      <c r="W606" s="7"/>
      <c r="X606" s="7"/>
      <c r="Y606" s="7"/>
      <c r="Z606" s="7"/>
      <c r="AA606" s="7"/>
      <c r="AB606" s="7"/>
    </row>
    <row r="607">
      <c r="A607" s="7"/>
      <c r="B607" s="7"/>
      <c r="C607" s="7"/>
      <c r="D607" s="7"/>
      <c r="E607" s="7"/>
      <c r="F607" s="11"/>
      <c r="G607" s="11"/>
      <c r="H607" s="11"/>
      <c r="I607" s="11"/>
      <c r="J607" s="11"/>
      <c r="K607" s="11"/>
      <c r="L607" s="13"/>
      <c r="M607" s="11"/>
      <c r="N607" s="7"/>
      <c r="O607" s="7"/>
      <c r="P607" s="7"/>
      <c r="Q607" s="7"/>
      <c r="R607" s="7"/>
      <c r="S607" s="7"/>
      <c r="T607" s="7"/>
      <c r="U607" s="7"/>
      <c r="V607" s="7"/>
      <c r="W607" s="7"/>
      <c r="X607" s="7"/>
      <c r="Y607" s="7"/>
      <c r="Z607" s="7"/>
      <c r="AA607" s="7"/>
      <c r="AB607" s="7"/>
    </row>
    <row r="608">
      <c r="A608" s="7"/>
      <c r="B608" s="7"/>
      <c r="C608" s="7"/>
      <c r="D608" s="7"/>
      <c r="E608" s="7"/>
      <c r="F608" s="11"/>
      <c r="G608" s="11"/>
      <c r="H608" s="11"/>
      <c r="I608" s="11"/>
      <c r="J608" s="11"/>
      <c r="K608" s="11"/>
      <c r="L608" s="13"/>
      <c r="M608" s="11"/>
      <c r="N608" s="7"/>
      <c r="O608" s="7"/>
      <c r="P608" s="7"/>
      <c r="Q608" s="7"/>
      <c r="R608" s="7"/>
      <c r="S608" s="7"/>
      <c r="T608" s="7"/>
      <c r="U608" s="7"/>
      <c r="V608" s="7"/>
      <c r="W608" s="7"/>
      <c r="X608" s="7"/>
      <c r="Y608" s="7"/>
      <c r="Z608" s="7"/>
      <c r="AA608" s="7"/>
      <c r="AB608" s="7"/>
    </row>
    <row r="609">
      <c r="A609" s="7"/>
      <c r="B609" s="7"/>
      <c r="C609" s="7"/>
      <c r="D609" s="7"/>
      <c r="E609" s="7"/>
      <c r="F609" s="11"/>
      <c r="G609" s="11"/>
      <c r="H609" s="11"/>
      <c r="I609" s="11"/>
      <c r="J609" s="11"/>
      <c r="K609" s="11"/>
      <c r="L609" s="13"/>
      <c r="M609" s="11"/>
      <c r="N609" s="7"/>
      <c r="O609" s="7"/>
      <c r="P609" s="7"/>
      <c r="Q609" s="7"/>
      <c r="R609" s="7"/>
      <c r="S609" s="7"/>
      <c r="T609" s="7"/>
      <c r="U609" s="7"/>
      <c r="V609" s="7"/>
      <c r="W609" s="7"/>
      <c r="X609" s="7"/>
      <c r="Y609" s="7"/>
      <c r="Z609" s="7"/>
      <c r="AA609" s="7"/>
      <c r="AB609" s="7"/>
    </row>
    <row r="610">
      <c r="A610" s="7"/>
      <c r="B610" s="7"/>
      <c r="C610" s="7"/>
      <c r="D610" s="7"/>
      <c r="E610" s="7"/>
      <c r="F610" s="11"/>
      <c r="G610" s="11"/>
      <c r="H610" s="11"/>
      <c r="I610" s="11"/>
      <c r="J610" s="11"/>
      <c r="K610" s="11"/>
      <c r="L610" s="13"/>
      <c r="M610" s="11"/>
      <c r="N610" s="7"/>
      <c r="O610" s="7"/>
      <c r="P610" s="7"/>
      <c r="Q610" s="7"/>
      <c r="R610" s="7"/>
      <c r="S610" s="7"/>
      <c r="T610" s="7"/>
      <c r="U610" s="7"/>
      <c r="V610" s="7"/>
      <c r="W610" s="7"/>
      <c r="X610" s="7"/>
      <c r="Y610" s="7"/>
      <c r="Z610" s="7"/>
      <c r="AA610" s="7"/>
      <c r="AB610" s="7"/>
    </row>
    <row r="611">
      <c r="A611" s="7"/>
      <c r="B611" s="7"/>
      <c r="C611" s="7"/>
      <c r="D611" s="7"/>
      <c r="E611" s="7"/>
      <c r="F611" s="11"/>
      <c r="G611" s="11"/>
      <c r="H611" s="11"/>
      <c r="I611" s="11"/>
      <c r="J611" s="11"/>
      <c r="K611" s="11"/>
      <c r="L611" s="13"/>
      <c r="M611" s="11"/>
      <c r="N611" s="7"/>
      <c r="O611" s="7"/>
      <c r="P611" s="7"/>
      <c r="Q611" s="7"/>
      <c r="R611" s="7"/>
      <c r="S611" s="7"/>
      <c r="T611" s="7"/>
      <c r="U611" s="7"/>
      <c r="V611" s="7"/>
      <c r="W611" s="7"/>
      <c r="X611" s="7"/>
      <c r="Y611" s="7"/>
      <c r="Z611" s="7"/>
      <c r="AA611" s="7"/>
      <c r="AB611" s="7"/>
    </row>
    <row r="612">
      <c r="A612" s="7"/>
      <c r="B612" s="7"/>
      <c r="C612" s="7"/>
      <c r="D612" s="7"/>
      <c r="E612" s="7"/>
      <c r="F612" s="11"/>
      <c r="G612" s="11"/>
      <c r="H612" s="11"/>
      <c r="I612" s="11"/>
      <c r="J612" s="11"/>
      <c r="K612" s="11"/>
      <c r="L612" s="13"/>
      <c r="M612" s="11"/>
      <c r="N612" s="7"/>
      <c r="O612" s="7"/>
      <c r="P612" s="7"/>
      <c r="Q612" s="7"/>
      <c r="R612" s="7"/>
      <c r="S612" s="7"/>
      <c r="T612" s="7"/>
      <c r="U612" s="7"/>
      <c r="V612" s="7"/>
      <c r="W612" s="7"/>
      <c r="X612" s="7"/>
      <c r="Y612" s="7"/>
      <c r="Z612" s="7"/>
      <c r="AA612" s="7"/>
      <c r="AB612" s="7"/>
    </row>
    <row r="613">
      <c r="A613" s="7"/>
      <c r="B613" s="7"/>
      <c r="C613" s="7"/>
      <c r="D613" s="7"/>
      <c r="E613" s="7"/>
      <c r="F613" s="11"/>
      <c r="G613" s="11"/>
      <c r="H613" s="11"/>
      <c r="I613" s="11"/>
      <c r="J613" s="11"/>
      <c r="K613" s="11"/>
      <c r="L613" s="13"/>
      <c r="M613" s="11"/>
      <c r="N613" s="7"/>
      <c r="O613" s="7"/>
      <c r="P613" s="7"/>
      <c r="Q613" s="7"/>
      <c r="R613" s="7"/>
      <c r="S613" s="7"/>
      <c r="T613" s="7"/>
      <c r="U613" s="7"/>
      <c r="V613" s="7"/>
      <c r="W613" s="7"/>
      <c r="X613" s="7"/>
      <c r="Y613" s="7"/>
      <c r="Z613" s="7"/>
      <c r="AA613" s="7"/>
      <c r="AB613" s="7"/>
    </row>
    <row r="614">
      <c r="A614" s="7"/>
      <c r="B614" s="7"/>
      <c r="C614" s="7"/>
      <c r="D614" s="7"/>
      <c r="E614" s="7"/>
      <c r="F614" s="11"/>
      <c r="G614" s="11"/>
      <c r="H614" s="11"/>
      <c r="I614" s="11"/>
      <c r="J614" s="11"/>
      <c r="K614" s="11"/>
      <c r="L614" s="13"/>
      <c r="M614" s="11"/>
      <c r="N614" s="7"/>
      <c r="O614" s="7"/>
      <c r="P614" s="7"/>
      <c r="Q614" s="7"/>
      <c r="R614" s="7"/>
      <c r="S614" s="7"/>
      <c r="T614" s="7"/>
      <c r="U614" s="7"/>
      <c r="V614" s="7"/>
      <c r="W614" s="7"/>
      <c r="X614" s="7"/>
      <c r="Y614" s="7"/>
      <c r="Z614" s="7"/>
      <c r="AA614" s="7"/>
      <c r="AB614" s="7"/>
    </row>
    <row r="615">
      <c r="A615" s="7"/>
      <c r="B615" s="7"/>
      <c r="C615" s="7"/>
      <c r="D615" s="7"/>
      <c r="E615" s="7"/>
      <c r="F615" s="11"/>
      <c r="G615" s="11"/>
      <c r="H615" s="11"/>
      <c r="I615" s="11"/>
      <c r="J615" s="11"/>
      <c r="K615" s="11"/>
      <c r="L615" s="13"/>
      <c r="M615" s="11"/>
      <c r="N615" s="7"/>
      <c r="O615" s="7"/>
      <c r="P615" s="7"/>
      <c r="Q615" s="7"/>
      <c r="R615" s="7"/>
      <c r="S615" s="7"/>
      <c r="T615" s="7"/>
      <c r="U615" s="7"/>
      <c r="V615" s="7"/>
      <c r="W615" s="7"/>
      <c r="X615" s="7"/>
      <c r="Y615" s="7"/>
      <c r="Z615" s="7"/>
      <c r="AA615" s="7"/>
      <c r="AB615" s="7"/>
    </row>
    <row r="616">
      <c r="A616" s="7"/>
      <c r="B616" s="7"/>
      <c r="C616" s="7"/>
      <c r="D616" s="7"/>
      <c r="E616" s="7"/>
      <c r="F616" s="11"/>
      <c r="G616" s="11"/>
      <c r="H616" s="11"/>
      <c r="I616" s="11"/>
      <c r="J616" s="11"/>
      <c r="K616" s="11"/>
      <c r="L616" s="13"/>
      <c r="M616" s="11"/>
      <c r="N616" s="7"/>
      <c r="O616" s="7"/>
      <c r="P616" s="7"/>
      <c r="Q616" s="7"/>
      <c r="R616" s="7"/>
      <c r="S616" s="7"/>
      <c r="T616" s="7"/>
      <c r="U616" s="7"/>
      <c r="V616" s="7"/>
      <c r="W616" s="7"/>
      <c r="X616" s="7"/>
      <c r="Y616" s="7"/>
      <c r="Z616" s="7"/>
      <c r="AA616" s="7"/>
      <c r="AB616" s="7"/>
    </row>
    <row r="617">
      <c r="A617" s="7"/>
      <c r="B617" s="7"/>
      <c r="C617" s="7"/>
      <c r="D617" s="7"/>
      <c r="E617" s="7"/>
      <c r="F617" s="11"/>
      <c r="G617" s="11"/>
      <c r="H617" s="11"/>
      <c r="I617" s="11"/>
      <c r="J617" s="11"/>
      <c r="K617" s="11"/>
      <c r="L617" s="13"/>
      <c r="M617" s="11"/>
      <c r="N617" s="7"/>
      <c r="O617" s="7"/>
      <c r="P617" s="7"/>
      <c r="Q617" s="7"/>
      <c r="R617" s="7"/>
      <c r="S617" s="7"/>
      <c r="T617" s="7"/>
      <c r="U617" s="7"/>
      <c r="V617" s="7"/>
      <c r="W617" s="7"/>
      <c r="X617" s="7"/>
      <c r="Y617" s="7"/>
      <c r="Z617" s="7"/>
      <c r="AA617" s="7"/>
      <c r="AB617" s="7"/>
    </row>
    <row r="618">
      <c r="A618" s="7"/>
      <c r="B618" s="7"/>
      <c r="C618" s="7"/>
      <c r="D618" s="7"/>
      <c r="E618" s="7"/>
      <c r="F618" s="11"/>
      <c r="G618" s="11"/>
      <c r="H618" s="11"/>
      <c r="I618" s="11"/>
      <c r="J618" s="11"/>
      <c r="K618" s="11"/>
      <c r="L618" s="13"/>
      <c r="M618" s="11"/>
      <c r="N618" s="7"/>
      <c r="O618" s="7"/>
      <c r="P618" s="7"/>
      <c r="Q618" s="7"/>
      <c r="R618" s="7"/>
      <c r="S618" s="7"/>
      <c r="T618" s="7"/>
      <c r="U618" s="7"/>
      <c r="V618" s="7"/>
      <c r="W618" s="7"/>
      <c r="X618" s="7"/>
      <c r="Y618" s="7"/>
      <c r="Z618" s="7"/>
      <c r="AA618" s="7"/>
      <c r="AB618" s="7"/>
    </row>
    <row r="619">
      <c r="A619" s="7"/>
      <c r="B619" s="7"/>
      <c r="C619" s="7"/>
      <c r="D619" s="7"/>
      <c r="E619" s="7"/>
      <c r="F619" s="11"/>
      <c r="G619" s="11"/>
      <c r="H619" s="11"/>
      <c r="I619" s="11"/>
      <c r="J619" s="11"/>
      <c r="K619" s="11"/>
      <c r="L619" s="13"/>
      <c r="M619" s="11"/>
      <c r="N619" s="7"/>
      <c r="O619" s="7"/>
      <c r="P619" s="7"/>
      <c r="Q619" s="7"/>
      <c r="R619" s="7"/>
      <c r="S619" s="7"/>
      <c r="T619" s="7"/>
      <c r="U619" s="7"/>
      <c r="V619" s="7"/>
      <c r="W619" s="7"/>
      <c r="X619" s="7"/>
      <c r="Y619" s="7"/>
      <c r="Z619" s="7"/>
      <c r="AA619" s="7"/>
      <c r="AB619" s="7"/>
    </row>
    <row r="620">
      <c r="A620" s="7"/>
      <c r="B620" s="7"/>
      <c r="C620" s="7"/>
      <c r="D620" s="7"/>
      <c r="E620" s="7"/>
      <c r="F620" s="11"/>
      <c r="G620" s="11"/>
      <c r="H620" s="11"/>
      <c r="I620" s="11"/>
      <c r="J620" s="11"/>
      <c r="K620" s="11"/>
      <c r="L620" s="13"/>
      <c r="M620" s="11"/>
      <c r="N620" s="7"/>
      <c r="O620" s="7"/>
      <c r="P620" s="7"/>
      <c r="Q620" s="7"/>
      <c r="R620" s="7"/>
      <c r="S620" s="7"/>
      <c r="T620" s="7"/>
      <c r="U620" s="7"/>
      <c r="V620" s="7"/>
      <c r="W620" s="7"/>
      <c r="X620" s="7"/>
      <c r="Y620" s="7"/>
      <c r="Z620" s="7"/>
      <c r="AA620" s="7"/>
      <c r="AB620" s="7"/>
    </row>
    <row r="621">
      <c r="A621" s="7"/>
      <c r="B621" s="7"/>
      <c r="C621" s="7"/>
      <c r="D621" s="7"/>
      <c r="E621" s="7"/>
      <c r="F621" s="11"/>
      <c r="G621" s="11"/>
      <c r="H621" s="11"/>
      <c r="I621" s="11"/>
      <c r="J621" s="11"/>
      <c r="K621" s="11"/>
      <c r="L621" s="13"/>
      <c r="M621" s="11"/>
      <c r="N621" s="7"/>
      <c r="O621" s="7"/>
      <c r="P621" s="7"/>
      <c r="Q621" s="7"/>
      <c r="R621" s="7"/>
      <c r="S621" s="7"/>
      <c r="T621" s="7"/>
      <c r="U621" s="7"/>
      <c r="V621" s="7"/>
      <c r="W621" s="7"/>
      <c r="X621" s="7"/>
      <c r="Y621" s="7"/>
      <c r="Z621" s="7"/>
      <c r="AA621" s="7"/>
      <c r="AB621" s="7"/>
    </row>
    <row r="622">
      <c r="A622" s="7"/>
      <c r="B622" s="7"/>
      <c r="C622" s="7"/>
      <c r="D622" s="7"/>
      <c r="E622" s="7"/>
      <c r="F622" s="11"/>
      <c r="G622" s="11"/>
      <c r="H622" s="11"/>
      <c r="I622" s="11"/>
      <c r="J622" s="11"/>
      <c r="K622" s="11"/>
      <c r="L622" s="13"/>
      <c r="M622" s="11"/>
      <c r="N622" s="7"/>
      <c r="O622" s="7"/>
      <c r="P622" s="7"/>
      <c r="Q622" s="7"/>
      <c r="R622" s="7"/>
      <c r="S622" s="7"/>
      <c r="T622" s="7"/>
      <c r="U622" s="7"/>
      <c r="V622" s="7"/>
      <c r="W622" s="7"/>
      <c r="X622" s="7"/>
      <c r="Y622" s="7"/>
      <c r="Z622" s="7"/>
      <c r="AA622" s="7"/>
      <c r="AB622" s="7"/>
    </row>
    <row r="623">
      <c r="A623" s="7"/>
      <c r="B623" s="7"/>
      <c r="C623" s="7"/>
      <c r="D623" s="7"/>
      <c r="E623" s="7"/>
      <c r="F623" s="11"/>
      <c r="G623" s="11"/>
      <c r="H623" s="11"/>
      <c r="I623" s="11"/>
      <c r="J623" s="11"/>
      <c r="K623" s="11"/>
      <c r="L623" s="13"/>
      <c r="M623" s="11"/>
      <c r="N623" s="7"/>
      <c r="O623" s="7"/>
      <c r="P623" s="7"/>
      <c r="Q623" s="7"/>
      <c r="R623" s="7"/>
      <c r="S623" s="7"/>
      <c r="T623" s="7"/>
      <c r="U623" s="7"/>
      <c r="V623" s="7"/>
      <c r="W623" s="7"/>
      <c r="X623" s="7"/>
      <c r="Y623" s="7"/>
      <c r="Z623" s="7"/>
      <c r="AA623" s="7"/>
      <c r="AB623" s="7"/>
    </row>
    <row r="624">
      <c r="A624" s="7"/>
      <c r="B624" s="7"/>
      <c r="C624" s="7"/>
      <c r="D624" s="7"/>
      <c r="E624" s="7"/>
      <c r="F624" s="11"/>
      <c r="G624" s="11"/>
      <c r="H624" s="11"/>
      <c r="I624" s="11"/>
      <c r="J624" s="11"/>
      <c r="K624" s="11"/>
      <c r="L624" s="13"/>
      <c r="M624" s="11"/>
      <c r="N624" s="7"/>
      <c r="O624" s="7"/>
      <c r="P624" s="7"/>
      <c r="Q624" s="7"/>
      <c r="R624" s="7"/>
      <c r="S624" s="7"/>
      <c r="T624" s="7"/>
      <c r="U624" s="7"/>
      <c r="V624" s="7"/>
      <c r="W624" s="7"/>
      <c r="X624" s="7"/>
      <c r="Y624" s="7"/>
      <c r="Z624" s="7"/>
      <c r="AA624" s="7"/>
      <c r="AB624" s="7"/>
    </row>
    <row r="625">
      <c r="A625" s="7"/>
      <c r="B625" s="7"/>
      <c r="C625" s="7"/>
      <c r="D625" s="7"/>
      <c r="E625" s="7"/>
      <c r="F625" s="11"/>
      <c r="G625" s="11"/>
      <c r="H625" s="11"/>
      <c r="I625" s="11"/>
      <c r="J625" s="11"/>
      <c r="K625" s="11"/>
      <c r="L625" s="13"/>
      <c r="M625" s="11"/>
      <c r="N625" s="7"/>
      <c r="O625" s="7"/>
      <c r="P625" s="7"/>
      <c r="Q625" s="7"/>
      <c r="R625" s="7"/>
      <c r="S625" s="7"/>
      <c r="T625" s="7"/>
      <c r="U625" s="7"/>
      <c r="V625" s="7"/>
      <c r="W625" s="7"/>
      <c r="X625" s="7"/>
      <c r="Y625" s="7"/>
      <c r="Z625" s="7"/>
      <c r="AA625" s="7"/>
      <c r="AB625" s="7"/>
    </row>
    <row r="626">
      <c r="A626" s="7"/>
      <c r="B626" s="7"/>
      <c r="C626" s="7"/>
      <c r="D626" s="7"/>
      <c r="E626" s="7"/>
      <c r="F626" s="11"/>
      <c r="G626" s="11"/>
      <c r="H626" s="11"/>
      <c r="I626" s="11"/>
      <c r="J626" s="11"/>
      <c r="K626" s="11"/>
      <c r="L626" s="13"/>
      <c r="M626" s="11"/>
      <c r="N626" s="7"/>
      <c r="O626" s="7"/>
      <c r="P626" s="7"/>
      <c r="Q626" s="7"/>
      <c r="R626" s="7"/>
      <c r="S626" s="7"/>
      <c r="T626" s="7"/>
      <c r="U626" s="7"/>
      <c r="V626" s="7"/>
      <c r="W626" s="7"/>
      <c r="X626" s="7"/>
      <c r="Y626" s="7"/>
      <c r="Z626" s="7"/>
      <c r="AA626" s="7"/>
      <c r="AB626" s="7"/>
    </row>
    <row r="627">
      <c r="A627" s="7"/>
      <c r="B627" s="7"/>
      <c r="C627" s="7"/>
      <c r="D627" s="7"/>
      <c r="E627" s="7"/>
      <c r="F627" s="11"/>
      <c r="G627" s="11"/>
      <c r="H627" s="11"/>
      <c r="I627" s="11"/>
      <c r="J627" s="11"/>
      <c r="K627" s="11"/>
      <c r="L627" s="13"/>
      <c r="M627" s="11"/>
      <c r="N627" s="7"/>
      <c r="O627" s="7"/>
      <c r="P627" s="7"/>
      <c r="Q627" s="7"/>
      <c r="R627" s="7"/>
      <c r="S627" s="7"/>
      <c r="T627" s="7"/>
      <c r="U627" s="7"/>
      <c r="V627" s="7"/>
      <c r="W627" s="7"/>
      <c r="X627" s="7"/>
      <c r="Y627" s="7"/>
      <c r="Z627" s="7"/>
      <c r="AA627" s="7"/>
      <c r="AB627" s="7"/>
    </row>
    <row r="628">
      <c r="A628" s="7"/>
      <c r="B628" s="7"/>
      <c r="C628" s="7"/>
      <c r="D628" s="7"/>
      <c r="E628" s="7"/>
      <c r="F628" s="11"/>
      <c r="G628" s="11"/>
      <c r="H628" s="11"/>
      <c r="I628" s="11"/>
      <c r="J628" s="11"/>
      <c r="K628" s="11"/>
      <c r="L628" s="13"/>
      <c r="M628" s="11"/>
      <c r="N628" s="7"/>
      <c r="O628" s="7"/>
      <c r="P628" s="7"/>
      <c r="Q628" s="7"/>
      <c r="R628" s="7"/>
      <c r="S628" s="7"/>
      <c r="T628" s="7"/>
      <c r="U628" s="7"/>
      <c r="V628" s="7"/>
      <c r="W628" s="7"/>
      <c r="X628" s="7"/>
      <c r="Y628" s="7"/>
      <c r="Z628" s="7"/>
      <c r="AA628" s="7"/>
      <c r="AB628" s="7"/>
    </row>
    <row r="629">
      <c r="A629" s="7"/>
      <c r="B629" s="7"/>
      <c r="C629" s="7"/>
      <c r="D629" s="7"/>
      <c r="E629" s="7"/>
      <c r="F629" s="11"/>
      <c r="G629" s="11"/>
      <c r="H629" s="11"/>
      <c r="I629" s="11"/>
      <c r="J629" s="11"/>
      <c r="K629" s="11"/>
      <c r="L629" s="13"/>
      <c r="M629" s="11"/>
      <c r="N629" s="7"/>
      <c r="O629" s="7"/>
      <c r="P629" s="7"/>
      <c r="Q629" s="7"/>
      <c r="R629" s="7"/>
      <c r="S629" s="7"/>
      <c r="T629" s="7"/>
      <c r="U629" s="7"/>
      <c r="V629" s="7"/>
      <c r="W629" s="7"/>
      <c r="X629" s="7"/>
      <c r="Y629" s="7"/>
      <c r="Z629" s="7"/>
      <c r="AA629" s="7"/>
      <c r="AB629" s="7"/>
    </row>
    <row r="630">
      <c r="A630" s="7"/>
      <c r="B630" s="7"/>
      <c r="C630" s="7"/>
      <c r="D630" s="7"/>
      <c r="E630" s="7"/>
      <c r="F630" s="11"/>
      <c r="G630" s="11"/>
      <c r="H630" s="11"/>
      <c r="I630" s="11"/>
      <c r="J630" s="11"/>
      <c r="K630" s="11"/>
      <c r="L630" s="13"/>
      <c r="M630" s="11"/>
      <c r="N630" s="7"/>
      <c r="O630" s="7"/>
      <c r="P630" s="7"/>
      <c r="Q630" s="7"/>
      <c r="R630" s="7"/>
      <c r="S630" s="7"/>
      <c r="T630" s="7"/>
      <c r="U630" s="7"/>
      <c r="V630" s="7"/>
      <c r="W630" s="7"/>
      <c r="X630" s="7"/>
      <c r="Y630" s="7"/>
      <c r="Z630" s="7"/>
      <c r="AA630" s="7"/>
      <c r="AB630" s="7"/>
    </row>
    <row r="631">
      <c r="A631" s="7"/>
      <c r="B631" s="7"/>
      <c r="C631" s="7"/>
      <c r="D631" s="7"/>
      <c r="E631" s="7"/>
      <c r="F631" s="11"/>
      <c r="G631" s="11"/>
      <c r="H631" s="11"/>
      <c r="I631" s="11"/>
      <c r="J631" s="11"/>
      <c r="K631" s="11"/>
      <c r="L631" s="13"/>
      <c r="M631" s="11"/>
      <c r="N631" s="7"/>
      <c r="O631" s="7"/>
      <c r="P631" s="7"/>
      <c r="Q631" s="7"/>
      <c r="R631" s="7"/>
      <c r="S631" s="7"/>
      <c r="T631" s="7"/>
      <c r="U631" s="7"/>
      <c r="V631" s="7"/>
      <c r="W631" s="7"/>
      <c r="X631" s="7"/>
      <c r="Y631" s="7"/>
      <c r="Z631" s="7"/>
      <c r="AA631" s="7"/>
      <c r="AB631" s="7"/>
    </row>
    <row r="632">
      <c r="A632" s="7"/>
      <c r="B632" s="7"/>
      <c r="C632" s="7"/>
      <c r="D632" s="7"/>
      <c r="E632" s="7"/>
      <c r="F632" s="11"/>
      <c r="G632" s="11"/>
      <c r="H632" s="11"/>
      <c r="I632" s="11"/>
      <c r="J632" s="11"/>
      <c r="K632" s="11"/>
      <c r="L632" s="13"/>
      <c r="M632" s="11"/>
      <c r="N632" s="7"/>
      <c r="O632" s="7"/>
      <c r="P632" s="7"/>
      <c r="Q632" s="7"/>
      <c r="R632" s="7"/>
      <c r="S632" s="7"/>
      <c r="T632" s="7"/>
      <c r="U632" s="7"/>
      <c r="V632" s="7"/>
      <c r="W632" s="7"/>
      <c r="X632" s="7"/>
      <c r="Y632" s="7"/>
      <c r="Z632" s="7"/>
      <c r="AA632" s="7"/>
      <c r="AB632" s="7"/>
    </row>
    <row r="633">
      <c r="A633" s="7"/>
      <c r="B633" s="7"/>
      <c r="C633" s="7"/>
      <c r="D633" s="7"/>
      <c r="E633" s="7"/>
      <c r="F633" s="11"/>
      <c r="G633" s="11"/>
      <c r="H633" s="11"/>
      <c r="I633" s="11"/>
      <c r="J633" s="11"/>
      <c r="K633" s="11"/>
      <c r="L633" s="13"/>
      <c r="M633" s="11"/>
      <c r="N633" s="7"/>
      <c r="O633" s="7"/>
      <c r="P633" s="7"/>
      <c r="Q633" s="7"/>
      <c r="R633" s="7"/>
      <c r="S633" s="7"/>
      <c r="T633" s="7"/>
      <c r="U633" s="7"/>
      <c r="V633" s="7"/>
      <c r="W633" s="7"/>
      <c r="X633" s="7"/>
      <c r="Y633" s="7"/>
      <c r="Z633" s="7"/>
      <c r="AA633" s="7"/>
      <c r="AB633" s="7"/>
    </row>
    <row r="634">
      <c r="A634" s="7"/>
      <c r="B634" s="7"/>
      <c r="C634" s="7"/>
      <c r="D634" s="7"/>
      <c r="E634" s="7"/>
      <c r="F634" s="11"/>
      <c r="G634" s="11"/>
      <c r="H634" s="11"/>
      <c r="I634" s="11"/>
      <c r="J634" s="11"/>
      <c r="K634" s="11"/>
      <c r="L634" s="13"/>
      <c r="M634" s="11"/>
      <c r="N634" s="7"/>
      <c r="O634" s="7"/>
      <c r="P634" s="7"/>
      <c r="Q634" s="7"/>
      <c r="R634" s="7"/>
      <c r="S634" s="7"/>
      <c r="T634" s="7"/>
      <c r="U634" s="7"/>
      <c r="V634" s="7"/>
      <c r="W634" s="7"/>
      <c r="X634" s="7"/>
      <c r="Y634" s="7"/>
      <c r="Z634" s="7"/>
      <c r="AA634" s="7"/>
      <c r="AB634" s="7"/>
    </row>
    <row r="635">
      <c r="A635" s="7"/>
      <c r="B635" s="7"/>
      <c r="C635" s="7"/>
      <c r="D635" s="7"/>
      <c r="E635" s="7"/>
      <c r="F635" s="11"/>
      <c r="G635" s="11"/>
      <c r="H635" s="11"/>
      <c r="I635" s="11"/>
      <c r="J635" s="11"/>
      <c r="K635" s="11"/>
      <c r="L635" s="13"/>
      <c r="M635" s="11"/>
      <c r="N635" s="7"/>
      <c r="O635" s="7"/>
      <c r="P635" s="7"/>
      <c r="Q635" s="7"/>
      <c r="R635" s="7"/>
      <c r="S635" s="7"/>
      <c r="T635" s="7"/>
      <c r="U635" s="7"/>
      <c r="V635" s="7"/>
      <c r="W635" s="7"/>
      <c r="X635" s="7"/>
      <c r="Y635" s="7"/>
      <c r="Z635" s="7"/>
      <c r="AA635" s="7"/>
      <c r="AB635" s="7"/>
    </row>
    <row r="636">
      <c r="A636" s="7"/>
      <c r="B636" s="7"/>
      <c r="C636" s="7"/>
      <c r="D636" s="7"/>
      <c r="E636" s="7"/>
      <c r="F636" s="11"/>
      <c r="G636" s="11"/>
      <c r="H636" s="11"/>
      <c r="I636" s="11"/>
      <c r="J636" s="11"/>
      <c r="K636" s="11"/>
      <c r="L636" s="13"/>
      <c r="M636" s="11"/>
      <c r="N636" s="7"/>
      <c r="O636" s="7"/>
      <c r="P636" s="7"/>
      <c r="Q636" s="7"/>
      <c r="R636" s="7"/>
      <c r="S636" s="7"/>
      <c r="T636" s="7"/>
      <c r="U636" s="7"/>
      <c r="V636" s="7"/>
      <c r="W636" s="7"/>
      <c r="X636" s="7"/>
      <c r="Y636" s="7"/>
      <c r="Z636" s="7"/>
      <c r="AA636" s="7"/>
      <c r="AB636" s="7"/>
    </row>
    <row r="637">
      <c r="A637" s="7"/>
      <c r="B637" s="7"/>
      <c r="C637" s="7"/>
      <c r="D637" s="7"/>
      <c r="E637" s="7"/>
      <c r="F637" s="11"/>
      <c r="G637" s="11"/>
      <c r="H637" s="11"/>
      <c r="I637" s="11"/>
      <c r="J637" s="11"/>
      <c r="K637" s="11"/>
      <c r="L637" s="13"/>
      <c r="M637" s="11"/>
      <c r="N637" s="7"/>
      <c r="O637" s="7"/>
      <c r="P637" s="7"/>
      <c r="Q637" s="7"/>
      <c r="R637" s="7"/>
      <c r="S637" s="7"/>
      <c r="T637" s="7"/>
      <c r="U637" s="7"/>
      <c r="V637" s="7"/>
      <c r="W637" s="7"/>
      <c r="X637" s="7"/>
      <c r="Y637" s="7"/>
      <c r="Z637" s="7"/>
      <c r="AA637" s="7"/>
      <c r="AB637" s="7"/>
    </row>
    <row r="638">
      <c r="A638" s="7"/>
      <c r="B638" s="7"/>
      <c r="C638" s="7"/>
      <c r="D638" s="7"/>
      <c r="E638" s="7"/>
      <c r="F638" s="11"/>
      <c r="G638" s="11"/>
      <c r="H638" s="11"/>
      <c r="I638" s="11"/>
      <c r="J638" s="11"/>
      <c r="K638" s="11"/>
      <c r="L638" s="13"/>
      <c r="M638" s="11"/>
      <c r="N638" s="7"/>
      <c r="O638" s="7"/>
      <c r="P638" s="7"/>
      <c r="Q638" s="7"/>
      <c r="R638" s="7"/>
      <c r="S638" s="7"/>
      <c r="T638" s="7"/>
      <c r="U638" s="7"/>
      <c r="V638" s="7"/>
      <c r="W638" s="7"/>
      <c r="X638" s="7"/>
      <c r="Y638" s="7"/>
      <c r="Z638" s="7"/>
      <c r="AA638" s="7"/>
      <c r="AB638" s="7"/>
    </row>
    <row r="639">
      <c r="A639" s="7"/>
      <c r="B639" s="7"/>
      <c r="C639" s="7"/>
      <c r="D639" s="7"/>
      <c r="E639" s="7"/>
      <c r="F639" s="11"/>
      <c r="G639" s="11"/>
      <c r="H639" s="11"/>
      <c r="I639" s="11"/>
      <c r="J639" s="11"/>
      <c r="K639" s="11"/>
      <c r="L639" s="13"/>
      <c r="M639" s="11"/>
      <c r="N639" s="7"/>
      <c r="O639" s="7"/>
      <c r="P639" s="7"/>
      <c r="Q639" s="7"/>
      <c r="R639" s="7"/>
      <c r="S639" s="7"/>
      <c r="T639" s="7"/>
      <c r="U639" s="7"/>
      <c r="V639" s="7"/>
      <c r="W639" s="7"/>
      <c r="X639" s="7"/>
      <c r="Y639" s="7"/>
      <c r="Z639" s="7"/>
      <c r="AA639" s="7"/>
      <c r="AB639" s="7"/>
    </row>
    <row r="640">
      <c r="A640" s="7"/>
      <c r="B640" s="7"/>
      <c r="C640" s="7"/>
      <c r="D640" s="7"/>
      <c r="E640" s="7"/>
      <c r="F640" s="11"/>
      <c r="G640" s="11"/>
      <c r="H640" s="11"/>
      <c r="I640" s="11"/>
      <c r="J640" s="11"/>
      <c r="K640" s="11"/>
      <c r="L640" s="13"/>
      <c r="M640" s="11"/>
      <c r="N640" s="7"/>
      <c r="O640" s="7"/>
      <c r="P640" s="7"/>
      <c r="Q640" s="7"/>
      <c r="R640" s="7"/>
      <c r="S640" s="7"/>
      <c r="T640" s="7"/>
      <c r="U640" s="7"/>
      <c r="V640" s="7"/>
      <c r="W640" s="7"/>
      <c r="X640" s="7"/>
      <c r="Y640" s="7"/>
      <c r="Z640" s="7"/>
      <c r="AA640" s="7"/>
      <c r="AB640" s="7"/>
    </row>
    <row r="641">
      <c r="A641" s="7"/>
      <c r="B641" s="7"/>
      <c r="C641" s="7"/>
      <c r="D641" s="7"/>
      <c r="E641" s="7"/>
      <c r="F641" s="11"/>
      <c r="G641" s="11"/>
      <c r="H641" s="11"/>
      <c r="I641" s="11"/>
      <c r="J641" s="11"/>
      <c r="K641" s="11"/>
      <c r="L641" s="13"/>
      <c r="M641" s="11"/>
      <c r="N641" s="7"/>
      <c r="O641" s="7"/>
      <c r="P641" s="7"/>
      <c r="Q641" s="7"/>
      <c r="R641" s="7"/>
      <c r="S641" s="7"/>
      <c r="T641" s="7"/>
      <c r="U641" s="7"/>
      <c r="V641" s="7"/>
      <c r="W641" s="7"/>
      <c r="X641" s="7"/>
      <c r="Y641" s="7"/>
      <c r="Z641" s="7"/>
      <c r="AA641" s="7"/>
      <c r="AB641" s="7"/>
    </row>
    <row r="642">
      <c r="A642" s="7"/>
      <c r="B642" s="7"/>
      <c r="C642" s="7"/>
      <c r="D642" s="7"/>
      <c r="E642" s="7"/>
      <c r="F642" s="11"/>
      <c r="G642" s="11"/>
      <c r="H642" s="11"/>
      <c r="I642" s="11"/>
      <c r="J642" s="11"/>
      <c r="K642" s="11"/>
      <c r="L642" s="13"/>
      <c r="M642" s="11"/>
      <c r="N642" s="7"/>
      <c r="O642" s="7"/>
      <c r="P642" s="7"/>
      <c r="Q642" s="7"/>
      <c r="R642" s="7"/>
      <c r="S642" s="7"/>
      <c r="T642" s="7"/>
      <c r="U642" s="7"/>
      <c r="V642" s="7"/>
      <c r="W642" s="7"/>
      <c r="X642" s="7"/>
      <c r="Y642" s="7"/>
      <c r="Z642" s="7"/>
      <c r="AA642" s="7"/>
      <c r="AB642" s="7"/>
    </row>
    <row r="643">
      <c r="A643" s="7"/>
      <c r="B643" s="7"/>
      <c r="C643" s="7"/>
      <c r="D643" s="7"/>
      <c r="E643" s="7"/>
      <c r="F643" s="11"/>
      <c r="G643" s="11"/>
      <c r="H643" s="11"/>
      <c r="I643" s="11"/>
      <c r="J643" s="11"/>
      <c r="K643" s="11"/>
      <c r="L643" s="13"/>
      <c r="M643" s="11"/>
      <c r="N643" s="7"/>
      <c r="O643" s="7"/>
      <c r="P643" s="7"/>
      <c r="Q643" s="7"/>
      <c r="R643" s="7"/>
      <c r="S643" s="7"/>
      <c r="T643" s="7"/>
      <c r="U643" s="7"/>
      <c r="V643" s="7"/>
      <c r="W643" s="7"/>
      <c r="X643" s="7"/>
      <c r="Y643" s="7"/>
      <c r="Z643" s="7"/>
      <c r="AA643" s="7"/>
      <c r="AB643" s="7"/>
    </row>
    <row r="644">
      <c r="A644" s="7"/>
      <c r="B644" s="7"/>
      <c r="C644" s="7"/>
      <c r="D644" s="7"/>
      <c r="E644" s="7"/>
      <c r="F644" s="11"/>
      <c r="G644" s="11"/>
      <c r="H644" s="11"/>
      <c r="I644" s="11"/>
      <c r="J644" s="11"/>
      <c r="K644" s="11"/>
      <c r="L644" s="13"/>
      <c r="M644" s="11"/>
      <c r="N644" s="7"/>
      <c r="O644" s="7"/>
      <c r="P644" s="7"/>
      <c r="Q644" s="7"/>
      <c r="R644" s="7"/>
      <c r="S644" s="7"/>
      <c r="T644" s="7"/>
      <c r="U644" s="7"/>
      <c r="V644" s="7"/>
      <c r="W644" s="7"/>
      <c r="X644" s="7"/>
      <c r="Y644" s="7"/>
      <c r="Z644" s="7"/>
      <c r="AA644" s="7"/>
      <c r="AB644" s="7"/>
    </row>
    <row r="645">
      <c r="A645" s="7"/>
      <c r="B645" s="7"/>
      <c r="C645" s="7"/>
      <c r="D645" s="7"/>
      <c r="E645" s="7"/>
      <c r="F645" s="11"/>
      <c r="G645" s="11"/>
      <c r="H645" s="11"/>
      <c r="I645" s="11"/>
      <c r="J645" s="11"/>
      <c r="K645" s="11"/>
      <c r="L645" s="13"/>
      <c r="M645" s="11"/>
      <c r="N645" s="7"/>
      <c r="O645" s="7"/>
      <c r="P645" s="7"/>
      <c r="Q645" s="7"/>
      <c r="R645" s="7"/>
      <c r="S645" s="7"/>
      <c r="T645" s="7"/>
      <c r="U645" s="7"/>
      <c r="V645" s="7"/>
      <c r="W645" s="7"/>
      <c r="X645" s="7"/>
      <c r="Y645" s="7"/>
      <c r="Z645" s="7"/>
      <c r="AA645" s="7"/>
      <c r="AB645" s="7"/>
    </row>
    <row r="646">
      <c r="A646" s="7"/>
      <c r="B646" s="7"/>
      <c r="C646" s="7"/>
      <c r="D646" s="7"/>
      <c r="E646" s="7"/>
      <c r="F646" s="11"/>
      <c r="G646" s="11"/>
      <c r="H646" s="11"/>
      <c r="I646" s="11"/>
      <c r="J646" s="11"/>
      <c r="K646" s="11"/>
      <c r="L646" s="13"/>
      <c r="M646" s="11"/>
      <c r="N646" s="7"/>
      <c r="O646" s="7"/>
      <c r="P646" s="7"/>
      <c r="Q646" s="7"/>
      <c r="R646" s="7"/>
      <c r="S646" s="7"/>
      <c r="T646" s="7"/>
      <c r="U646" s="7"/>
      <c r="V646" s="7"/>
      <c r="W646" s="7"/>
      <c r="X646" s="7"/>
      <c r="Y646" s="7"/>
      <c r="Z646" s="7"/>
      <c r="AA646" s="7"/>
      <c r="AB646" s="7"/>
    </row>
    <row r="647">
      <c r="A647" s="7"/>
      <c r="B647" s="7"/>
      <c r="C647" s="7"/>
      <c r="D647" s="7"/>
      <c r="E647" s="7"/>
      <c r="F647" s="11"/>
      <c r="G647" s="11"/>
      <c r="H647" s="11"/>
      <c r="I647" s="11"/>
      <c r="J647" s="11"/>
      <c r="K647" s="11"/>
      <c r="L647" s="13"/>
      <c r="M647" s="11"/>
      <c r="N647" s="7"/>
      <c r="O647" s="7"/>
      <c r="P647" s="7"/>
      <c r="Q647" s="7"/>
      <c r="R647" s="7"/>
      <c r="S647" s="7"/>
      <c r="T647" s="7"/>
      <c r="U647" s="7"/>
      <c r="V647" s="7"/>
      <c r="W647" s="7"/>
      <c r="X647" s="7"/>
      <c r="Y647" s="7"/>
      <c r="Z647" s="7"/>
      <c r="AA647" s="7"/>
      <c r="AB647" s="7"/>
    </row>
    <row r="648">
      <c r="A648" s="7"/>
      <c r="B648" s="7"/>
      <c r="C648" s="7"/>
      <c r="D648" s="7"/>
      <c r="E648" s="7"/>
      <c r="F648" s="11"/>
      <c r="G648" s="11"/>
      <c r="H648" s="11"/>
      <c r="I648" s="11"/>
      <c r="J648" s="11"/>
      <c r="K648" s="11"/>
      <c r="L648" s="13"/>
      <c r="M648" s="11"/>
      <c r="N648" s="7"/>
      <c r="O648" s="7"/>
      <c r="P648" s="7"/>
      <c r="Q648" s="7"/>
      <c r="R648" s="7"/>
      <c r="S648" s="7"/>
      <c r="T648" s="7"/>
      <c r="U648" s="7"/>
      <c r="V648" s="7"/>
      <c r="W648" s="7"/>
      <c r="X648" s="7"/>
      <c r="Y648" s="7"/>
      <c r="Z648" s="7"/>
      <c r="AA648" s="7"/>
      <c r="AB648" s="7"/>
    </row>
    <row r="649">
      <c r="A649" s="7"/>
      <c r="B649" s="7"/>
      <c r="C649" s="7"/>
      <c r="D649" s="7"/>
      <c r="E649" s="7"/>
      <c r="F649" s="11"/>
      <c r="G649" s="11"/>
      <c r="H649" s="11"/>
      <c r="I649" s="11"/>
      <c r="J649" s="11"/>
      <c r="K649" s="11"/>
      <c r="L649" s="13"/>
      <c r="M649" s="11"/>
      <c r="N649" s="7"/>
      <c r="O649" s="7"/>
      <c r="P649" s="7"/>
      <c r="Q649" s="7"/>
      <c r="R649" s="7"/>
      <c r="S649" s="7"/>
      <c r="T649" s="7"/>
      <c r="U649" s="7"/>
      <c r="V649" s="7"/>
      <c r="W649" s="7"/>
      <c r="X649" s="7"/>
      <c r="Y649" s="7"/>
      <c r="Z649" s="7"/>
      <c r="AA649" s="7"/>
      <c r="AB649" s="7"/>
    </row>
    <row r="650">
      <c r="A650" s="7"/>
      <c r="B650" s="7"/>
      <c r="C650" s="7"/>
      <c r="D650" s="7"/>
      <c r="E650" s="7"/>
      <c r="F650" s="11"/>
      <c r="G650" s="11"/>
      <c r="H650" s="11"/>
      <c r="I650" s="11"/>
      <c r="J650" s="11"/>
      <c r="K650" s="11"/>
      <c r="L650" s="13"/>
      <c r="M650" s="11"/>
      <c r="N650" s="7"/>
      <c r="O650" s="7"/>
      <c r="P650" s="7"/>
      <c r="Q650" s="7"/>
      <c r="R650" s="7"/>
      <c r="S650" s="7"/>
      <c r="T650" s="7"/>
      <c r="U650" s="7"/>
      <c r="V650" s="7"/>
      <c r="W650" s="7"/>
      <c r="X650" s="7"/>
      <c r="Y650" s="7"/>
      <c r="Z650" s="7"/>
      <c r="AA650" s="7"/>
      <c r="AB650" s="7"/>
    </row>
    <row r="651">
      <c r="A651" s="7"/>
      <c r="B651" s="7"/>
      <c r="C651" s="7"/>
      <c r="D651" s="7"/>
      <c r="E651" s="7"/>
      <c r="F651" s="11"/>
      <c r="G651" s="11"/>
      <c r="H651" s="11"/>
      <c r="I651" s="11"/>
      <c r="J651" s="11"/>
      <c r="K651" s="11"/>
      <c r="L651" s="13"/>
      <c r="M651" s="11"/>
      <c r="N651" s="7"/>
      <c r="O651" s="7"/>
      <c r="P651" s="7"/>
      <c r="Q651" s="7"/>
      <c r="R651" s="7"/>
      <c r="S651" s="7"/>
      <c r="T651" s="7"/>
      <c r="U651" s="7"/>
      <c r="V651" s="7"/>
      <c r="W651" s="7"/>
      <c r="X651" s="7"/>
      <c r="Y651" s="7"/>
      <c r="Z651" s="7"/>
      <c r="AA651" s="7"/>
      <c r="AB651" s="7"/>
    </row>
    <row r="652">
      <c r="A652" s="7"/>
      <c r="B652" s="7"/>
      <c r="C652" s="7"/>
      <c r="D652" s="7"/>
      <c r="E652" s="7"/>
      <c r="F652" s="11"/>
      <c r="G652" s="11"/>
      <c r="H652" s="11"/>
      <c r="I652" s="11"/>
      <c r="J652" s="11"/>
      <c r="K652" s="11"/>
      <c r="L652" s="13"/>
      <c r="M652" s="11"/>
      <c r="N652" s="7"/>
      <c r="O652" s="7"/>
      <c r="P652" s="7"/>
      <c r="Q652" s="7"/>
      <c r="R652" s="7"/>
      <c r="S652" s="7"/>
      <c r="T652" s="7"/>
      <c r="U652" s="7"/>
      <c r="V652" s="7"/>
      <c r="W652" s="7"/>
      <c r="X652" s="7"/>
      <c r="Y652" s="7"/>
      <c r="Z652" s="7"/>
      <c r="AA652" s="7"/>
      <c r="AB652" s="7"/>
    </row>
    <row r="653">
      <c r="A653" s="7"/>
      <c r="B653" s="7"/>
      <c r="C653" s="7"/>
      <c r="D653" s="7"/>
      <c r="E653" s="7"/>
      <c r="F653" s="11"/>
      <c r="G653" s="11"/>
      <c r="H653" s="11"/>
      <c r="I653" s="11"/>
      <c r="J653" s="11"/>
      <c r="K653" s="11"/>
      <c r="L653" s="13"/>
      <c r="M653" s="11"/>
      <c r="N653" s="7"/>
      <c r="O653" s="7"/>
      <c r="P653" s="7"/>
      <c r="Q653" s="7"/>
      <c r="R653" s="7"/>
      <c r="S653" s="7"/>
      <c r="T653" s="7"/>
      <c r="U653" s="7"/>
      <c r="V653" s="7"/>
      <c r="W653" s="7"/>
      <c r="X653" s="7"/>
      <c r="Y653" s="7"/>
      <c r="Z653" s="7"/>
      <c r="AA653" s="7"/>
      <c r="AB653" s="7"/>
    </row>
    <row r="654">
      <c r="A654" s="7"/>
      <c r="B654" s="7"/>
      <c r="C654" s="7"/>
      <c r="D654" s="7"/>
      <c r="E654" s="7"/>
      <c r="F654" s="11"/>
      <c r="G654" s="11"/>
      <c r="H654" s="11"/>
      <c r="I654" s="11"/>
      <c r="J654" s="11"/>
      <c r="K654" s="11"/>
      <c r="L654" s="13"/>
      <c r="M654" s="11"/>
      <c r="N654" s="7"/>
      <c r="O654" s="7"/>
      <c r="P654" s="7"/>
      <c r="Q654" s="7"/>
      <c r="R654" s="7"/>
      <c r="S654" s="7"/>
      <c r="T654" s="7"/>
      <c r="U654" s="7"/>
      <c r="V654" s="7"/>
      <c r="W654" s="7"/>
      <c r="X654" s="7"/>
      <c r="Y654" s="7"/>
      <c r="Z654" s="7"/>
      <c r="AA654" s="7"/>
      <c r="AB654" s="7"/>
    </row>
    <row r="655">
      <c r="A655" s="7"/>
      <c r="B655" s="7"/>
      <c r="C655" s="7"/>
      <c r="D655" s="7"/>
      <c r="E655" s="7"/>
      <c r="F655" s="11"/>
      <c r="G655" s="11"/>
      <c r="H655" s="11"/>
      <c r="I655" s="11"/>
      <c r="J655" s="11"/>
      <c r="K655" s="11"/>
      <c r="L655" s="13"/>
      <c r="M655" s="11"/>
      <c r="N655" s="7"/>
      <c r="O655" s="7"/>
      <c r="P655" s="7"/>
      <c r="Q655" s="7"/>
      <c r="R655" s="7"/>
      <c r="S655" s="7"/>
      <c r="T655" s="7"/>
      <c r="U655" s="7"/>
      <c r="V655" s="7"/>
      <c r="W655" s="7"/>
      <c r="X655" s="7"/>
      <c r="Y655" s="7"/>
      <c r="Z655" s="7"/>
      <c r="AA655" s="7"/>
      <c r="AB655" s="7"/>
    </row>
    <row r="656">
      <c r="A656" s="7"/>
      <c r="B656" s="7"/>
      <c r="C656" s="7"/>
      <c r="D656" s="7"/>
      <c r="E656" s="7"/>
      <c r="F656" s="11"/>
      <c r="G656" s="11"/>
      <c r="H656" s="11"/>
      <c r="I656" s="11"/>
      <c r="J656" s="11"/>
      <c r="K656" s="11"/>
      <c r="L656" s="13"/>
      <c r="M656" s="11"/>
      <c r="N656" s="7"/>
      <c r="O656" s="7"/>
      <c r="P656" s="7"/>
      <c r="Q656" s="7"/>
      <c r="R656" s="7"/>
      <c r="S656" s="7"/>
      <c r="T656" s="7"/>
      <c r="U656" s="7"/>
      <c r="V656" s="7"/>
      <c r="W656" s="7"/>
      <c r="X656" s="7"/>
      <c r="Y656" s="7"/>
      <c r="Z656" s="7"/>
      <c r="AA656" s="7"/>
      <c r="AB656" s="7"/>
    </row>
    <row r="657">
      <c r="A657" s="7"/>
      <c r="B657" s="7"/>
      <c r="C657" s="7"/>
      <c r="D657" s="7"/>
      <c r="E657" s="7"/>
      <c r="F657" s="11"/>
      <c r="G657" s="11"/>
      <c r="H657" s="11"/>
      <c r="I657" s="11"/>
      <c r="J657" s="11"/>
      <c r="K657" s="11"/>
      <c r="L657" s="13"/>
      <c r="M657" s="11"/>
      <c r="N657" s="7"/>
      <c r="O657" s="7"/>
      <c r="P657" s="7"/>
      <c r="Q657" s="7"/>
      <c r="R657" s="7"/>
      <c r="S657" s="7"/>
      <c r="T657" s="7"/>
      <c r="U657" s="7"/>
      <c r="V657" s="7"/>
      <c r="W657" s="7"/>
      <c r="X657" s="7"/>
      <c r="Y657" s="7"/>
      <c r="Z657" s="7"/>
      <c r="AA657" s="7"/>
      <c r="AB657" s="7"/>
    </row>
    <row r="658">
      <c r="A658" s="7"/>
      <c r="B658" s="7"/>
      <c r="C658" s="7"/>
      <c r="D658" s="7"/>
      <c r="E658" s="7"/>
      <c r="F658" s="11"/>
      <c r="G658" s="11"/>
      <c r="H658" s="11"/>
      <c r="I658" s="11"/>
      <c r="J658" s="11"/>
      <c r="K658" s="11"/>
      <c r="L658" s="13"/>
      <c r="M658" s="11"/>
      <c r="N658" s="7"/>
      <c r="O658" s="7"/>
      <c r="P658" s="7"/>
      <c r="Q658" s="7"/>
      <c r="R658" s="7"/>
      <c r="S658" s="7"/>
      <c r="T658" s="7"/>
      <c r="U658" s="7"/>
      <c r="V658" s="7"/>
      <c r="W658" s="7"/>
      <c r="X658" s="7"/>
      <c r="Y658" s="7"/>
      <c r="Z658" s="7"/>
      <c r="AA658" s="7"/>
      <c r="AB658" s="7"/>
    </row>
    <row r="659">
      <c r="A659" s="7"/>
      <c r="B659" s="7"/>
      <c r="C659" s="7"/>
      <c r="D659" s="7"/>
      <c r="E659" s="7"/>
      <c r="F659" s="11"/>
      <c r="G659" s="11"/>
      <c r="H659" s="11"/>
      <c r="I659" s="11"/>
      <c r="J659" s="11"/>
      <c r="K659" s="11"/>
      <c r="L659" s="13"/>
      <c r="M659" s="11"/>
      <c r="N659" s="7"/>
      <c r="O659" s="7"/>
      <c r="P659" s="7"/>
      <c r="Q659" s="7"/>
      <c r="R659" s="7"/>
      <c r="S659" s="7"/>
      <c r="T659" s="7"/>
      <c r="U659" s="7"/>
      <c r="V659" s="7"/>
      <c r="W659" s="7"/>
      <c r="X659" s="7"/>
      <c r="Y659" s="7"/>
      <c r="Z659" s="7"/>
      <c r="AA659" s="7"/>
      <c r="AB659" s="7"/>
    </row>
    <row r="660">
      <c r="A660" s="7"/>
      <c r="B660" s="7"/>
      <c r="C660" s="7"/>
      <c r="D660" s="7"/>
      <c r="E660" s="7"/>
      <c r="F660" s="11"/>
      <c r="G660" s="11"/>
      <c r="H660" s="11"/>
      <c r="I660" s="11"/>
      <c r="J660" s="11"/>
      <c r="K660" s="11"/>
      <c r="L660" s="13"/>
      <c r="M660" s="11"/>
      <c r="N660" s="7"/>
      <c r="O660" s="7"/>
      <c r="P660" s="7"/>
      <c r="Q660" s="7"/>
      <c r="R660" s="7"/>
      <c r="S660" s="7"/>
      <c r="T660" s="7"/>
      <c r="U660" s="7"/>
      <c r="V660" s="7"/>
      <c r="W660" s="7"/>
      <c r="X660" s="7"/>
      <c r="Y660" s="7"/>
      <c r="Z660" s="7"/>
      <c r="AA660" s="7"/>
      <c r="AB660" s="7"/>
    </row>
    <row r="661">
      <c r="A661" s="7"/>
      <c r="B661" s="7"/>
      <c r="C661" s="7"/>
      <c r="D661" s="7"/>
      <c r="E661" s="7"/>
      <c r="F661" s="11"/>
      <c r="G661" s="11"/>
      <c r="H661" s="11"/>
      <c r="I661" s="11"/>
      <c r="J661" s="11"/>
      <c r="K661" s="11"/>
      <c r="L661" s="13"/>
      <c r="M661" s="11"/>
      <c r="N661" s="7"/>
      <c r="O661" s="7"/>
      <c r="P661" s="7"/>
      <c r="Q661" s="7"/>
      <c r="R661" s="7"/>
      <c r="S661" s="7"/>
      <c r="T661" s="7"/>
      <c r="U661" s="7"/>
      <c r="V661" s="7"/>
      <c r="W661" s="7"/>
      <c r="X661" s="7"/>
      <c r="Y661" s="7"/>
      <c r="Z661" s="7"/>
      <c r="AA661" s="7"/>
      <c r="AB661" s="7"/>
    </row>
    <row r="662">
      <c r="A662" s="7"/>
      <c r="B662" s="7"/>
      <c r="C662" s="7"/>
      <c r="D662" s="7"/>
      <c r="E662" s="7"/>
      <c r="F662" s="11"/>
      <c r="G662" s="11"/>
      <c r="H662" s="11"/>
      <c r="I662" s="11"/>
      <c r="J662" s="11"/>
      <c r="K662" s="11"/>
      <c r="L662" s="13"/>
      <c r="M662" s="11"/>
      <c r="N662" s="7"/>
      <c r="O662" s="7"/>
      <c r="P662" s="7"/>
      <c r="Q662" s="7"/>
      <c r="R662" s="7"/>
      <c r="S662" s="7"/>
      <c r="T662" s="7"/>
      <c r="U662" s="7"/>
      <c r="V662" s="7"/>
      <c r="W662" s="7"/>
      <c r="X662" s="7"/>
      <c r="Y662" s="7"/>
      <c r="Z662" s="7"/>
      <c r="AA662" s="7"/>
      <c r="AB662" s="7"/>
    </row>
    <row r="663">
      <c r="A663" s="7"/>
      <c r="B663" s="7"/>
      <c r="C663" s="7"/>
      <c r="D663" s="7"/>
      <c r="E663" s="7"/>
      <c r="F663" s="11"/>
      <c r="G663" s="11"/>
      <c r="H663" s="11"/>
      <c r="I663" s="11"/>
      <c r="J663" s="11"/>
      <c r="K663" s="11"/>
      <c r="L663" s="13"/>
      <c r="M663" s="11"/>
      <c r="N663" s="7"/>
      <c r="O663" s="7"/>
      <c r="P663" s="7"/>
      <c r="Q663" s="7"/>
      <c r="R663" s="7"/>
      <c r="S663" s="7"/>
      <c r="T663" s="7"/>
      <c r="U663" s="7"/>
      <c r="V663" s="7"/>
      <c r="W663" s="7"/>
      <c r="X663" s="7"/>
      <c r="Y663" s="7"/>
      <c r="Z663" s="7"/>
      <c r="AA663" s="7"/>
      <c r="AB663" s="7"/>
    </row>
    <row r="664">
      <c r="A664" s="7"/>
      <c r="B664" s="7"/>
      <c r="C664" s="7"/>
      <c r="D664" s="7"/>
      <c r="E664" s="7"/>
      <c r="F664" s="11"/>
      <c r="G664" s="11"/>
      <c r="H664" s="11"/>
      <c r="I664" s="11"/>
      <c r="J664" s="11"/>
      <c r="K664" s="11"/>
      <c r="L664" s="13"/>
      <c r="M664" s="11"/>
      <c r="N664" s="7"/>
      <c r="O664" s="7"/>
      <c r="P664" s="7"/>
      <c r="Q664" s="7"/>
      <c r="R664" s="7"/>
      <c r="S664" s="7"/>
      <c r="T664" s="7"/>
      <c r="U664" s="7"/>
      <c r="V664" s="7"/>
      <c r="W664" s="7"/>
      <c r="X664" s="7"/>
      <c r="Y664" s="7"/>
      <c r="Z664" s="7"/>
      <c r="AA664" s="7"/>
      <c r="AB664" s="7"/>
    </row>
    <row r="665">
      <c r="A665" s="7"/>
      <c r="B665" s="7"/>
      <c r="C665" s="7"/>
      <c r="D665" s="7"/>
      <c r="E665" s="7"/>
      <c r="F665" s="11"/>
      <c r="G665" s="11"/>
      <c r="H665" s="11"/>
      <c r="I665" s="11"/>
      <c r="J665" s="11"/>
      <c r="K665" s="11"/>
      <c r="L665" s="13"/>
      <c r="M665" s="11"/>
      <c r="N665" s="7"/>
      <c r="O665" s="7"/>
      <c r="P665" s="7"/>
      <c r="Q665" s="7"/>
      <c r="R665" s="7"/>
      <c r="S665" s="7"/>
      <c r="T665" s="7"/>
      <c r="U665" s="7"/>
      <c r="V665" s="7"/>
      <c r="W665" s="7"/>
      <c r="X665" s="7"/>
      <c r="Y665" s="7"/>
      <c r="Z665" s="7"/>
      <c r="AA665" s="7"/>
      <c r="AB665" s="7"/>
    </row>
    <row r="666">
      <c r="A666" s="7"/>
      <c r="B666" s="7"/>
      <c r="C666" s="7"/>
      <c r="D666" s="7"/>
      <c r="E666" s="7"/>
      <c r="F666" s="11"/>
      <c r="G666" s="11"/>
      <c r="H666" s="11"/>
      <c r="I666" s="11"/>
      <c r="J666" s="11"/>
      <c r="K666" s="11"/>
      <c r="L666" s="13"/>
      <c r="M666" s="11"/>
      <c r="N666" s="7"/>
      <c r="O666" s="7"/>
      <c r="P666" s="7"/>
      <c r="Q666" s="7"/>
      <c r="R666" s="7"/>
      <c r="S666" s="7"/>
      <c r="T666" s="7"/>
      <c r="U666" s="7"/>
      <c r="V666" s="7"/>
      <c r="W666" s="7"/>
      <c r="X666" s="7"/>
      <c r="Y666" s="7"/>
      <c r="Z666" s="7"/>
      <c r="AA666" s="7"/>
      <c r="AB666" s="7"/>
    </row>
    <row r="667">
      <c r="A667" s="7"/>
      <c r="B667" s="7"/>
      <c r="C667" s="7"/>
      <c r="D667" s="7"/>
      <c r="E667" s="7"/>
      <c r="F667" s="11"/>
      <c r="G667" s="11"/>
      <c r="H667" s="11"/>
      <c r="I667" s="11"/>
      <c r="J667" s="11"/>
      <c r="K667" s="11"/>
      <c r="L667" s="13"/>
      <c r="M667" s="11"/>
      <c r="N667" s="7"/>
      <c r="O667" s="7"/>
      <c r="P667" s="7"/>
      <c r="Q667" s="7"/>
      <c r="R667" s="7"/>
      <c r="S667" s="7"/>
      <c r="T667" s="7"/>
      <c r="U667" s="7"/>
      <c r="V667" s="7"/>
      <c r="W667" s="7"/>
      <c r="X667" s="7"/>
      <c r="Y667" s="7"/>
      <c r="Z667" s="7"/>
      <c r="AA667" s="7"/>
      <c r="AB667" s="7"/>
    </row>
    <row r="668">
      <c r="A668" s="7"/>
      <c r="B668" s="7"/>
      <c r="C668" s="7"/>
      <c r="D668" s="7"/>
      <c r="E668" s="7"/>
      <c r="F668" s="11"/>
      <c r="G668" s="11"/>
      <c r="H668" s="11"/>
      <c r="I668" s="11"/>
      <c r="J668" s="11"/>
      <c r="K668" s="11"/>
      <c r="L668" s="13"/>
      <c r="M668" s="11"/>
      <c r="N668" s="7"/>
      <c r="O668" s="7"/>
      <c r="P668" s="7"/>
      <c r="Q668" s="7"/>
      <c r="R668" s="7"/>
      <c r="S668" s="7"/>
      <c r="T668" s="7"/>
      <c r="U668" s="7"/>
      <c r="V668" s="7"/>
      <c r="W668" s="7"/>
      <c r="X668" s="7"/>
      <c r="Y668" s="7"/>
      <c r="Z668" s="7"/>
      <c r="AA668" s="7"/>
      <c r="AB668" s="7"/>
    </row>
    <row r="669">
      <c r="A669" s="7"/>
      <c r="B669" s="7"/>
      <c r="C669" s="7"/>
      <c r="D669" s="7"/>
      <c r="E669" s="7"/>
      <c r="F669" s="11"/>
      <c r="G669" s="11"/>
      <c r="H669" s="11"/>
      <c r="I669" s="11"/>
      <c r="J669" s="11"/>
      <c r="K669" s="11"/>
      <c r="L669" s="13"/>
      <c r="M669" s="11"/>
      <c r="N669" s="7"/>
      <c r="O669" s="7"/>
      <c r="P669" s="7"/>
      <c r="Q669" s="7"/>
      <c r="R669" s="7"/>
      <c r="S669" s="7"/>
      <c r="T669" s="7"/>
      <c r="U669" s="7"/>
      <c r="V669" s="7"/>
      <c r="W669" s="7"/>
      <c r="X669" s="7"/>
      <c r="Y669" s="7"/>
      <c r="Z669" s="7"/>
      <c r="AA669" s="7"/>
      <c r="AB669" s="7"/>
    </row>
    <row r="670">
      <c r="A670" s="7"/>
      <c r="B670" s="7"/>
      <c r="C670" s="7"/>
      <c r="D670" s="7"/>
      <c r="E670" s="7"/>
      <c r="F670" s="11"/>
      <c r="G670" s="11"/>
      <c r="H670" s="11"/>
      <c r="I670" s="11"/>
      <c r="J670" s="11"/>
      <c r="K670" s="11"/>
      <c r="L670" s="13"/>
      <c r="M670" s="11"/>
      <c r="N670" s="7"/>
      <c r="O670" s="7"/>
      <c r="P670" s="7"/>
      <c r="Q670" s="7"/>
      <c r="R670" s="7"/>
      <c r="S670" s="7"/>
      <c r="T670" s="7"/>
      <c r="U670" s="7"/>
      <c r="V670" s="7"/>
      <c r="W670" s="7"/>
      <c r="X670" s="7"/>
      <c r="Y670" s="7"/>
      <c r="Z670" s="7"/>
      <c r="AA670" s="7"/>
      <c r="AB670" s="7"/>
    </row>
    <row r="671">
      <c r="A671" s="7"/>
      <c r="B671" s="7"/>
      <c r="C671" s="7"/>
      <c r="D671" s="7"/>
      <c r="E671" s="7"/>
      <c r="F671" s="11"/>
      <c r="G671" s="11"/>
      <c r="H671" s="11"/>
      <c r="I671" s="11"/>
      <c r="J671" s="11"/>
      <c r="K671" s="11"/>
      <c r="L671" s="13"/>
      <c r="M671" s="11"/>
      <c r="N671" s="7"/>
      <c r="O671" s="7"/>
      <c r="P671" s="7"/>
      <c r="Q671" s="7"/>
      <c r="R671" s="7"/>
      <c r="S671" s="7"/>
      <c r="T671" s="7"/>
      <c r="U671" s="7"/>
      <c r="V671" s="7"/>
      <c r="W671" s="7"/>
      <c r="X671" s="7"/>
      <c r="Y671" s="7"/>
      <c r="Z671" s="7"/>
      <c r="AA671" s="7"/>
      <c r="AB671" s="7"/>
    </row>
    <row r="672">
      <c r="A672" s="7"/>
      <c r="B672" s="7"/>
      <c r="C672" s="7"/>
      <c r="D672" s="7"/>
      <c r="E672" s="7"/>
      <c r="F672" s="11"/>
      <c r="G672" s="11"/>
      <c r="H672" s="11"/>
      <c r="I672" s="11"/>
      <c r="J672" s="11"/>
      <c r="K672" s="11"/>
      <c r="L672" s="13"/>
      <c r="M672" s="11"/>
      <c r="N672" s="7"/>
      <c r="O672" s="7"/>
      <c r="P672" s="7"/>
      <c r="Q672" s="7"/>
      <c r="R672" s="7"/>
      <c r="S672" s="7"/>
      <c r="T672" s="7"/>
      <c r="U672" s="7"/>
      <c r="V672" s="7"/>
      <c r="W672" s="7"/>
      <c r="X672" s="7"/>
      <c r="Y672" s="7"/>
      <c r="Z672" s="7"/>
      <c r="AA672" s="7"/>
      <c r="AB672" s="7"/>
    </row>
    <row r="673">
      <c r="A673" s="7"/>
      <c r="B673" s="7"/>
      <c r="C673" s="7"/>
      <c r="D673" s="7"/>
      <c r="E673" s="7"/>
      <c r="F673" s="11"/>
      <c r="G673" s="11"/>
      <c r="H673" s="11"/>
      <c r="I673" s="11"/>
      <c r="J673" s="11"/>
      <c r="K673" s="11"/>
      <c r="L673" s="13"/>
      <c r="M673" s="11"/>
      <c r="N673" s="7"/>
      <c r="O673" s="7"/>
      <c r="P673" s="7"/>
      <c r="Q673" s="7"/>
      <c r="R673" s="7"/>
      <c r="S673" s="7"/>
      <c r="T673" s="7"/>
      <c r="U673" s="7"/>
      <c r="V673" s="7"/>
      <c r="W673" s="7"/>
      <c r="X673" s="7"/>
      <c r="Y673" s="7"/>
      <c r="Z673" s="7"/>
      <c r="AA673" s="7"/>
      <c r="AB673" s="7"/>
    </row>
    <row r="674">
      <c r="A674" s="7"/>
      <c r="B674" s="7"/>
      <c r="C674" s="7"/>
      <c r="D674" s="7"/>
      <c r="E674" s="7"/>
      <c r="F674" s="11"/>
      <c r="G674" s="11"/>
      <c r="H674" s="11"/>
      <c r="I674" s="11"/>
      <c r="J674" s="11"/>
      <c r="K674" s="11"/>
      <c r="L674" s="13"/>
      <c r="M674" s="11"/>
      <c r="N674" s="7"/>
      <c r="O674" s="7"/>
      <c r="P674" s="7"/>
      <c r="Q674" s="7"/>
      <c r="R674" s="7"/>
      <c r="S674" s="7"/>
      <c r="T674" s="7"/>
      <c r="U674" s="7"/>
      <c r="V674" s="7"/>
      <c r="W674" s="7"/>
      <c r="X674" s="7"/>
      <c r="Y674" s="7"/>
      <c r="Z674" s="7"/>
      <c r="AA674" s="7"/>
      <c r="AB674" s="7"/>
    </row>
    <row r="675">
      <c r="A675" s="7"/>
      <c r="B675" s="7"/>
      <c r="C675" s="7"/>
      <c r="D675" s="7"/>
      <c r="E675" s="7"/>
      <c r="F675" s="11"/>
      <c r="G675" s="11"/>
      <c r="H675" s="11"/>
      <c r="I675" s="11"/>
      <c r="J675" s="11"/>
      <c r="K675" s="11"/>
      <c r="L675" s="13"/>
      <c r="M675" s="11"/>
      <c r="N675" s="7"/>
      <c r="O675" s="7"/>
      <c r="P675" s="7"/>
      <c r="Q675" s="7"/>
      <c r="R675" s="7"/>
      <c r="S675" s="7"/>
      <c r="T675" s="7"/>
      <c r="U675" s="7"/>
      <c r="V675" s="7"/>
      <c r="W675" s="7"/>
      <c r="X675" s="7"/>
      <c r="Y675" s="7"/>
      <c r="Z675" s="7"/>
      <c r="AA675" s="7"/>
      <c r="AB675" s="7"/>
    </row>
    <row r="676">
      <c r="A676" s="7"/>
      <c r="B676" s="7"/>
      <c r="C676" s="7"/>
      <c r="D676" s="7"/>
      <c r="E676" s="7"/>
      <c r="F676" s="11"/>
      <c r="G676" s="11"/>
      <c r="H676" s="11"/>
      <c r="I676" s="11"/>
      <c r="J676" s="11"/>
      <c r="K676" s="11"/>
      <c r="L676" s="13"/>
      <c r="M676" s="11"/>
      <c r="N676" s="7"/>
      <c r="O676" s="7"/>
      <c r="P676" s="7"/>
      <c r="Q676" s="7"/>
      <c r="R676" s="7"/>
      <c r="S676" s="7"/>
      <c r="T676" s="7"/>
      <c r="U676" s="7"/>
      <c r="V676" s="7"/>
      <c r="W676" s="7"/>
      <c r="X676" s="7"/>
      <c r="Y676" s="7"/>
      <c r="Z676" s="7"/>
      <c r="AA676" s="7"/>
      <c r="AB676" s="7"/>
    </row>
    <row r="677">
      <c r="A677" s="7"/>
      <c r="B677" s="7"/>
      <c r="C677" s="7"/>
      <c r="D677" s="7"/>
      <c r="E677" s="7"/>
      <c r="F677" s="11"/>
      <c r="G677" s="11"/>
      <c r="H677" s="11"/>
      <c r="I677" s="11"/>
      <c r="J677" s="11"/>
      <c r="K677" s="11"/>
      <c r="L677" s="13"/>
      <c r="M677" s="11"/>
      <c r="N677" s="7"/>
      <c r="O677" s="7"/>
      <c r="P677" s="7"/>
      <c r="Q677" s="7"/>
      <c r="R677" s="7"/>
      <c r="S677" s="7"/>
      <c r="T677" s="7"/>
      <c r="U677" s="7"/>
      <c r="V677" s="7"/>
      <c r="W677" s="7"/>
      <c r="X677" s="7"/>
      <c r="Y677" s="7"/>
      <c r="Z677" s="7"/>
      <c r="AA677" s="7"/>
      <c r="AB677" s="7"/>
    </row>
    <row r="678">
      <c r="A678" s="7"/>
      <c r="B678" s="7"/>
      <c r="C678" s="7"/>
      <c r="D678" s="7"/>
      <c r="E678" s="7"/>
      <c r="F678" s="11"/>
      <c r="G678" s="11"/>
      <c r="H678" s="11"/>
      <c r="I678" s="11"/>
      <c r="J678" s="11"/>
      <c r="K678" s="11"/>
      <c r="L678" s="13"/>
      <c r="M678" s="11"/>
      <c r="N678" s="7"/>
      <c r="O678" s="7"/>
      <c r="P678" s="7"/>
      <c r="Q678" s="7"/>
      <c r="R678" s="7"/>
      <c r="S678" s="7"/>
      <c r="T678" s="7"/>
      <c r="U678" s="7"/>
      <c r="V678" s="7"/>
      <c r="W678" s="7"/>
      <c r="X678" s="7"/>
      <c r="Y678" s="7"/>
      <c r="Z678" s="7"/>
      <c r="AA678" s="7"/>
      <c r="AB678" s="7"/>
    </row>
    <row r="679">
      <c r="A679" s="7"/>
      <c r="B679" s="7"/>
      <c r="C679" s="7"/>
      <c r="D679" s="7"/>
      <c r="E679" s="7"/>
      <c r="F679" s="11"/>
      <c r="G679" s="11"/>
      <c r="H679" s="11"/>
      <c r="I679" s="11"/>
      <c r="J679" s="11"/>
      <c r="K679" s="11"/>
      <c r="L679" s="13"/>
      <c r="M679" s="11"/>
      <c r="N679" s="7"/>
      <c r="O679" s="7"/>
      <c r="P679" s="7"/>
      <c r="Q679" s="7"/>
      <c r="R679" s="7"/>
      <c r="S679" s="7"/>
      <c r="T679" s="7"/>
      <c r="U679" s="7"/>
      <c r="V679" s="7"/>
      <c r="W679" s="7"/>
      <c r="X679" s="7"/>
      <c r="Y679" s="7"/>
      <c r="Z679" s="7"/>
      <c r="AA679" s="7"/>
      <c r="AB679" s="7"/>
    </row>
    <row r="680">
      <c r="A680" s="7"/>
      <c r="B680" s="7"/>
      <c r="C680" s="7"/>
      <c r="D680" s="7"/>
      <c r="E680" s="7"/>
      <c r="F680" s="11"/>
      <c r="G680" s="11"/>
      <c r="H680" s="11"/>
      <c r="I680" s="11"/>
      <c r="J680" s="11"/>
      <c r="K680" s="11"/>
      <c r="L680" s="13"/>
      <c r="M680" s="11"/>
      <c r="N680" s="7"/>
      <c r="O680" s="7"/>
      <c r="P680" s="7"/>
      <c r="Q680" s="7"/>
      <c r="R680" s="7"/>
      <c r="S680" s="7"/>
      <c r="T680" s="7"/>
      <c r="U680" s="7"/>
      <c r="V680" s="7"/>
      <c r="W680" s="7"/>
      <c r="X680" s="7"/>
      <c r="Y680" s="7"/>
      <c r="Z680" s="7"/>
      <c r="AA680" s="7"/>
      <c r="AB680" s="7"/>
    </row>
    <row r="681">
      <c r="A681" s="7"/>
      <c r="B681" s="7"/>
      <c r="C681" s="7"/>
      <c r="D681" s="7"/>
      <c r="E681" s="7"/>
      <c r="F681" s="11"/>
      <c r="G681" s="11"/>
      <c r="H681" s="11"/>
      <c r="I681" s="11"/>
      <c r="J681" s="11"/>
      <c r="K681" s="11"/>
      <c r="L681" s="13"/>
      <c r="M681" s="11"/>
      <c r="N681" s="7"/>
      <c r="O681" s="7"/>
      <c r="P681" s="7"/>
      <c r="Q681" s="7"/>
      <c r="R681" s="7"/>
      <c r="S681" s="7"/>
      <c r="T681" s="7"/>
      <c r="U681" s="7"/>
      <c r="V681" s="7"/>
      <c r="W681" s="7"/>
      <c r="X681" s="7"/>
      <c r="Y681" s="7"/>
      <c r="Z681" s="7"/>
      <c r="AA681" s="7"/>
      <c r="AB681" s="7"/>
    </row>
    <row r="682">
      <c r="A682" s="7"/>
      <c r="B682" s="7"/>
      <c r="C682" s="7"/>
      <c r="D682" s="7"/>
      <c r="E682" s="7"/>
      <c r="F682" s="11"/>
      <c r="G682" s="11"/>
      <c r="H682" s="11"/>
      <c r="I682" s="11"/>
      <c r="J682" s="11"/>
      <c r="K682" s="11"/>
      <c r="L682" s="13"/>
      <c r="M682" s="11"/>
      <c r="N682" s="7"/>
      <c r="O682" s="7"/>
      <c r="P682" s="7"/>
      <c r="Q682" s="7"/>
      <c r="R682" s="7"/>
      <c r="S682" s="7"/>
      <c r="T682" s="7"/>
      <c r="U682" s="7"/>
      <c r="V682" s="7"/>
      <c r="W682" s="7"/>
      <c r="X682" s="7"/>
      <c r="Y682" s="7"/>
      <c r="Z682" s="7"/>
      <c r="AA682" s="7"/>
      <c r="AB682" s="7"/>
    </row>
    <row r="683">
      <c r="A683" s="7"/>
      <c r="B683" s="7"/>
      <c r="C683" s="7"/>
      <c r="D683" s="7"/>
      <c r="E683" s="7"/>
      <c r="F683" s="11"/>
      <c r="G683" s="11"/>
      <c r="H683" s="11"/>
      <c r="I683" s="11"/>
      <c r="J683" s="11"/>
      <c r="K683" s="11"/>
      <c r="L683" s="13"/>
      <c r="M683" s="11"/>
      <c r="N683" s="7"/>
      <c r="O683" s="7"/>
      <c r="P683" s="7"/>
      <c r="Q683" s="7"/>
      <c r="R683" s="7"/>
      <c r="S683" s="7"/>
      <c r="T683" s="7"/>
      <c r="U683" s="7"/>
      <c r="V683" s="7"/>
      <c r="W683" s="7"/>
      <c r="X683" s="7"/>
      <c r="Y683" s="7"/>
      <c r="Z683" s="7"/>
      <c r="AA683" s="7"/>
      <c r="AB683" s="7"/>
    </row>
    <row r="684">
      <c r="A684" s="7"/>
      <c r="B684" s="7"/>
      <c r="C684" s="7"/>
      <c r="D684" s="7"/>
      <c r="E684" s="7"/>
      <c r="F684" s="11"/>
      <c r="G684" s="11"/>
      <c r="H684" s="11"/>
      <c r="I684" s="11"/>
      <c r="J684" s="11"/>
      <c r="K684" s="11"/>
      <c r="L684" s="13"/>
      <c r="M684" s="11"/>
      <c r="N684" s="7"/>
      <c r="O684" s="7"/>
      <c r="P684" s="7"/>
      <c r="Q684" s="7"/>
      <c r="R684" s="7"/>
      <c r="S684" s="7"/>
      <c r="T684" s="7"/>
      <c r="U684" s="7"/>
      <c r="V684" s="7"/>
      <c r="W684" s="7"/>
      <c r="X684" s="7"/>
      <c r="Y684" s="7"/>
      <c r="Z684" s="7"/>
      <c r="AA684" s="7"/>
      <c r="AB684" s="7"/>
    </row>
    <row r="685">
      <c r="A685" s="7"/>
      <c r="B685" s="7"/>
      <c r="C685" s="7"/>
      <c r="D685" s="7"/>
      <c r="E685" s="7"/>
      <c r="F685" s="11"/>
      <c r="G685" s="11"/>
      <c r="H685" s="11"/>
      <c r="I685" s="11"/>
      <c r="J685" s="11"/>
      <c r="K685" s="11"/>
      <c r="L685" s="13"/>
      <c r="M685" s="11"/>
      <c r="N685" s="7"/>
      <c r="O685" s="7"/>
      <c r="P685" s="7"/>
      <c r="Q685" s="7"/>
      <c r="R685" s="7"/>
      <c r="S685" s="7"/>
      <c r="T685" s="7"/>
      <c r="U685" s="7"/>
      <c r="V685" s="7"/>
      <c r="W685" s="7"/>
      <c r="X685" s="7"/>
      <c r="Y685" s="7"/>
      <c r="Z685" s="7"/>
      <c r="AA685" s="7"/>
      <c r="AB685" s="7"/>
    </row>
    <row r="686">
      <c r="A686" s="7"/>
      <c r="B686" s="7"/>
      <c r="C686" s="7"/>
      <c r="D686" s="7"/>
      <c r="E686" s="7"/>
      <c r="F686" s="11"/>
      <c r="G686" s="11"/>
      <c r="H686" s="11"/>
      <c r="I686" s="11"/>
      <c r="J686" s="11"/>
      <c r="K686" s="11"/>
      <c r="L686" s="13"/>
      <c r="M686" s="11"/>
      <c r="N686" s="7"/>
      <c r="O686" s="7"/>
      <c r="P686" s="7"/>
      <c r="Q686" s="7"/>
      <c r="R686" s="7"/>
      <c r="S686" s="7"/>
      <c r="T686" s="7"/>
      <c r="U686" s="7"/>
      <c r="V686" s="7"/>
      <c r="W686" s="7"/>
      <c r="X686" s="7"/>
      <c r="Y686" s="7"/>
      <c r="Z686" s="7"/>
      <c r="AA686" s="7"/>
      <c r="AB686" s="7"/>
    </row>
    <row r="687">
      <c r="A687" s="7"/>
      <c r="B687" s="7"/>
      <c r="C687" s="7"/>
      <c r="D687" s="7"/>
      <c r="E687" s="7"/>
      <c r="F687" s="11"/>
      <c r="G687" s="11"/>
      <c r="H687" s="11"/>
      <c r="I687" s="11"/>
      <c r="J687" s="11"/>
      <c r="K687" s="11"/>
      <c r="L687" s="13"/>
      <c r="M687" s="11"/>
      <c r="N687" s="7"/>
      <c r="O687" s="7"/>
      <c r="P687" s="7"/>
      <c r="Q687" s="7"/>
      <c r="R687" s="7"/>
      <c r="S687" s="7"/>
      <c r="T687" s="7"/>
      <c r="U687" s="7"/>
      <c r="V687" s="7"/>
      <c r="W687" s="7"/>
      <c r="X687" s="7"/>
      <c r="Y687" s="7"/>
      <c r="Z687" s="7"/>
      <c r="AA687" s="7"/>
      <c r="AB687" s="7"/>
    </row>
    <row r="688">
      <c r="A688" s="7"/>
      <c r="B688" s="7"/>
      <c r="C688" s="7"/>
      <c r="D688" s="7"/>
      <c r="E688" s="7"/>
      <c r="F688" s="11"/>
      <c r="G688" s="11"/>
      <c r="H688" s="11"/>
      <c r="I688" s="11"/>
      <c r="J688" s="11"/>
      <c r="K688" s="11"/>
      <c r="L688" s="13"/>
      <c r="M688" s="11"/>
      <c r="N688" s="7"/>
      <c r="O688" s="7"/>
      <c r="P688" s="7"/>
      <c r="Q688" s="7"/>
      <c r="R688" s="7"/>
      <c r="S688" s="7"/>
      <c r="T688" s="7"/>
      <c r="U688" s="7"/>
      <c r="V688" s="7"/>
      <c r="W688" s="7"/>
      <c r="X688" s="7"/>
      <c r="Y688" s="7"/>
      <c r="Z688" s="7"/>
      <c r="AA688" s="7"/>
      <c r="AB688" s="7"/>
    </row>
    <row r="689">
      <c r="A689" s="7"/>
      <c r="B689" s="7"/>
      <c r="C689" s="7"/>
      <c r="D689" s="7"/>
      <c r="E689" s="7"/>
      <c r="F689" s="11"/>
      <c r="G689" s="11"/>
      <c r="H689" s="11"/>
      <c r="I689" s="11"/>
      <c r="J689" s="11"/>
      <c r="K689" s="11"/>
      <c r="L689" s="13"/>
      <c r="M689" s="11"/>
      <c r="N689" s="7"/>
      <c r="O689" s="7"/>
      <c r="P689" s="7"/>
      <c r="Q689" s="7"/>
      <c r="R689" s="7"/>
      <c r="S689" s="7"/>
      <c r="T689" s="7"/>
      <c r="U689" s="7"/>
      <c r="V689" s="7"/>
      <c r="W689" s="7"/>
      <c r="X689" s="7"/>
      <c r="Y689" s="7"/>
      <c r="Z689" s="7"/>
      <c r="AA689" s="7"/>
      <c r="AB689" s="7"/>
    </row>
    <row r="690">
      <c r="A690" s="7"/>
      <c r="B690" s="7"/>
      <c r="C690" s="7"/>
      <c r="D690" s="7"/>
      <c r="E690" s="7"/>
      <c r="F690" s="11"/>
      <c r="G690" s="11"/>
      <c r="H690" s="11"/>
      <c r="I690" s="11"/>
      <c r="J690" s="11"/>
      <c r="K690" s="11"/>
      <c r="L690" s="13"/>
      <c r="M690" s="11"/>
      <c r="N690" s="7"/>
      <c r="O690" s="7"/>
      <c r="P690" s="7"/>
      <c r="Q690" s="7"/>
      <c r="R690" s="7"/>
      <c r="S690" s="7"/>
      <c r="T690" s="7"/>
      <c r="U690" s="7"/>
      <c r="V690" s="7"/>
      <c r="W690" s="7"/>
      <c r="X690" s="7"/>
      <c r="Y690" s="7"/>
      <c r="Z690" s="7"/>
      <c r="AA690" s="7"/>
      <c r="AB690" s="7"/>
    </row>
    <row r="691">
      <c r="A691" s="7"/>
      <c r="B691" s="7"/>
      <c r="C691" s="7"/>
      <c r="D691" s="7"/>
      <c r="E691" s="7"/>
      <c r="F691" s="11"/>
      <c r="G691" s="11"/>
      <c r="H691" s="11"/>
      <c r="I691" s="11"/>
      <c r="J691" s="11"/>
      <c r="K691" s="11"/>
      <c r="L691" s="13"/>
      <c r="M691" s="11"/>
      <c r="N691" s="7"/>
      <c r="O691" s="7"/>
      <c r="P691" s="7"/>
      <c r="Q691" s="7"/>
      <c r="R691" s="7"/>
      <c r="S691" s="7"/>
      <c r="T691" s="7"/>
      <c r="U691" s="7"/>
      <c r="V691" s="7"/>
      <c r="W691" s="7"/>
      <c r="X691" s="7"/>
      <c r="Y691" s="7"/>
      <c r="Z691" s="7"/>
      <c r="AA691" s="7"/>
      <c r="AB691" s="7"/>
    </row>
    <row r="692">
      <c r="A692" s="7"/>
      <c r="B692" s="7"/>
      <c r="C692" s="7"/>
      <c r="D692" s="7"/>
      <c r="E692" s="7"/>
      <c r="F692" s="11"/>
      <c r="G692" s="11"/>
      <c r="H692" s="11"/>
      <c r="I692" s="11"/>
      <c r="J692" s="11"/>
      <c r="K692" s="11"/>
      <c r="L692" s="13"/>
      <c r="M692" s="11"/>
      <c r="N692" s="7"/>
      <c r="O692" s="7"/>
      <c r="P692" s="7"/>
      <c r="Q692" s="7"/>
      <c r="R692" s="7"/>
      <c r="S692" s="7"/>
      <c r="T692" s="7"/>
      <c r="U692" s="7"/>
      <c r="V692" s="7"/>
      <c r="W692" s="7"/>
      <c r="X692" s="7"/>
      <c r="Y692" s="7"/>
      <c r="Z692" s="7"/>
      <c r="AA692" s="7"/>
      <c r="AB692" s="7"/>
    </row>
    <row r="693">
      <c r="A693" s="7"/>
      <c r="B693" s="7"/>
      <c r="C693" s="7"/>
      <c r="D693" s="7"/>
      <c r="E693" s="7"/>
      <c r="F693" s="11"/>
      <c r="G693" s="11"/>
      <c r="H693" s="11"/>
      <c r="I693" s="11"/>
      <c r="J693" s="11"/>
      <c r="K693" s="11"/>
      <c r="L693" s="13"/>
      <c r="M693" s="11"/>
      <c r="N693" s="7"/>
      <c r="O693" s="7"/>
      <c r="P693" s="7"/>
      <c r="Q693" s="7"/>
      <c r="R693" s="7"/>
      <c r="S693" s="7"/>
      <c r="T693" s="7"/>
      <c r="U693" s="7"/>
      <c r="V693" s="7"/>
      <c r="W693" s="7"/>
      <c r="X693" s="7"/>
      <c r="Y693" s="7"/>
      <c r="Z693" s="7"/>
      <c r="AA693" s="7"/>
      <c r="AB693" s="7"/>
    </row>
    <row r="694">
      <c r="A694" s="7"/>
      <c r="B694" s="7"/>
      <c r="C694" s="7"/>
      <c r="D694" s="7"/>
      <c r="E694" s="7"/>
      <c r="F694" s="11"/>
      <c r="G694" s="11"/>
      <c r="H694" s="11"/>
      <c r="I694" s="11"/>
      <c r="J694" s="11"/>
      <c r="K694" s="11"/>
      <c r="L694" s="13"/>
      <c r="M694" s="11"/>
      <c r="N694" s="7"/>
      <c r="O694" s="7"/>
      <c r="P694" s="7"/>
      <c r="Q694" s="7"/>
      <c r="R694" s="7"/>
      <c r="S694" s="7"/>
      <c r="T694" s="7"/>
      <c r="U694" s="7"/>
      <c r="V694" s="7"/>
      <c r="W694" s="7"/>
      <c r="X694" s="7"/>
      <c r="Y694" s="7"/>
      <c r="Z694" s="7"/>
      <c r="AA694" s="7"/>
      <c r="AB694" s="7"/>
    </row>
    <row r="695">
      <c r="A695" s="7"/>
      <c r="B695" s="7"/>
      <c r="C695" s="7"/>
      <c r="D695" s="7"/>
      <c r="E695" s="7"/>
      <c r="F695" s="11"/>
      <c r="G695" s="11"/>
      <c r="H695" s="11"/>
      <c r="I695" s="11"/>
      <c r="J695" s="11"/>
      <c r="K695" s="11"/>
      <c r="L695" s="13"/>
      <c r="M695" s="11"/>
      <c r="N695" s="7"/>
      <c r="O695" s="7"/>
      <c r="P695" s="7"/>
      <c r="Q695" s="7"/>
      <c r="R695" s="7"/>
      <c r="S695" s="7"/>
      <c r="T695" s="7"/>
      <c r="U695" s="7"/>
      <c r="V695" s="7"/>
      <c r="W695" s="7"/>
      <c r="X695" s="7"/>
      <c r="Y695" s="7"/>
      <c r="Z695" s="7"/>
      <c r="AA695" s="7"/>
      <c r="AB695" s="7"/>
    </row>
    <row r="696">
      <c r="A696" s="7"/>
      <c r="B696" s="7"/>
      <c r="C696" s="7"/>
      <c r="D696" s="7"/>
      <c r="E696" s="7"/>
      <c r="F696" s="11"/>
      <c r="G696" s="11"/>
      <c r="H696" s="11"/>
      <c r="I696" s="11"/>
      <c r="J696" s="11"/>
      <c r="K696" s="11"/>
      <c r="L696" s="13"/>
      <c r="M696" s="11"/>
      <c r="N696" s="7"/>
      <c r="O696" s="7"/>
      <c r="P696" s="7"/>
      <c r="Q696" s="7"/>
      <c r="R696" s="7"/>
      <c r="S696" s="7"/>
      <c r="T696" s="7"/>
      <c r="U696" s="7"/>
      <c r="V696" s="7"/>
      <c r="W696" s="7"/>
      <c r="X696" s="7"/>
      <c r="Y696" s="7"/>
      <c r="Z696" s="7"/>
      <c r="AA696" s="7"/>
      <c r="AB696" s="7"/>
    </row>
    <row r="697">
      <c r="A697" s="7"/>
      <c r="B697" s="7"/>
      <c r="C697" s="7"/>
      <c r="D697" s="7"/>
      <c r="E697" s="7"/>
      <c r="F697" s="11"/>
      <c r="G697" s="11"/>
      <c r="H697" s="11"/>
      <c r="I697" s="11"/>
      <c r="J697" s="11"/>
      <c r="K697" s="11"/>
      <c r="L697" s="13"/>
      <c r="M697" s="11"/>
      <c r="N697" s="7"/>
      <c r="O697" s="7"/>
      <c r="P697" s="7"/>
      <c r="Q697" s="7"/>
      <c r="R697" s="7"/>
      <c r="S697" s="7"/>
      <c r="T697" s="7"/>
      <c r="U697" s="7"/>
      <c r="V697" s="7"/>
      <c r="W697" s="7"/>
      <c r="X697" s="7"/>
      <c r="Y697" s="7"/>
      <c r="Z697" s="7"/>
      <c r="AA697" s="7"/>
      <c r="AB697" s="7"/>
    </row>
    <row r="698">
      <c r="A698" s="7"/>
      <c r="B698" s="7"/>
      <c r="C698" s="7"/>
      <c r="D698" s="7"/>
      <c r="E698" s="7"/>
      <c r="F698" s="11"/>
      <c r="G698" s="11"/>
      <c r="H698" s="11"/>
      <c r="I698" s="11"/>
      <c r="J698" s="11"/>
      <c r="K698" s="11"/>
      <c r="L698" s="13"/>
      <c r="M698" s="11"/>
      <c r="N698" s="7"/>
      <c r="O698" s="7"/>
      <c r="P698" s="7"/>
      <c r="Q698" s="7"/>
      <c r="R698" s="7"/>
      <c r="S698" s="7"/>
      <c r="T698" s="7"/>
      <c r="U698" s="7"/>
      <c r="V698" s="7"/>
      <c r="W698" s="7"/>
      <c r="X698" s="7"/>
      <c r="Y698" s="7"/>
      <c r="Z698" s="7"/>
      <c r="AA698" s="7"/>
      <c r="AB698" s="7"/>
    </row>
    <row r="699">
      <c r="A699" s="7"/>
      <c r="B699" s="7"/>
      <c r="C699" s="7"/>
      <c r="D699" s="7"/>
      <c r="E699" s="7"/>
      <c r="F699" s="11"/>
      <c r="G699" s="11"/>
      <c r="H699" s="11"/>
      <c r="I699" s="11"/>
      <c r="J699" s="11"/>
      <c r="K699" s="11"/>
      <c r="L699" s="13"/>
      <c r="M699" s="11"/>
      <c r="N699" s="7"/>
      <c r="O699" s="7"/>
      <c r="P699" s="7"/>
      <c r="Q699" s="7"/>
      <c r="R699" s="7"/>
      <c r="S699" s="7"/>
      <c r="T699" s="7"/>
      <c r="U699" s="7"/>
      <c r="V699" s="7"/>
      <c r="W699" s="7"/>
      <c r="X699" s="7"/>
      <c r="Y699" s="7"/>
      <c r="Z699" s="7"/>
      <c r="AA699" s="7"/>
      <c r="AB699" s="7"/>
    </row>
    <row r="700">
      <c r="A700" s="7"/>
      <c r="B700" s="7"/>
      <c r="C700" s="7"/>
      <c r="D700" s="7"/>
      <c r="E700" s="7"/>
      <c r="F700" s="11"/>
      <c r="G700" s="11"/>
      <c r="H700" s="11"/>
      <c r="I700" s="11"/>
      <c r="J700" s="11"/>
      <c r="K700" s="11"/>
      <c r="L700" s="13"/>
      <c r="M700" s="11"/>
      <c r="N700" s="7"/>
      <c r="O700" s="7"/>
      <c r="P700" s="7"/>
      <c r="Q700" s="7"/>
      <c r="R700" s="7"/>
      <c r="S700" s="7"/>
      <c r="T700" s="7"/>
      <c r="U700" s="7"/>
      <c r="V700" s="7"/>
      <c r="W700" s="7"/>
      <c r="X700" s="7"/>
      <c r="Y700" s="7"/>
      <c r="Z700" s="7"/>
      <c r="AA700" s="7"/>
      <c r="AB700" s="7"/>
    </row>
    <row r="701">
      <c r="A701" s="7"/>
      <c r="B701" s="7"/>
      <c r="C701" s="7"/>
      <c r="D701" s="7"/>
      <c r="E701" s="7"/>
      <c r="F701" s="11"/>
      <c r="G701" s="11"/>
      <c r="H701" s="11"/>
      <c r="I701" s="11"/>
      <c r="J701" s="11"/>
      <c r="K701" s="11"/>
      <c r="L701" s="13"/>
      <c r="M701" s="11"/>
      <c r="N701" s="7"/>
      <c r="O701" s="7"/>
      <c r="P701" s="7"/>
      <c r="Q701" s="7"/>
      <c r="R701" s="7"/>
      <c r="S701" s="7"/>
      <c r="T701" s="7"/>
      <c r="U701" s="7"/>
      <c r="V701" s="7"/>
      <c r="W701" s="7"/>
      <c r="X701" s="7"/>
      <c r="Y701" s="7"/>
      <c r="Z701" s="7"/>
      <c r="AA701" s="7"/>
      <c r="AB701" s="7"/>
    </row>
    <row r="702">
      <c r="A702" s="7"/>
      <c r="B702" s="7"/>
      <c r="C702" s="7"/>
      <c r="D702" s="7"/>
      <c r="E702" s="7"/>
      <c r="F702" s="11"/>
      <c r="G702" s="11"/>
      <c r="H702" s="11"/>
      <c r="I702" s="11"/>
      <c r="J702" s="11"/>
      <c r="K702" s="11"/>
      <c r="L702" s="13"/>
      <c r="M702" s="11"/>
      <c r="N702" s="7"/>
      <c r="O702" s="7"/>
      <c r="P702" s="7"/>
      <c r="Q702" s="7"/>
      <c r="R702" s="7"/>
      <c r="S702" s="7"/>
      <c r="T702" s="7"/>
      <c r="U702" s="7"/>
      <c r="V702" s="7"/>
      <c r="W702" s="7"/>
      <c r="X702" s="7"/>
      <c r="Y702" s="7"/>
      <c r="Z702" s="7"/>
      <c r="AA702" s="7"/>
      <c r="AB702" s="7"/>
    </row>
    <row r="703">
      <c r="A703" s="7"/>
      <c r="B703" s="7"/>
      <c r="C703" s="7"/>
      <c r="D703" s="7"/>
      <c r="E703" s="7"/>
      <c r="F703" s="11"/>
      <c r="G703" s="11"/>
      <c r="H703" s="11"/>
      <c r="I703" s="11"/>
      <c r="J703" s="11"/>
      <c r="K703" s="11"/>
      <c r="L703" s="13"/>
      <c r="M703" s="11"/>
      <c r="N703" s="7"/>
      <c r="O703" s="7"/>
      <c r="P703" s="7"/>
      <c r="Q703" s="7"/>
      <c r="R703" s="7"/>
      <c r="S703" s="7"/>
      <c r="T703" s="7"/>
      <c r="U703" s="7"/>
      <c r="V703" s="7"/>
      <c r="W703" s="7"/>
      <c r="X703" s="7"/>
      <c r="Y703" s="7"/>
      <c r="Z703" s="7"/>
      <c r="AA703" s="7"/>
      <c r="AB703" s="7"/>
    </row>
    <row r="704">
      <c r="A704" s="7"/>
      <c r="B704" s="7"/>
      <c r="C704" s="7"/>
      <c r="D704" s="7"/>
      <c r="E704" s="7"/>
      <c r="F704" s="11"/>
      <c r="G704" s="11"/>
      <c r="H704" s="11"/>
      <c r="I704" s="11"/>
      <c r="J704" s="11"/>
      <c r="K704" s="11"/>
      <c r="L704" s="13"/>
      <c r="M704" s="11"/>
      <c r="N704" s="7"/>
      <c r="O704" s="7"/>
      <c r="P704" s="7"/>
      <c r="Q704" s="7"/>
      <c r="R704" s="7"/>
      <c r="S704" s="7"/>
      <c r="T704" s="7"/>
      <c r="U704" s="7"/>
      <c r="V704" s="7"/>
      <c r="W704" s="7"/>
      <c r="X704" s="7"/>
      <c r="Y704" s="7"/>
      <c r="Z704" s="7"/>
      <c r="AA704" s="7"/>
      <c r="AB704" s="7"/>
    </row>
    <row r="705">
      <c r="A705" s="7"/>
      <c r="B705" s="7"/>
      <c r="C705" s="7"/>
      <c r="D705" s="7"/>
      <c r="E705" s="7"/>
      <c r="F705" s="11"/>
      <c r="G705" s="11"/>
      <c r="H705" s="11"/>
      <c r="I705" s="11"/>
      <c r="J705" s="11"/>
      <c r="K705" s="11"/>
      <c r="L705" s="13"/>
      <c r="M705" s="11"/>
      <c r="N705" s="7"/>
      <c r="O705" s="7"/>
      <c r="P705" s="7"/>
      <c r="Q705" s="7"/>
      <c r="R705" s="7"/>
      <c r="S705" s="7"/>
      <c r="T705" s="7"/>
      <c r="U705" s="7"/>
      <c r="V705" s="7"/>
      <c r="W705" s="7"/>
      <c r="X705" s="7"/>
      <c r="Y705" s="7"/>
      <c r="Z705" s="7"/>
      <c r="AA705" s="7"/>
      <c r="AB705" s="7"/>
    </row>
    <row r="706">
      <c r="A706" s="7"/>
      <c r="B706" s="7"/>
      <c r="C706" s="7"/>
      <c r="D706" s="7"/>
      <c r="E706" s="7"/>
      <c r="F706" s="11"/>
      <c r="G706" s="11"/>
      <c r="H706" s="11"/>
      <c r="I706" s="11"/>
      <c r="J706" s="11"/>
      <c r="K706" s="11"/>
      <c r="L706" s="13"/>
      <c r="M706" s="11"/>
      <c r="N706" s="7"/>
      <c r="O706" s="7"/>
      <c r="P706" s="7"/>
      <c r="Q706" s="7"/>
      <c r="R706" s="7"/>
      <c r="S706" s="7"/>
      <c r="T706" s="7"/>
      <c r="U706" s="7"/>
      <c r="V706" s="7"/>
      <c r="W706" s="7"/>
      <c r="X706" s="7"/>
      <c r="Y706" s="7"/>
      <c r="Z706" s="7"/>
      <c r="AA706" s="7"/>
      <c r="AB706" s="7"/>
    </row>
    <row r="707">
      <c r="A707" s="7"/>
      <c r="B707" s="7"/>
      <c r="C707" s="7"/>
      <c r="D707" s="7"/>
      <c r="E707" s="7"/>
      <c r="F707" s="11"/>
      <c r="G707" s="11"/>
      <c r="H707" s="11"/>
      <c r="I707" s="11"/>
      <c r="J707" s="11"/>
      <c r="K707" s="11"/>
      <c r="L707" s="13"/>
      <c r="M707" s="11"/>
      <c r="N707" s="7"/>
      <c r="O707" s="7"/>
      <c r="P707" s="7"/>
      <c r="Q707" s="7"/>
      <c r="R707" s="7"/>
      <c r="S707" s="7"/>
      <c r="T707" s="7"/>
      <c r="U707" s="7"/>
      <c r="V707" s="7"/>
      <c r="W707" s="7"/>
      <c r="X707" s="7"/>
      <c r="Y707" s="7"/>
      <c r="Z707" s="7"/>
      <c r="AA707" s="7"/>
      <c r="AB707" s="7"/>
    </row>
    <row r="708">
      <c r="A708" s="7"/>
      <c r="B708" s="7"/>
      <c r="C708" s="7"/>
      <c r="D708" s="7"/>
      <c r="E708" s="7"/>
      <c r="F708" s="11"/>
      <c r="G708" s="11"/>
      <c r="H708" s="11"/>
      <c r="I708" s="11"/>
      <c r="J708" s="11"/>
      <c r="K708" s="11"/>
      <c r="L708" s="13"/>
      <c r="M708" s="11"/>
      <c r="N708" s="7"/>
      <c r="O708" s="7"/>
      <c r="P708" s="7"/>
      <c r="Q708" s="7"/>
      <c r="R708" s="7"/>
      <c r="S708" s="7"/>
      <c r="T708" s="7"/>
      <c r="U708" s="7"/>
      <c r="V708" s="7"/>
      <c r="W708" s="7"/>
      <c r="X708" s="7"/>
      <c r="Y708" s="7"/>
      <c r="Z708" s="7"/>
      <c r="AA708" s="7"/>
      <c r="AB708" s="7"/>
    </row>
    <row r="709">
      <c r="A709" s="7"/>
      <c r="B709" s="7"/>
      <c r="C709" s="7"/>
      <c r="D709" s="7"/>
      <c r="E709" s="7"/>
      <c r="F709" s="11"/>
      <c r="G709" s="11"/>
      <c r="H709" s="11"/>
      <c r="I709" s="11"/>
      <c r="J709" s="11"/>
      <c r="K709" s="11"/>
      <c r="L709" s="13"/>
      <c r="M709" s="11"/>
      <c r="N709" s="7"/>
      <c r="O709" s="7"/>
      <c r="P709" s="7"/>
      <c r="Q709" s="7"/>
      <c r="R709" s="7"/>
      <c r="S709" s="7"/>
      <c r="T709" s="7"/>
      <c r="U709" s="7"/>
      <c r="V709" s="7"/>
      <c r="W709" s="7"/>
      <c r="X709" s="7"/>
      <c r="Y709" s="7"/>
      <c r="Z709" s="7"/>
      <c r="AA709" s="7"/>
      <c r="AB709" s="7"/>
    </row>
    <row r="710">
      <c r="A710" s="7"/>
      <c r="B710" s="7"/>
      <c r="C710" s="7"/>
      <c r="D710" s="7"/>
      <c r="E710" s="7"/>
      <c r="F710" s="11"/>
      <c r="G710" s="11"/>
      <c r="H710" s="11"/>
      <c r="I710" s="11"/>
      <c r="J710" s="11"/>
      <c r="K710" s="11"/>
      <c r="L710" s="13"/>
      <c r="M710" s="11"/>
      <c r="N710" s="7"/>
      <c r="O710" s="7"/>
      <c r="P710" s="7"/>
      <c r="Q710" s="7"/>
      <c r="R710" s="7"/>
      <c r="S710" s="7"/>
      <c r="T710" s="7"/>
      <c r="U710" s="7"/>
      <c r="V710" s="7"/>
      <c r="W710" s="7"/>
      <c r="X710" s="7"/>
      <c r="Y710" s="7"/>
      <c r="Z710" s="7"/>
      <c r="AA710" s="7"/>
      <c r="AB710" s="7"/>
    </row>
    <row r="711">
      <c r="A711" s="7"/>
      <c r="B711" s="7"/>
      <c r="C711" s="7"/>
      <c r="D711" s="7"/>
      <c r="E711" s="7"/>
      <c r="F711" s="11"/>
      <c r="G711" s="11"/>
      <c r="H711" s="11"/>
      <c r="I711" s="11"/>
      <c r="J711" s="11"/>
      <c r="K711" s="11"/>
      <c r="L711" s="13"/>
      <c r="M711" s="11"/>
      <c r="N711" s="7"/>
      <c r="O711" s="7"/>
      <c r="P711" s="7"/>
      <c r="Q711" s="7"/>
      <c r="R711" s="7"/>
      <c r="S711" s="7"/>
      <c r="T711" s="7"/>
      <c r="U711" s="7"/>
      <c r="V711" s="7"/>
      <c r="W711" s="7"/>
      <c r="X711" s="7"/>
      <c r="Y711" s="7"/>
      <c r="Z711" s="7"/>
      <c r="AA711" s="7"/>
      <c r="AB711" s="7"/>
    </row>
    <row r="712">
      <c r="A712" s="7"/>
      <c r="B712" s="7"/>
      <c r="C712" s="7"/>
      <c r="D712" s="7"/>
      <c r="E712" s="7"/>
      <c r="F712" s="11"/>
      <c r="G712" s="11"/>
      <c r="H712" s="11"/>
      <c r="I712" s="11"/>
      <c r="J712" s="11"/>
      <c r="K712" s="11"/>
      <c r="L712" s="13"/>
      <c r="M712" s="11"/>
      <c r="N712" s="7"/>
      <c r="O712" s="7"/>
      <c r="P712" s="7"/>
      <c r="Q712" s="7"/>
      <c r="R712" s="7"/>
      <c r="S712" s="7"/>
      <c r="T712" s="7"/>
      <c r="U712" s="7"/>
      <c r="V712" s="7"/>
      <c r="W712" s="7"/>
      <c r="X712" s="7"/>
      <c r="Y712" s="7"/>
      <c r="Z712" s="7"/>
      <c r="AA712" s="7"/>
      <c r="AB712" s="7"/>
    </row>
    <row r="713">
      <c r="A713" s="7"/>
      <c r="B713" s="7"/>
      <c r="C713" s="7"/>
      <c r="D713" s="7"/>
      <c r="E713" s="7"/>
      <c r="F713" s="11"/>
      <c r="G713" s="11"/>
      <c r="H713" s="11"/>
      <c r="I713" s="11"/>
      <c r="J713" s="11"/>
      <c r="K713" s="11"/>
      <c r="L713" s="13"/>
      <c r="M713" s="11"/>
      <c r="N713" s="7"/>
      <c r="O713" s="7"/>
      <c r="P713" s="7"/>
      <c r="Q713" s="7"/>
      <c r="R713" s="7"/>
      <c r="S713" s="7"/>
      <c r="T713" s="7"/>
      <c r="U713" s="7"/>
      <c r="V713" s="7"/>
      <c r="W713" s="7"/>
      <c r="X713" s="7"/>
      <c r="Y713" s="7"/>
      <c r="Z713" s="7"/>
      <c r="AA713" s="7"/>
      <c r="AB713" s="7"/>
    </row>
    <row r="714">
      <c r="A714" s="7"/>
      <c r="B714" s="7"/>
      <c r="C714" s="7"/>
      <c r="D714" s="7"/>
      <c r="E714" s="7"/>
      <c r="F714" s="11"/>
      <c r="G714" s="11"/>
      <c r="H714" s="11"/>
      <c r="I714" s="11"/>
      <c r="J714" s="11"/>
      <c r="K714" s="11"/>
      <c r="L714" s="13"/>
      <c r="M714" s="11"/>
      <c r="N714" s="7"/>
      <c r="O714" s="7"/>
      <c r="P714" s="7"/>
      <c r="Q714" s="7"/>
      <c r="R714" s="7"/>
      <c r="S714" s="7"/>
      <c r="T714" s="7"/>
      <c r="U714" s="7"/>
      <c r="V714" s="7"/>
      <c r="W714" s="7"/>
      <c r="X714" s="7"/>
      <c r="Y714" s="7"/>
      <c r="Z714" s="7"/>
      <c r="AA714" s="7"/>
      <c r="AB714" s="7"/>
    </row>
    <row r="715">
      <c r="A715" s="7"/>
      <c r="B715" s="7"/>
      <c r="C715" s="7"/>
      <c r="D715" s="7"/>
      <c r="E715" s="7"/>
      <c r="F715" s="11"/>
      <c r="G715" s="11"/>
      <c r="H715" s="11"/>
      <c r="I715" s="11"/>
      <c r="J715" s="11"/>
      <c r="K715" s="11"/>
      <c r="L715" s="13"/>
      <c r="M715" s="11"/>
      <c r="N715" s="7"/>
      <c r="O715" s="7"/>
      <c r="P715" s="7"/>
      <c r="Q715" s="7"/>
      <c r="R715" s="7"/>
      <c r="S715" s="7"/>
      <c r="T715" s="7"/>
      <c r="U715" s="7"/>
      <c r="V715" s="7"/>
      <c r="W715" s="7"/>
      <c r="X715" s="7"/>
      <c r="Y715" s="7"/>
      <c r="Z715" s="7"/>
      <c r="AA715" s="7"/>
      <c r="AB715" s="7"/>
    </row>
    <row r="716">
      <c r="A716" s="7"/>
      <c r="B716" s="7"/>
      <c r="C716" s="7"/>
      <c r="D716" s="7"/>
      <c r="E716" s="7"/>
      <c r="F716" s="11"/>
      <c r="G716" s="11"/>
      <c r="H716" s="11"/>
      <c r="I716" s="11"/>
      <c r="J716" s="11"/>
      <c r="K716" s="11"/>
      <c r="L716" s="13"/>
      <c r="M716" s="11"/>
      <c r="N716" s="7"/>
      <c r="O716" s="7"/>
      <c r="P716" s="7"/>
      <c r="Q716" s="7"/>
      <c r="R716" s="7"/>
      <c r="S716" s="7"/>
      <c r="T716" s="7"/>
      <c r="U716" s="7"/>
      <c r="V716" s="7"/>
      <c r="W716" s="7"/>
      <c r="X716" s="7"/>
      <c r="Y716" s="7"/>
      <c r="Z716" s="7"/>
      <c r="AA716" s="7"/>
      <c r="AB716" s="7"/>
    </row>
    <row r="717">
      <c r="A717" s="7"/>
      <c r="B717" s="7"/>
      <c r="C717" s="7"/>
      <c r="D717" s="7"/>
      <c r="E717" s="7"/>
      <c r="F717" s="11"/>
      <c r="G717" s="11"/>
      <c r="H717" s="11"/>
      <c r="I717" s="11"/>
      <c r="J717" s="11"/>
      <c r="K717" s="11"/>
      <c r="L717" s="13"/>
      <c r="M717" s="11"/>
      <c r="N717" s="7"/>
      <c r="O717" s="7"/>
      <c r="P717" s="7"/>
      <c r="Q717" s="7"/>
      <c r="R717" s="7"/>
      <c r="S717" s="7"/>
      <c r="T717" s="7"/>
      <c r="U717" s="7"/>
      <c r="V717" s="7"/>
      <c r="W717" s="7"/>
      <c r="X717" s="7"/>
      <c r="Y717" s="7"/>
      <c r="Z717" s="7"/>
      <c r="AA717" s="7"/>
      <c r="AB717" s="7"/>
    </row>
    <row r="718">
      <c r="A718" s="7"/>
      <c r="B718" s="7"/>
      <c r="C718" s="7"/>
      <c r="D718" s="7"/>
      <c r="E718" s="7"/>
      <c r="F718" s="11"/>
      <c r="G718" s="11"/>
      <c r="H718" s="11"/>
      <c r="I718" s="11"/>
      <c r="J718" s="11"/>
      <c r="K718" s="11"/>
      <c r="L718" s="13"/>
      <c r="M718" s="11"/>
      <c r="N718" s="7"/>
      <c r="O718" s="7"/>
      <c r="P718" s="7"/>
      <c r="Q718" s="7"/>
      <c r="R718" s="7"/>
      <c r="S718" s="7"/>
      <c r="T718" s="7"/>
      <c r="U718" s="7"/>
      <c r="V718" s="7"/>
      <c r="W718" s="7"/>
      <c r="X718" s="7"/>
      <c r="Y718" s="7"/>
      <c r="Z718" s="7"/>
      <c r="AA718" s="7"/>
      <c r="AB718" s="7"/>
    </row>
    <row r="719">
      <c r="A719" s="7"/>
      <c r="B719" s="7"/>
      <c r="C719" s="7"/>
      <c r="D719" s="7"/>
      <c r="E719" s="7"/>
      <c r="F719" s="11"/>
      <c r="G719" s="11"/>
      <c r="H719" s="11"/>
      <c r="I719" s="11"/>
      <c r="J719" s="11"/>
      <c r="K719" s="11"/>
      <c r="L719" s="13"/>
      <c r="M719" s="11"/>
      <c r="N719" s="7"/>
      <c r="O719" s="7"/>
      <c r="P719" s="7"/>
      <c r="Q719" s="7"/>
      <c r="R719" s="7"/>
      <c r="S719" s="7"/>
      <c r="T719" s="7"/>
      <c r="U719" s="7"/>
      <c r="V719" s="7"/>
      <c r="W719" s="7"/>
      <c r="X719" s="7"/>
      <c r="Y719" s="7"/>
      <c r="Z719" s="7"/>
      <c r="AA719" s="7"/>
      <c r="AB719" s="7"/>
    </row>
    <row r="720">
      <c r="A720" s="7"/>
      <c r="B720" s="7"/>
      <c r="C720" s="7"/>
      <c r="D720" s="7"/>
      <c r="E720" s="7"/>
      <c r="F720" s="11"/>
      <c r="G720" s="11"/>
      <c r="H720" s="11"/>
      <c r="I720" s="11"/>
      <c r="J720" s="11"/>
      <c r="K720" s="11"/>
      <c r="L720" s="13"/>
      <c r="M720" s="11"/>
      <c r="N720" s="7"/>
      <c r="O720" s="7"/>
      <c r="P720" s="7"/>
      <c r="Q720" s="7"/>
      <c r="R720" s="7"/>
      <c r="S720" s="7"/>
      <c r="T720" s="7"/>
      <c r="U720" s="7"/>
      <c r="V720" s="7"/>
      <c r="W720" s="7"/>
      <c r="X720" s="7"/>
      <c r="Y720" s="7"/>
      <c r="Z720" s="7"/>
      <c r="AA720" s="7"/>
      <c r="AB720" s="7"/>
    </row>
    <row r="721">
      <c r="A721" s="7"/>
      <c r="B721" s="7"/>
      <c r="C721" s="7"/>
      <c r="D721" s="7"/>
      <c r="E721" s="7"/>
      <c r="F721" s="11"/>
      <c r="G721" s="11"/>
      <c r="H721" s="11"/>
      <c r="I721" s="11"/>
      <c r="J721" s="11"/>
      <c r="K721" s="11"/>
      <c r="L721" s="13"/>
      <c r="M721" s="11"/>
      <c r="N721" s="7"/>
      <c r="O721" s="7"/>
      <c r="P721" s="7"/>
      <c r="Q721" s="7"/>
      <c r="R721" s="7"/>
      <c r="S721" s="7"/>
      <c r="T721" s="7"/>
      <c r="U721" s="7"/>
      <c r="V721" s="7"/>
      <c r="W721" s="7"/>
      <c r="X721" s="7"/>
      <c r="Y721" s="7"/>
      <c r="Z721" s="7"/>
      <c r="AA721" s="7"/>
      <c r="AB721" s="7"/>
    </row>
    <row r="722">
      <c r="A722" s="7"/>
      <c r="B722" s="7"/>
      <c r="C722" s="7"/>
      <c r="D722" s="7"/>
      <c r="E722" s="7"/>
      <c r="F722" s="11"/>
      <c r="G722" s="11"/>
      <c r="H722" s="11"/>
      <c r="I722" s="11"/>
      <c r="J722" s="11"/>
      <c r="K722" s="11"/>
      <c r="L722" s="13"/>
      <c r="M722" s="11"/>
      <c r="N722" s="7"/>
      <c r="O722" s="7"/>
      <c r="P722" s="7"/>
      <c r="Q722" s="7"/>
      <c r="R722" s="7"/>
      <c r="S722" s="7"/>
      <c r="T722" s="7"/>
      <c r="U722" s="7"/>
      <c r="V722" s="7"/>
      <c r="W722" s="7"/>
      <c r="X722" s="7"/>
      <c r="Y722" s="7"/>
      <c r="Z722" s="7"/>
      <c r="AA722" s="7"/>
      <c r="AB722" s="7"/>
    </row>
    <row r="723">
      <c r="A723" s="7"/>
      <c r="B723" s="7"/>
      <c r="C723" s="7"/>
      <c r="D723" s="7"/>
      <c r="E723" s="7"/>
      <c r="F723" s="11"/>
      <c r="G723" s="11"/>
      <c r="H723" s="11"/>
      <c r="I723" s="11"/>
      <c r="J723" s="11"/>
      <c r="K723" s="11"/>
      <c r="L723" s="13"/>
      <c r="M723" s="11"/>
      <c r="N723" s="7"/>
      <c r="O723" s="7"/>
      <c r="P723" s="7"/>
      <c r="Q723" s="7"/>
      <c r="R723" s="7"/>
      <c r="S723" s="7"/>
      <c r="T723" s="7"/>
      <c r="U723" s="7"/>
      <c r="V723" s="7"/>
      <c r="W723" s="7"/>
      <c r="X723" s="7"/>
      <c r="Y723" s="7"/>
      <c r="Z723" s="7"/>
      <c r="AA723" s="7"/>
      <c r="AB723" s="7"/>
    </row>
    <row r="724">
      <c r="A724" s="7"/>
      <c r="B724" s="7"/>
      <c r="C724" s="7"/>
      <c r="D724" s="7"/>
      <c r="E724" s="7"/>
      <c r="F724" s="11"/>
      <c r="G724" s="11"/>
      <c r="H724" s="11"/>
      <c r="I724" s="11"/>
      <c r="J724" s="11"/>
      <c r="K724" s="11"/>
      <c r="L724" s="13"/>
      <c r="M724" s="11"/>
      <c r="N724" s="7"/>
      <c r="O724" s="7"/>
      <c r="P724" s="7"/>
      <c r="Q724" s="7"/>
      <c r="R724" s="7"/>
      <c r="S724" s="7"/>
      <c r="T724" s="7"/>
      <c r="U724" s="7"/>
      <c r="V724" s="7"/>
      <c r="W724" s="7"/>
      <c r="X724" s="7"/>
      <c r="Y724" s="7"/>
      <c r="Z724" s="7"/>
      <c r="AA724" s="7"/>
      <c r="AB724" s="7"/>
    </row>
    <row r="725">
      <c r="A725" s="7"/>
      <c r="B725" s="7"/>
      <c r="C725" s="7"/>
      <c r="D725" s="7"/>
      <c r="E725" s="7"/>
      <c r="F725" s="11"/>
      <c r="G725" s="11"/>
      <c r="H725" s="11"/>
      <c r="I725" s="11"/>
      <c r="J725" s="11"/>
      <c r="K725" s="11"/>
      <c r="L725" s="13"/>
      <c r="M725" s="11"/>
      <c r="N725" s="7"/>
      <c r="O725" s="7"/>
      <c r="P725" s="7"/>
      <c r="Q725" s="7"/>
      <c r="R725" s="7"/>
      <c r="S725" s="7"/>
      <c r="T725" s="7"/>
      <c r="U725" s="7"/>
      <c r="V725" s="7"/>
      <c r="W725" s="7"/>
      <c r="X725" s="7"/>
      <c r="Y725" s="7"/>
      <c r="Z725" s="7"/>
      <c r="AA725" s="7"/>
      <c r="AB725" s="7"/>
    </row>
    <row r="726">
      <c r="A726" s="7"/>
      <c r="B726" s="7"/>
      <c r="C726" s="7"/>
      <c r="D726" s="7"/>
      <c r="E726" s="7"/>
      <c r="F726" s="11"/>
      <c r="G726" s="11"/>
      <c r="H726" s="11"/>
      <c r="I726" s="11"/>
      <c r="J726" s="11"/>
      <c r="K726" s="11"/>
      <c r="L726" s="13"/>
      <c r="M726" s="11"/>
      <c r="N726" s="7"/>
      <c r="O726" s="7"/>
      <c r="P726" s="7"/>
      <c r="Q726" s="7"/>
      <c r="R726" s="7"/>
      <c r="S726" s="7"/>
      <c r="T726" s="7"/>
      <c r="U726" s="7"/>
      <c r="V726" s="7"/>
      <c r="W726" s="7"/>
      <c r="X726" s="7"/>
      <c r="Y726" s="7"/>
      <c r="Z726" s="7"/>
      <c r="AA726" s="7"/>
      <c r="AB726" s="7"/>
    </row>
    <row r="727">
      <c r="A727" s="7"/>
      <c r="B727" s="7"/>
      <c r="C727" s="7"/>
      <c r="D727" s="7"/>
      <c r="E727" s="7"/>
      <c r="F727" s="11"/>
      <c r="G727" s="11"/>
      <c r="H727" s="11"/>
      <c r="I727" s="11"/>
      <c r="J727" s="11"/>
      <c r="K727" s="11"/>
      <c r="L727" s="13"/>
      <c r="M727" s="11"/>
      <c r="N727" s="7"/>
      <c r="O727" s="7"/>
      <c r="P727" s="7"/>
      <c r="Q727" s="7"/>
      <c r="R727" s="7"/>
      <c r="S727" s="7"/>
      <c r="T727" s="7"/>
      <c r="U727" s="7"/>
      <c r="V727" s="7"/>
      <c r="W727" s="7"/>
      <c r="X727" s="7"/>
      <c r="Y727" s="7"/>
      <c r="Z727" s="7"/>
      <c r="AA727" s="7"/>
      <c r="AB727" s="7"/>
    </row>
    <row r="728">
      <c r="A728" s="7"/>
      <c r="B728" s="7"/>
      <c r="C728" s="7"/>
      <c r="D728" s="7"/>
      <c r="E728" s="7"/>
      <c r="F728" s="11"/>
      <c r="G728" s="11"/>
      <c r="H728" s="11"/>
      <c r="I728" s="11"/>
      <c r="J728" s="11"/>
      <c r="K728" s="11"/>
      <c r="L728" s="13"/>
      <c r="M728" s="11"/>
      <c r="N728" s="7"/>
      <c r="O728" s="7"/>
      <c r="P728" s="7"/>
      <c r="Q728" s="7"/>
      <c r="R728" s="7"/>
      <c r="S728" s="7"/>
      <c r="T728" s="7"/>
      <c r="U728" s="7"/>
      <c r="V728" s="7"/>
      <c r="W728" s="7"/>
      <c r="X728" s="7"/>
      <c r="Y728" s="7"/>
      <c r="Z728" s="7"/>
      <c r="AA728" s="7"/>
      <c r="AB728" s="7"/>
    </row>
    <row r="729">
      <c r="A729" s="7"/>
      <c r="B729" s="7"/>
      <c r="C729" s="7"/>
      <c r="D729" s="7"/>
      <c r="E729" s="7"/>
      <c r="F729" s="11"/>
      <c r="G729" s="11"/>
      <c r="H729" s="11"/>
      <c r="I729" s="11"/>
      <c r="J729" s="11"/>
      <c r="K729" s="11"/>
      <c r="L729" s="13"/>
      <c r="M729" s="11"/>
      <c r="N729" s="7"/>
      <c r="O729" s="7"/>
      <c r="P729" s="7"/>
      <c r="Q729" s="7"/>
      <c r="R729" s="7"/>
      <c r="S729" s="7"/>
      <c r="T729" s="7"/>
      <c r="U729" s="7"/>
      <c r="V729" s="7"/>
      <c r="W729" s="7"/>
      <c r="X729" s="7"/>
      <c r="Y729" s="7"/>
      <c r="Z729" s="7"/>
      <c r="AA729" s="7"/>
      <c r="AB729" s="7"/>
    </row>
    <row r="730">
      <c r="A730" s="7"/>
      <c r="B730" s="7"/>
      <c r="C730" s="7"/>
      <c r="D730" s="7"/>
      <c r="E730" s="7"/>
      <c r="F730" s="11"/>
      <c r="G730" s="11"/>
      <c r="H730" s="11"/>
      <c r="I730" s="11"/>
      <c r="J730" s="11"/>
      <c r="K730" s="11"/>
      <c r="L730" s="13"/>
      <c r="M730" s="11"/>
      <c r="N730" s="7"/>
      <c r="O730" s="7"/>
      <c r="P730" s="7"/>
      <c r="Q730" s="7"/>
      <c r="R730" s="7"/>
      <c r="S730" s="7"/>
      <c r="T730" s="7"/>
      <c r="U730" s="7"/>
      <c r="V730" s="7"/>
      <c r="W730" s="7"/>
      <c r="X730" s="7"/>
      <c r="Y730" s="7"/>
      <c r="Z730" s="7"/>
      <c r="AA730" s="7"/>
      <c r="AB730" s="7"/>
    </row>
    <row r="731">
      <c r="A731" s="7"/>
      <c r="B731" s="7"/>
      <c r="C731" s="7"/>
      <c r="D731" s="7"/>
      <c r="E731" s="7"/>
      <c r="F731" s="11"/>
      <c r="G731" s="11"/>
      <c r="H731" s="11"/>
      <c r="I731" s="11"/>
      <c r="J731" s="11"/>
      <c r="K731" s="11"/>
      <c r="L731" s="13"/>
      <c r="M731" s="11"/>
      <c r="N731" s="7"/>
      <c r="O731" s="7"/>
      <c r="P731" s="7"/>
      <c r="Q731" s="7"/>
      <c r="R731" s="7"/>
      <c r="S731" s="7"/>
      <c r="T731" s="7"/>
      <c r="U731" s="7"/>
      <c r="V731" s="7"/>
      <c r="W731" s="7"/>
      <c r="X731" s="7"/>
      <c r="Y731" s="7"/>
      <c r="Z731" s="7"/>
      <c r="AA731" s="7"/>
      <c r="AB731" s="7"/>
    </row>
    <row r="732">
      <c r="A732" s="7"/>
      <c r="B732" s="7"/>
      <c r="C732" s="7"/>
      <c r="D732" s="7"/>
      <c r="E732" s="7"/>
      <c r="F732" s="11"/>
      <c r="G732" s="11"/>
      <c r="H732" s="11"/>
      <c r="I732" s="11"/>
      <c r="J732" s="11"/>
      <c r="K732" s="11"/>
      <c r="L732" s="13"/>
      <c r="M732" s="11"/>
      <c r="N732" s="7"/>
      <c r="O732" s="7"/>
      <c r="P732" s="7"/>
      <c r="Q732" s="7"/>
      <c r="R732" s="7"/>
      <c r="S732" s="7"/>
      <c r="T732" s="7"/>
      <c r="U732" s="7"/>
      <c r="V732" s="7"/>
      <c r="W732" s="7"/>
      <c r="X732" s="7"/>
      <c r="Y732" s="7"/>
      <c r="Z732" s="7"/>
      <c r="AA732" s="7"/>
      <c r="AB732" s="7"/>
    </row>
    <row r="733">
      <c r="A733" s="7"/>
      <c r="B733" s="7"/>
      <c r="C733" s="7"/>
      <c r="D733" s="7"/>
      <c r="E733" s="7"/>
      <c r="F733" s="11"/>
      <c r="G733" s="11"/>
      <c r="H733" s="11"/>
      <c r="I733" s="11"/>
      <c r="J733" s="11"/>
      <c r="K733" s="11"/>
      <c r="L733" s="13"/>
      <c r="M733" s="11"/>
      <c r="N733" s="7"/>
      <c r="O733" s="7"/>
      <c r="P733" s="7"/>
      <c r="Q733" s="7"/>
      <c r="R733" s="7"/>
      <c r="S733" s="7"/>
      <c r="T733" s="7"/>
      <c r="U733" s="7"/>
      <c r="V733" s="7"/>
      <c r="W733" s="7"/>
      <c r="X733" s="7"/>
      <c r="Y733" s="7"/>
      <c r="Z733" s="7"/>
      <c r="AA733" s="7"/>
      <c r="AB733" s="7"/>
    </row>
    <row r="734">
      <c r="A734" s="7"/>
      <c r="B734" s="7"/>
      <c r="C734" s="7"/>
      <c r="D734" s="7"/>
      <c r="E734" s="7"/>
      <c r="F734" s="11"/>
      <c r="G734" s="11"/>
      <c r="H734" s="11"/>
      <c r="I734" s="11"/>
      <c r="J734" s="11"/>
      <c r="K734" s="11"/>
      <c r="L734" s="13"/>
      <c r="M734" s="11"/>
      <c r="N734" s="7"/>
      <c r="O734" s="7"/>
      <c r="P734" s="7"/>
      <c r="Q734" s="7"/>
      <c r="R734" s="7"/>
      <c r="S734" s="7"/>
      <c r="T734" s="7"/>
      <c r="U734" s="7"/>
      <c r="V734" s="7"/>
      <c r="W734" s="7"/>
      <c r="X734" s="7"/>
      <c r="Y734" s="7"/>
      <c r="Z734" s="7"/>
      <c r="AA734" s="7"/>
      <c r="AB734" s="7"/>
    </row>
    <row r="735">
      <c r="A735" s="7"/>
      <c r="B735" s="7"/>
      <c r="C735" s="7"/>
      <c r="D735" s="7"/>
      <c r="E735" s="7"/>
      <c r="F735" s="11"/>
      <c r="G735" s="11"/>
      <c r="H735" s="11"/>
      <c r="I735" s="11"/>
      <c r="J735" s="11"/>
      <c r="K735" s="11"/>
      <c r="L735" s="13"/>
      <c r="M735" s="11"/>
      <c r="N735" s="7"/>
      <c r="O735" s="7"/>
      <c r="P735" s="7"/>
      <c r="Q735" s="7"/>
      <c r="R735" s="7"/>
      <c r="S735" s="7"/>
      <c r="T735" s="7"/>
      <c r="U735" s="7"/>
      <c r="V735" s="7"/>
      <c r="W735" s="7"/>
      <c r="X735" s="7"/>
      <c r="Y735" s="7"/>
      <c r="Z735" s="7"/>
      <c r="AA735" s="7"/>
      <c r="AB735" s="7"/>
    </row>
    <row r="736">
      <c r="A736" s="7"/>
      <c r="B736" s="7"/>
      <c r="C736" s="7"/>
      <c r="D736" s="7"/>
      <c r="E736" s="7"/>
      <c r="F736" s="11"/>
      <c r="G736" s="11"/>
      <c r="H736" s="11"/>
      <c r="I736" s="11"/>
      <c r="J736" s="11"/>
      <c r="K736" s="11"/>
      <c r="L736" s="13"/>
      <c r="M736" s="11"/>
      <c r="N736" s="7"/>
      <c r="O736" s="7"/>
      <c r="P736" s="7"/>
      <c r="Q736" s="7"/>
      <c r="R736" s="7"/>
      <c r="S736" s="7"/>
      <c r="T736" s="7"/>
      <c r="U736" s="7"/>
      <c r="V736" s="7"/>
      <c r="W736" s="7"/>
      <c r="X736" s="7"/>
      <c r="Y736" s="7"/>
      <c r="Z736" s="7"/>
      <c r="AA736" s="7"/>
      <c r="AB736" s="7"/>
    </row>
    <row r="737">
      <c r="A737" s="7"/>
      <c r="B737" s="7"/>
      <c r="C737" s="7"/>
      <c r="D737" s="7"/>
      <c r="E737" s="7"/>
      <c r="F737" s="11"/>
      <c r="G737" s="11"/>
      <c r="H737" s="11"/>
      <c r="I737" s="11"/>
      <c r="J737" s="11"/>
      <c r="K737" s="11"/>
      <c r="L737" s="13"/>
      <c r="M737" s="11"/>
      <c r="N737" s="7"/>
      <c r="O737" s="7"/>
      <c r="P737" s="7"/>
      <c r="Q737" s="7"/>
      <c r="R737" s="7"/>
      <c r="S737" s="7"/>
      <c r="T737" s="7"/>
      <c r="U737" s="7"/>
      <c r="V737" s="7"/>
      <c r="W737" s="7"/>
      <c r="X737" s="7"/>
      <c r="Y737" s="7"/>
      <c r="Z737" s="7"/>
      <c r="AA737" s="7"/>
      <c r="AB737" s="7"/>
    </row>
    <row r="738">
      <c r="A738" s="7"/>
      <c r="B738" s="7"/>
      <c r="C738" s="7"/>
      <c r="D738" s="7"/>
      <c r="E738" s="7"/>
      <c r="F738" s="11"/>
      <c r="G738" s="11"/>
      <c r="H738" s="11"/>
      <c r="I738" s="11"/>
      <c r="J738" s="11"/>
      <c r="K738" s="11"/>
      <c r="L738" s="13"/>
      <c r="M738" s="11"/>
      <c r="N738" s="7"/>
      <c r="O738" s="7"/>
      <c r="P738" s="7"/>
      <c r="Q738" s="7"/>
      <c r="R738" s="7"/>
      <c r="S738" s="7"/>
      <c r="T738" s="7"/>
      <c r="U738" s="7"/>
      <c r="V738" s="7"/>
      <c r="W738" s="7"/>
      <c r="X738" s="7"/>
      <c r="Y738" s="7"/>
      <c r="Z738" s="7"/>
      <c r="AA738" s="7"/>
      <c r="AB738" s="7"/>
    </row>
    <row r="739">
      <c r="A739" s="7"/>
      <c r="B739" s="7"/>
      <c r="C739" s="7"/>
      <c r="D739" s="7"/>
      <c r="E739" s="7"/>
      <c r="F739" s="11"/>
      <c r="G739" s="11"/>
      <c r="H739" s="11"/>
      <c r="I739" s="11"/>
      <c r="J739" s="11"/>
      <c r="K739" s="11"/>
      <c r="L739" s="13"/>
      <c r="M739" s="11"/>
      <c r="N739" s="7"/>
      <c r="O739" s="7"/>
      <c r="P739" s="7"/>
      <c r="Q739" s="7"/>
      <c r="R739" s="7"/>
      <c r="S739" s="7"/>
      <c r="T739" s="7"/>
      <c r="U739" s="7"/>
      <c r="V739" s="7"/>
      <c r="W739" s="7"/>
      <c r="X739" s="7"/>
      <c r="Y739" s="7"/>
      <c r="Z739" s="7"/>
      <c r="AA739" s="7"/>
      <c r="AB739" s="7"/>
    </row>
    <row r="740">
      <c r="A740" s="7"/>
      <c r="B740" s="7"/>
      <c r="C740" s="7"/>
      <c r="D740" s="7"/>
      <c r="E740" s="7"/>
      <c r="F740" s="11"/>
      <c r="G740" s="11"/>
      <c r="H740" s="11"/>
      <c r="I740" s="11"/>
      <c r="J740" s="11"/>
      <c r="K740" s="11"/>
      <c r="L740" s="13"/>
      <c r="M740" s="11"/>
      <c r="N740" s="7"/>
      <c r="O740" s="7"/>
      <c r="P740" s="7"/>
      <c r="Q740" s="7"/>
      <c r="R740" s="7"/>
      <c r="S740" s="7"/>
      <c r="T740" s="7"/>
      <c r="U740" s="7"/>
      <c r="V740" s="7"/>
      <c r="W740" s="7"/>
      <c r="X740" s="7"/>
      <c r="Y740" s="7"/>
      <c r="Z740" s="7"/>
      <c r="AA740" s="7"/>
      <c r="AB740" s="7"/>
    </row>
    <row r="741">
      <c r="A741" s="7"/>
      <c r="B741" s="7"/>
      <c r="C741" s="7"/>
      <c r="D741" s="7"/>
      <c r="E741" s="7"/>
      <c r="F741" s="11"/>
      <c r="G741" s="11"/>
      <c r="H741" s="11"/>
      <c r="I741" s="11"/>
      <c r="J741" s="11"/>
      <c r="K741" s="11"/>
      <c r="L741" s="13"/>
      <c r="M741" s="11"/>
      <c r="N741" s="7"/>
      <c r="O741" s="7"/>
      <c r="P741" s="7"/>
      <c r="Q741" s="7"/>
      <c r="R741" s="7"/>
      <c r="S741" s="7"/>
      <c r="T741" s="7"/>
      <c r="U741" s="7"/>
      <c r="V741" s="7"/>
      <c r="W741" s="7"/>
      <c r="X741" s="7"/>
      <c r="Y741" s="7"/>
      <c r="Z741" s="7"/>
      <c r="AA741" s="7"/>
      <c r="AB741" s="7"/>
    </row>
    <row r="742">
      <c r="A742" s="7"/>
      <c r="B742" s="7"/>
      <c r="C742" s="7"/>
      <c r="D742" s="7"/>
      <c r="E742" s="7"/>
      <c r="F742" s="11"/>
      <c r="G742" s="11"/>
      <c r="H742" s="11"/>
      <c r="I742" s="11"/>
      <c r="J742" s="11"/>
      <c r="K742" s="11"/>
      <c r="L742" s="13"/>
      <c r="M742" s="11"/>
      <c r="N742" s="7"/>
      <c r="O742" s="7"/>
      <c r="P742" s="7"/>
      <c r="Q742" s="7"/>
      <c r="R742" s="7"/>
      <c r="S742" s="7"/>
      <c r="T742" s="7"/>
      <c r="U742" s="7"/>
      <c r="V742" s="7"/>
      <c r="W742" s="7"/>
      <c r="X742" s="7"/>
      <c r="Y742" s="7"/>
      <c r="Z742" s="7"/>
      <c r="AA742" s="7"/>
      <c r="AB742" s="7"/>
    </row>
    <row r="743">
      <c r="A743" s="7"/>
      <c r="B743" s="7"/>
      <c r="C743" s="7"/>
      <c r="D743" s="7"/>
      <c r="E743" s="7"/>
      <c r="F743" s="11"/>
      <c r="G743" s="11"/>
      <c r="H743" s="11"/>
      <c r="I743" s="11"/>
      <c r="J743" s="11"/>
      <c r="K743" s="11"/>
      <c r="L743" s="13"/>
      <c r="M743" s="11"/>
      <c r="N743" s="7"/>
      <c r="O743" s="7"/>
      <c r="P743" s="7"/>
      <c r="Q743" s="7"/>
      <c r="R743" s="7"/>
      <c r="S743" s="7"/>
      <c r="T743" s="7"/>
      <c r="U743" s="7"/>
      <c r="V743" s="7"/>
      <c r="W743" s="7"/>
      <c r="X743" s="7"/>
      <c r="Y743" s="7"/>
      <c r="Z743" s="7"/>
      <c r="AA743" s="7"/>
      <c r="AB743" s="7"/>
    </row>
    <row r="744">
      <c r="A744" s="7"/>
      <c r="B744" s="7"/>
      <c r="C744" s="7"/>
      <c r="D744" s="7"/>
      <c r="E744" s="7"/>
      <c r="F744" s="11"/>
      <c r="G744" s="11"/>
      <c r="H744" s="11"/>
      <c r="I744" s="11"/>
      <c r="J744" s="11"/>
      <c r="K744" s="11"/>
      <c r="L744" s="13"/>
      <c r="M744" s="11"/>
      <c r="N744" s="7"/>
      <c r="O744" s="7"/>
      <c r="P744" s="7"/>
      <c r="Q744" s="7"/>
      <c r="R744" s="7"/>
      <c r="S744" s="7"/>
      <c r="T744" s="7"/>
      <c r="U744" s="7"/>
      <c r="V744" s="7"/>
      <c r="W744" s="7"/>
      <c r="X744" s="7"/>
      <c r="Y744" s="7"/>
      <c r="Z744" s="7"/>
      <c r="AA744" s="7"/>
      <c r="AB744" s="7"/>
    </row>
    <row r="745">
      <c r="A745" s="7"/>
      <c r="B745" s="7"/>
      <c r="C745" s="7"/>
      <c r="D745" s="7"/>
      <c r="E745" s="7"/>
      <c r="F745" s="11"/>
      <c r="G745" s="11"/>
      <c r="H745" s="11"/>
      <c r="I745" s="11"/>
      <c r="J745" s="11"/>
      <c r="K745" s="11"/>
      <c r="L745" s="13"/>
      <c r="M745" s="11"/>
      <c r="N745" s="7"/>
      <c r="O745" s="7"/>
      <c r="P745" s="7"/>
      <c r="Q745" s="7"/>
      <c r="R745" s="7"/>
      <c r="S745" s="7"/>
      <c r="T745" s="7"/>
      <c r="U745" s="7"/>
      <c r="V745" s="7"/>
      <c r="W745" s="7"/>
      <c r="X745" s="7"/>
      <c r="Y745" s="7"/>
      <c r="Z745" s="7"/>
      <c r="AA745" s="7"/>
      <c r="AB745" s="7"/>
    </row>
    <row r="746">
      <c r="A746" s="7"/>
      <c r="B746" s="7"/>
      <c r="C746" s="7"/>
      <c r="D746" s="7"/>
      <c r="E746" s="7"/>
      <c r="F746" s="11"/>
      <c r="G746" s="11"/>
      <c r="H746" s="11"/>
      <c r="I746" s="11"/>
      <c r="J746" s="11"/>
      <c r="K746" s="11"/>
      <c r="L746" s="13"/>
      <c r="M746" s="11"/>
      <c r="N746" s="7"/>
      <c r="O746" s="7"/>
      <c r="P746" s="7"/>
      <c r="Q746" s="7"/>
      <c r="R746" s="7"/>
      <c r="S746" s="7"/>
      <c r="T746" s="7"/>
      <c r="U746" s="7"/>
      <c r="V746" s="7"/>
      <c r="W746" s="7"/>
      <c r="X746" s="7"/>
      <c r="Y746" s="7"/>
      <c r="Z746" s="7"/>
      <c r="AA746" s="7"/>
      <c r="AB746" s="7"/>
    </row>
    <row r="747">
      <c r="A747" s="7"/>
      <c r="B747" s="7"/>
      <c r="C747" s="7"/>
      <c r="D747" s="7"/>
      <c r="E747" s="7"/>
      <c r="F747" s="11"/>
      <c r="G747" s="11"/>
      <c r="H747" s="11"/>
      <c r="I747" s="11"/>
      <c r="J747" s="11"/>
      <c r="K747" s="11"/>
      <c r="L747" s="13"/>
      <c r="M747" s="11"/>
      <c r="N747" s="7"/>
      <c r="O747" s="7"/>
      <c r="P747" s="7"/>
      <c r="Q747" s="7"/>
      <c r="R747" s="7"/>
      <c r="S747" s="7"/>
      <c r="T747" s="7"/>
      <c r="U747" s="7"/>
      <c r="V747" s="7"/>
      <c r="W747" s="7"/>
      <c r="X747" s="7"/>
      <c r="Y747" s="7"/>
      <c r="Z747" s="7"/>
      <c r="AA747" s="7"/>
      <c r="AB747" s="7"/>
    </row>
    <row r="748">
      <c r="A748" s="7"/>
      <c r="B748" s="7"/>
      <c r="C748" s="7"/>
      <c r="D748" s="7"/>
      <c r="E748" s="7"/>
      <c r="F748" s="11"/>
      <c r="G748" s="11"/>
      <c r="H748" s="11"/>
      <c r="I748" s="11"/>
      <c r="J748" s="11"/>
      <c r="K748" s="11"/>
      <c r="L748" s="13"/>
      <c r="M748" s="11"/>
      <c r="N748" s="7"/>
      <c r="O748" s="7"/>
      <c r="P748" s="7"/>
      <c r="Q748" s="7"/>
      <c r="R748" s="7"/>
      <c r="S748" s="7"/>
      <c r="T748" s="7"/>
      <c r="U748" s="7"/>
      <c r="V748" s="7"/>
      <c r="W748" s="7"/>
      <c r="X748" s="7"/>
      <c r="Y748" s="7"/>
      <c r="Z748" s="7"/>
      <c r="AA748" s="7"/>
      <c r="AB748" s="7"/>
    </row>
    <row r="749">
      <c r="A749" s="7"/>
      <c r="B749" s="7"/>
      <c r="C749" s="7"/>
      <c r="D749" s="7"/>
      <c r="E749" s="7"/>
      <c r="F749" s="11"/>
      <c r="G749" s="11"/>
      <c r="H749" s="11"/>
      <c r="I749" s="11"/>
      <c r="J749" s="11"/>
      <c r="K749" s="11"/>
      <c r="L749" s="13"/>
      <c r="M749" s="11"/>
      <c r="N749" s="7"/>
      <c r="O749" s="7"/>
      <c r="P749" s="7"/>
      <c r="Q749" s="7"/>
      <c r="R749" s="7"/>
      <c r="S749" s="7"/>
      <c r="T749" s="7"/>
      <c r="U749" s="7"/>
      <c r="V749" s="7"/>
      <c r="W749" s="7"/>
      <c r="X749" s="7"/>
      <c r="Y749" s="7"/>
      <c r="Z749" s="7"/>
      <c r="AA749" s="7"/>
      <c r="AB749" s="7"/>
    </row>
    <row r="750">
      <c r="A750" s="7"/>
      <c r="B750" s="7"/>
      <c r="C750" s="7"/>
      <c r="D750" s="7"/>
      <c r="E750" s="7"/>
      <c r="F750" s="11"/>
      <c r="G750" s="11"/>
      <c r="H750" s="11"/>
      <c r="I750" s="11"/>
      <c r="J750" s="11"/>
      <c r="K750" s="11"/>
      <c r="L750" s="13"/>
      <c r="M750" s="11"/>
      <c r="N750" s="7"/>
      <c r="O750" s="7"/>
      <c r="P750" s="7"/>
      <c r="Q750" s="7"/>
      <c r="R750" s="7"/>
      <c r="S750" s="7"/>
      <c r="T750" s="7"/>
      <c r="U750" s="7"/>
      <c r="V750" s="7"/>
      <c r="W750" s="7"/>
      <c r="X750" s="7"/>
      <c r="Y750" s="7"/>
      <c r="Z750" s="7"/>
      <c r="AA750" s="7"/>
      <c r="AB750" s="7"/>
    </row>
    <row r="751">
      <c r="A751" s="7"/>
      <c r="B751" s="7"/>
      <c r="C751" s="7"/>
      <c r="D751" s="7"/>
      <c r="E751" s="7"/>
      <c r="F751" s="11"/>
      <c r="G751" s="11"/>
      <c r="H751" s="11"/>
      <c r="I751" s="11"/>
      <c r="J751" s="11"/>
      <c r="K751" s="11"/>
      <c r="L751" s="13"/>
      <c r="M751" s="11"/>
      <c r="N751" s="7"/>
      <c r="O751" s="7"/>
      <c r="P751" s="7"/>
      <c r="Q751" s="7"/>
      <c r="R751" s="7"/>
      <c r="S751" s="7"/>
      <c r="T751" s="7"/>
      <c r="U751" s="7"/>
      <c r="V751" s="7"/>
      <c r="W751" s="7"/>
      <c r="X751" s="7"/>
      <c r="Y751" s="7"/>
      <c r="Z751" s="7"/>
      <c r="AA751" s="7"/>
      <c r="AB751" s="7"/>
    </row>
    <row r="752">
      <c r="A752" s="7"/>
      <c r="B752" s="7"/>
      <c r="C752" s="7"/>
      <c r="D752" s="7"/>
      <c r="E752" s="7"/>
      <c r="F752" s="11"/>
      <c r="G752" s="11"/>
      <c r="H752" s="11"/>
      <c r="I752" s="11"/>
      <c r="J752" s="11"/>
      <c r="K752" s="11"/>
      <c r="L752" s="13"/>
      <c r="M752" s="11"/>
      <c r="N752" s="7"/>
      <c r="O752" s="7"/>
      <c r="P752" s="7"/>
      <c r="Q752" s="7"/>
      <c r="R752" s="7"/>
      <c r="S752" s="7"/>
      <c r="T752" s="7"/>
      <c r="U752" s="7"/>
      <c r="V752" s="7"/>
      <c r="W752" s="7"/>
      <c r="X752" s="7"/>
      <c r="Y752" s="7"/>
      <c r="Z752" s="7"/>
      <c r="AA752" s="7"/>
      <c r="AB752" s="7"/>
    </row>
    <row r="753">
      <c r="A753" s="7"/>
      <c r="B753" s="7"/>
      <c r="C753" s="7"/>
      <c r="D753" s="7"/>
      <c r="E753" s="7"/>
      <c r="F753" s="11"/>
      <c r="G753" s="11"/>
      <c r="H753" s="11"/>
      <c r="I753" s="11"/>
      <c r="J753" s="11"/>
      <c r="K753" s="11"/>
      <c r="L753" s="13"/>
      <c r="M753" s="11"/>
      <c r="N753" s="7"/>
      <c r="O753" s="7"/>
      <c r="P753" s="7"/>
      <c r="Q753" s="7"/>
      <c r="R753" s="7"/>
      <c r="S753" s="7"/>
      <c r="T753" s="7"/>
      <c r="U753" s="7"/>
      <c r="V753" s="7"/>
      <c r="W753" s="7"/>
      <c r="X753" s="7"/>
      <c r="Y753" s="7"/>
      <c r="Z753" s="7"/>
      <c r="AA753" s="7"/>
      <c r="AB753" s="7"/>
    </row>
    <row r="754">
      <c r="A754" s="7"/>
      <c r="B754" s="7"/>
      <c r="C754" s="7"/>
      <c r="D754" s="7"/>
      <c r="E754" s="7"/>
      <c r="F754" s="11"/>
      <c r="G754" s="11"/>
      <c r="H754" s="11"/>
      <c r="I754" s="11"/>
      <c r="J754" s="11"/>
      <c r="K754" s="11"/>
      <c r="L754" s="13"/>
      <c r="M754" s="11"/>
      <c r="N754" s="7"/>
      <c r="O754" s="7"/>
      <c r="P754" s="7"/>
      <c r="Q754" s="7"/>
      <c r="R754" s="7"/>
      <c r="S754" s="7"/>
      <c r="T754" s="7"/>
      <c r="U754" s="7"/>
      <c r="V754" s="7"/>
      <c r="W754" s="7"/>
      <c r="X754" s="7"/>
      <c r="Y754" s="7"/>
      <c r="Z754" s="7"/>
      <c r="AA754" s="7"/>
      <c r="AB754" s="7"/>
    </row>
    <row r="755">
      <c r="A755" s="7"/>
      <c r="B755" s="7"/>
      <c r="C755" s="7"/>
      <c r="D755" s="7"/>
      <c r="E755" s="7"/>
      <c r="F755" s="11"/>
      <c r="G755" s="11"/>
      <c r="H755" s="11"/>
      <c r="I755" s="11"/>
      <c r="J755" s="11"/>
      <c r="K755" s="11"/>
      <c r="L755" s="13"/>
      <c r="M755" s="11"/>
      <c r="N755" s="7"/>
      <c r="O755" s="7"/>
      <c r="P755" s="7"/>
      <c r="Q755" s="7"/>
      <c r="R755" s="7"/>
      <c r="S755" s="7"/>
      <c r="T755" s="7"/>
      <c r="U755" s="7"/>
      <c r="V755" s="7"/>
      <c r="W755" s="7"/>
      <c r="X755" s="7"/>
      <c r="Y755" s="7"/>
      <c r="Z755" s="7"/>
      <c r="AA755" s="7"/>
      <c r="AB755" s="7"/>
    </row>
    <row r="756">
      <c r="A756" s="7"/>
      <c r="B756" s="7"/>
      <c r="C756" s="7"/>
      <c r="D756" s="7"/>
      <c r="E756" s="7"/>
      <c r="F756" s="11"/>
      <c r="G756" s="11"/>
      <c r="H756" s="11"/>
      <c r="I756" s="11"/>
      <c r="J756" s="11"/>
      <c r="K756" s="11"/>
      <c r="L756" s="13"/>
      <c r="M756" s="11"/>
      <c r="N756" s="7"/>
      <c r="O756" s="7"/>
      <c r="P756" s="7"/>
      <c r="Q756" s="7"/>
      <c r="R756" s="7"/>
      <c r="S756" s="7"/>
      <c r="T756" s="7"/>
      <c r="U756" s="7"/>
      <c r="V756" s="7"/>
      <c r="W756" s="7"/>
      <c r="X756" s="7"/>
      <c r="Y756" s="7"/>
      <c r="Z756" s="7"/>
      <c r="AA756" s="7"/>
      <c r="AB756" s="7"/>
    </row>
    <row r="757">
      <c r="A757" s="7"/>
      <c r="B757" s="7"/>
      <c r="C757" s="7"/>
      <c r="D757" s="7"/>
      <c r="E757" s="7"/>
      <c r="F757" s="11"/>
      <c r="G757" s="11"/>
      <c r="H757" s="11"/>
      <c r="I757" s="11"/>
      <c r="J757" s="11"/>
      <c r="K757" s="11"/>
      <c r="L757" s="13"/>
      <c r="M757" s="11"/>
      <c r="N757" s="7"/>
      <c r="O757" s="7"/>
      <c r="P757" s="7"/>
      <c r="Q757" s="7"/>
      <c r="R757" s="7"/>
      <c r="S757" s="7"/>
      <c r="T757" s="7"/>
      <c r="U757" s="7"/>
      <c r="V757" s="7"/>
      <c r="W757" s="7"/>
      <c r="X757" s="7"/>
      <c r="Y757" s="7"/>
      <c r="Z757" s="7"/>
      <c r="AA757" s="7"/>
      <c r="AB757" s="7"/>
    </row>
    <row r="758">
      <c r="A758" s="7"/>
      <c r="B758" s="7"/>
      <c r="C758" s="7"/>
      <c r="D758" s="7"/>
      <c r="E758" s="7"/>
      <c r="F758" s="11"/>
      <c r="G758" s="11"/>
      <c r="H758" s="11"/>
      <c r="I758" s="11"/>
      <c r="J758" s="11"/>
      <c r="K758" s="11"/>
      <c r="L758" s="13"/>
      <c r="M758" s="11"/>
      <c r="N758" s="7"/>
      <c r="O758" s="7"/>
      <c r="P758" s="7"/>
      <c r="Q758" s="7"/>
      <c r="R758" s="7"/>
      <c r="S758" s="7"/>
      <c r="T758" s="7"/>
      <c r="U758" s="7"/>
      <c r="V758" s="7"/>
      <c r="W758" s="7"/>
      <c r="X758" s="7"/>
      <c r="Y758" s="7"/>
      <c r="Z758" s="7"/>
      <c r="AA758" s="7"/>
      <c r="AB758" s="7"/>
    </row>
    <row r="759">
      <c r="A759" s="7"/>
      <c r="B759" s="7"/>
      <c r="C759" s="7"/>
      <c r="D759" s="7"/>
      <c r="E759" s="7"/>
      <c r="F759" s="11"/>
      <c r="G759" s="11"/>
      <c r="H759" s="11"/>
      <c r="I759" s="11"/>
      <c r="J759" s="11"/>
      <c r="K759" s="11"/>
      <c r="L759" s="13"/>
      <c r="M759" s="11"/>
      <c r="N759" s="7"/>
      <c r="O759" s="7"/>
      <c r="P759" s="7"/>
      <c r="Q759" s="7"/>
      <c r="R759" s="7"/>
      <c r="S759" s="7"/>
      <c r="T759" s="7"/>
      <c r="U759" s="7"/>
      <c r="V759" s="7"/>
      <c r="W759" s="7"/>
      <c r="X759" s="7"/>
      <c r="Y759" s="7"/>
      <c r="Z759" s="7"/>
      <c r="AA759" s="7"/>
      <c r="AB759" s="7"/>
    </row>
    <row r="760">
      <c r="A760" s="7"/>
      <c r="B760" s="7"/>
      <c r="C760" s="7"/>
      <c r="D760" s="7"/>
      <c r="E760" s="7"/>
      <c r="F760" s="11"/>
      <c r="G760" s="11"/>
      <c r="H760" s="11"/>
      <c r="I760" s="11"/>
      <c r="J760" s="11"/>
      <c r="K760" s="11"/>
      <c r="L760" s="13"/>
      <c r="M760" s="11"/>
      <c r="N760" s="7"/>
      <c r="O760" s="7"/>
      <c r="P760" s="7"/>
      <c r="Q760" s="7"/>
      <c r="R760" s="7"/>
      <c r="S760" s="7"/>
      <c r="T760" s="7"/>
      <c r="U760" s="7"/>
      <c r="V760" s="7"/>
      <c r="W760" s="7"/>
      <c r="X760" s="7"/>
      <c r="Y760" s="7"/>
      <c r="Z760" s="7"/>
      <c r="AA760" s="7"/>
      <c r="AB760" s="7"/>
    </row>
    <row r="761">
      <c r="A761" s="7"/>
      <c r="B761" s="7"/>
      <c r="C761" s="7"/>
      <c r="D761" s="7"/>
      <c r="E761" s="7"/>
      <c r="F761" s="11"/>
      <c r="G761" s="11"/>
      <c r="H761" s="11"/>
      <c r="I761" s="11"/>
      <c r="J761" s="11"/>
      <c r="K761" s="11"/>
      <c r="L761" s="13"/>
      <c r="M761" s="11"/>
      <c r="N761" s="7"/>
      <c r="O761" s="7"/>
      <c r="P761" s="7"/>
      <c r="Q761" s="7"/>
      <c r="R761" s="7"/>
      <c r="S761" s="7"/>
      <c r="T761" s="7"/>
      <c r="U761" s="7"/>
      <c r="V761" s="7"/>
      <c r="W761" s="7"/>
      <c r="X761" s="7"/>
      <c r="Y761" s="7"/>
      <c r="Z761" s="7"/>
      <c r="AA761" s="7"/>
      <c r="AB761" s="7"/>
    </row>
    <row r="762">
      <c r="A762" s="7"/>
      <c r="B762" s="7"/>
      <c r="C762" s="7"/>
      <c r="D762" s="7"/>
      <c r="E762" s="7"/>
      <c r="F762" s="11"/>
      <c r="G762" s="11"/>
      <c r="H762" s="11"/>
      <c r="I762" s="11"/>
      <c r="J762" s="11"/>
      <c r="K762" s="11"/>
      <c r="L762" s="13"/>
      <c r="M762" s="11"/>
      <c r="N762" s="7"/>
      <c r="O762" s="7"/>
      <c r="P762" s="7"/>
      <c r="Q762" s="7"/>
      <c r="R762" s="7"/>
      <c r="S762" s="7"/>
      <c r="T762" s="7"/>
      <c r="U762" s="7"/>
      <c r="V762" s="7"/>
      <c r="W762" s="7"/>
      <c r="X762" s="7"/>
      <c r="Y762" s="7"/>
      <c r="Z762" s="7"/>
      <c r="AA762" s="7"/>
      <c r="AB762" s="7"/>
    </row>
    <row r="763">
      <c r="A763" s="7"/>
      <c r="B763" s="7"/>
      <c r="C763" s="7"/>
      <c r="D763" s="7"/>
      <c r="E763" s="7"/>
      <c r="F763" s="11"/>
      <c r="G763" s="11"/>
      <c r="H763" s="11"/>
      <c r="I763" s="11"/>
      <c r="J763" s="11"/>
      <c r="K763" s="11"/>
      <c r="L763" s="13"/>
      <c r="M763" s="11"/>
      <c r="N763" s="7"/>
      <c r="O763" s="7"/>
      <c r="P763" s="7"/>
      <c r="Q763" s="7"/>
      <c r="R763" s="7"/>
      <c r="S763" s="7"/>
      <c r="T763" s="7"/>
      <c r="U763" s="7"/>
      <c r="V763" s="7"/>
      <c r="W763" s="7"/>
      <c r="X763" s="7"/>
      <c r="Y763" s="7"/>
      <c r="Z763" s="7"/>
      <c r="AA763" s="7"/>
      <c r="AB763" s="7"/>
    </row>
    <row r="764">
      <c r="A764" s="7"/>
      <c r="B764" s="7"/>
      <c r="C764" s="7"/>
      <c r="D764" s="7"/>
      <c r="E764" s="7"/>
      <c r="F764" s="11"/>
      <c r="G764" s="11"/>
      <c r="H764" s="11"/>
      <c r="I764" s="11"/>
      <c r="J764" s="11"/>
      <c r="K764" s="11"/>
      <c r="L764" s="13"/>
      <c r="M764" s="11"/>
      <c r="N764" s="7"/>
      <c r="O764" s="7"/>
      <c r="P764" s="7"/>
      <c r="Q764" s="7"/>
      <c r="R764" s="7"/>
      <c r="S764" s="7"/>
      <c r="T764" s="7"/>
      <c r="U764" s="7"/>
      <c r="V764" s="7"/>
      <c r="W764" s="7"/>
      <c r="X764" s="7"/>
      <c r="Y764" s="7"/>
      <c r="Z764" s="7"/>
      <c r="AA764" s="7"/>
      <c r="AB764" s="7"/>
    </row>
    <row r="765">
      <c r="A765" s="7"/>
      <c r="B765" s="7"/>
      <c r="C765" s="7"/>
      <c r="D765" s="7"/>
      <c r="E765" s="7"/>
      <c r="F765" s="11"/>
      <c r="G765" s="11"/>
      <c r="H765" s="11"/>
      <c r="I765" s="11"/>
      <c r="J765" s="11"/>
      <c r="K765" s="11"/>
      <c r="L765" s="13"/>
      <c r="M765" s="11"/>
      <c r="N765" s="7"/>
      <c r="O765" s="7"/>
      <c r="P765" s="7"/>
      <c r="Q765" s="7"/>
      <c r="R765" s="7"/>
      <c r="S765" s="7"/>
      <c r="T765" s="7"/>
      <c r="U765" s="7"/>
      <c r="V765" s="7"/>
      <c r="W765" s="7"/>
      <c r="X765" s="7"/>
      <c r="Y765" s="7"/>
      <c r="Z765" s="7"/>
      <c r="AA765" s="7"/>
      <c r="AB765" s="7"/>
    </row>
    <row r="766">
      <c r="A766" s="7"/>
      <c r="B766" s="7"/>
      <c r="C766" s="7"/>
      <c r="D766" s="7"/>
      <c r="E766" s="7"/>
      <c r="F766" s="11"/>
      <c r="G766" s="11"/>
      <c r="H766" s="11"/>
      <c r="I766" s="11"/>
      <c r="J766" s="11"/>
      <c r="K766" s="11"/>
      <c r="L766" s="13"/>
      <c r="M766" s="11"/>
      <c r="N766" s="7"/>
      <c r="O766" s="7"/>
      <c r="P766" s="7"/>
      <c r="Q766" s="7"/>
      <c r="R766" s="7"/>
      <c r="S766" s="7"/>
      <c r="T766" s="7"/>
      <c r="U766" s="7"/>
      <c r="V766" s="7"/>
      <c r="W766" s="7"/>
      <c r="X766" s="7"/>
      <c r="Y766" s="7"/>
      <c r="Z766" s="7"/>
      <c r="AA766" s="7"/>
      <c r="AB766" s="7"/>
    </row>
    <row r="767">
      <c r="A767" s="7"/>
      <c r="B767" s="7"/>
      <c r="C767" s="7"/>
      <c r="D767" s="7"/>
      <c r="E767" s="7"/>
      <c r="F767" s="11"/>
      <c r="G767" s="11"/>
      <c r="H767" s="11"/>
      <c r="I767" s="11"/>
      <c r="J767" s="11"/>
      <c r="K767" s="11"/>
      <c r="L767" s="13"/>
      <c r="M767" s="11"/>
      <c r="N767" s="7"/>
      <c r="O767" s="7"/>
      <c r="P767" s="7"/>
      <c r="Q767" s="7"/>
      <c r="R767" s="7"/>
      <c r="S767" s="7"/>
      <c r="T767" s="7"/>
      <c r="U767" s="7"/>
      <c r="V767" s="7"/>
      <c r="W767" s="7"/>
      <c r="X767" s="7"/>
      <c r="Y767" s="7"/>
      <c r="Z767" s="7"/>
      <c r="AA767" s="7"/>
      <c r="AB767" s="7"/>
    </row>
    <row r="768">
      <c r="A768" s="7"/>
      <c r="B768" s="7"/>
      <c r="C768" s="7"/>
      <c r="D768" s="7"/>
      <c r="E768" s="7"/>
      <c r="F768" s="11"/>
      <c r="G768" s="11"/>
      <c r="H768" s="11"/>
      <c r="I768" s="11"/>
      <c r="J768" s="11"/>
      <c r="K768" s="11"/>
      <c r="L768" s="13"/>
      <c r="M768" s="11"/>
      <c r="N768" s="7"/>
      <c r="O768" s="7"/>
      <c r="P768" s="7"/>
      <c r="Q768" s="7"/>
      <c r="R768" s="7"/>
      <c r="S768" s="7"/>
      <c r="T768" s="7"/>
      <c r="U768" s="7"/>
      <c r="V768" s="7"/>
      <c r="W768" s="7"/>
      <c r="X768" s="7"/>
      <c r="Y768" s="7"/>
      <c r="Z768" s="7"/>
      <c r="AA768" s="7"/>
      <c r="AB768" s="7"/>
    </row>
    <row r="769">
      <c r="A769" s="7"/>
      <c r="B769" s="7"/>
      <c r="C769" s="7"/>
      <c r="D769" s="7"/>
      <c r="E769" s="7"/>
      <c r="F769" s="11"/>
      <c r="G769" s="11"/>
      <c r="H769" s="11"/>
      <c r="I769" s="11"/>
      <c r="J769" s="11"/>
      <c r="K769" s="11"/>
      <c r="L769" s="13"/>
      <c r="M769" s="11"/>
      <c r="N769" s="7"/>
      <c r="O769" s="7"/>
      <c r="P769" s="7"/>
      <c r="Q769" s="7"/>
      <c r="R769" s="7"/>
      <c r="S769" s="7"/>
      <c r="T769" s="7"/>
      <c r="U769" s="7"/>
      <c r="V769" s="7"/>
      <c r="W769" s="7"/>
      <c r="X769" s="7"/>
      <c r="Y769" s="7"/>
      <c r="Z769" s="7"/>
      <c r="AA769" s="7"/>
      <c r="AB769" s="7"/>
    </row>
    <row r="770">
      <c r="A770" s="7"/>
      <c r="B770" s="7"/>
      <c r="C770" s="7"/>
      <c r="D770" s="7"/>
      <c r="E770" s="7"/>
      <c r="F770" s="11"/>
      <c r="G770" s="11"/>
      <c r="H770" s="11"/>
      <c r="I770" s="11"/>
      <c r="J770" s="11"/>
      <c r="K770" s="11"/>
      <c r="L770" s="13"/>
      <c r="M770" s="11"/>
      <c r="N770" s="7"/>
      <c r="O770" s="7"/>
      <c r="P770" s="7"/>
      <c r="Q770" s="7"/>
      <c r="R770" s="7"/>
      <c r="S770" s="7"/>
      <c r="T770" s="7"/>
      <c r="U770" s="7"/>
      <c r="V770" s="7"/>
      <c r="W770" s="7"/>
      <c r="X770" s="7"/>
      <c r="Y770" s="7"/>
      <c r="Z770" s="7"/>
      <c r="AA770" s="7"/>
      <c r="AB770" s="7"/>
    </row>
    <row r="771">
      <c r="A771" s="7"/>
      <c r="B771" s="7"/>
      <c r="C771" s="7"/>
      <c r="D771" s="7"/>
      <c r="E771" s="7"/>
      <c r="F771" s="11"/>
      <c r="G771" s="11"/>
      <c r="H771" s="11"/>
      <c r="I771" s="11"/>
      <c r="J771" s="11"/>
      <c r="K771" s="11"/>
      <c r="L771" s="13"/>
      <c r="M771" s="11"/>
      <c r="N771" s="7"/>
      <c r="O771" s="7"/>
      <c r="P771" s="7"/>
      <c r="Q771" s="7"/>
      <c r="R771" s="7"/>
      <c r="S771" s="7"/>
      <c r="T771" s="7"/>
      <c r="U771" s="7"/>
      <c r="V771" s="7"/>
      <c r="W771" s="7"/>
      <c r="X771" s="7"/>
      <c r="Y771" s="7"/>
      <c r="Z771" s="7"/>
      <c r="AA771" s="7"/>
      <c r="AB771" s="7"/>
    </row>
    <row r="772">
      <c r="A772" s="7"/>
      <c r="B772" s="7"/>
      <c r="C772" s="7"/>
      <c r="D772" s="7"/>
      <c r="E772" s="7"/>
      <c r="F772" s="11"/>
      <c r="G772" s="11"/>
      <c r="H772" s="11"/>
      <c r="I772" s="11"/>
      <c r="J772" s="11"/>
      <c r="K772" s="11"/>
      <c r="L772" s="13"/>
      <c r="M772" s="11"/>
      <c r="N772" s="7"/>
      <c r="O772" s="7"/>
      <c r="P772" s="7"/>
      <c r="Q772" s="7"/>
      <c r="R772" s="7"/>
      <c r="S772" s="7"/>
      <c r="T772" s="7"/>
      <c r="U772" s="7"/>
      <c r="V772" s="7"/>
      <c r="W772" s="7"/>
      <c r="X772" s="7"/>
      <c r="Y772" s="7"/>
      <c r="Z772" s="7"/>
      <c r="AA772" s="7"/>
      <c r="AB772" s="7"/>
    </row>
    <row r="773">
      <c r="A773" s="7"/>
      <c r="B773" s="7"/>
      <c r="C773" s="7"/>
      <c r="D773" s="7"/>
      <c r="E773" s="7"/>
      <c r="F773" s="11"/>
      <c r="G773" s="11"/>
      <c r="H773" s="11"/>
      <c r="I773" s="11"/>
      <c r="J773" s="11"/>
      <c r="K773" s="11"/>
      <c r="L773" s="13"/>
      <c r="M773" s="11"/>
      <c r="N773" s="7"/>
      <c r="O773" s="7"/>
      <c r="P773" s="7"/>
      <c r="Q773" s="7"/>
      <c r="R773" s="7"/>
      <c r="S773" s="7"/>
      <c r="T773" s="7"/>
      <c r="U773" s="7"/>
      <c r="V773" s="7"/>
      <c r="W773" s="7"/>
      <c r="X773" s="7"/>
      <c r="Y773" s="7"/>
      <c r="Z773" s="7"/>
      <c r="AA773" s="7"/>
      <c r="AB773" s="7"/>
    </row>
    <row r="774">
      <c r="A774" s="7"/>
      <c r="B774" s="7"/>
      <c r="C774" s="7"/>
      <c r="D774" s="7"/>
      <c r="E774" s="7"/>
      <c r="F774" s="11"/>
      <c r="G774" s="11"/>
      <c r="H774" s="11"/>
      <c r="I774" s="11"/>
      <c r="J774" s="11"/>
      <c r="K774" s="11"/>
      <c r="L774" s="13"/>
      <c r="M774" s="11"/>
      <c r="N774" s="7"/>
      <c r="O774" s="7"/>
      <c r="P774" s="7"/>
      <c r="Q774" s="7"/>
      <c r="R774" s="7"/>
      <c r="S774" s="7"/>
      <c r="T774" s="7"/>
      <c r="U774" s="7"/>
      <c r="V774" s="7"/>
      <c r="W774" s="7"/>
      <c r="X774" s="7"/>
      <c r="Y774" s="7"/>
      <c r="Z774" s="7"/>
      <c r="AA774" s="7"/>
      <c r="AB774" s="7"/>
    </row>
    <row r="775">
      <c r="A775" s="7"/>
      <c r="B775" s="7"/>
      <c r="C775" s="7"/>
      <c r="D775" s="7"/>
      <c r="E775" s="7"/>
      <c r="F775" s="11"/>
      <c r="G775" s="11"/>
      <c r="H775" s="11"/>
      <c r="I775" s="11"/>
      <c r="J775" s="11"/>
      <c r="K775" s="11"/>
      <c r="L775" s="13"/>
      <c r="M775" s="11"/>
      <c r="N775" s="7"/>
      <c r="O775" s="7"/>
      <c r="P775" s="7"/>
      <c r="Q775" s="7"/>
      <c r="R775" s="7"/>
      <c r="S775" s="7"/>
      <c r="T775" s="7"/>
      <c r="U775" s="7"/>
      <c r="V775" s="7"/>
      <c r="W775" s="7"/>
      <c r="X775" s="7"/>
      <c r="Y775" s="7"/>
      <c r="Z775" s="7"/>
      <c r="AA775" s="7"/>
      <c r="AB775" s="7"/>
    </row>
    <row r="776">
      <c r="A776" s="7"/>
      <c r="B776" s="7"/>
      <c r="C776" s="7"/>
      <c r="D776" s="7"/>
      <c r="E776" s="7"/>
      <c r="F776" s="11"/>
      <c r="G776" s="11"/>
      <c r="H776" s="11"/>
      <c r="I776" s="11"/>
      <c r="J776" s="11"/>
      <c r="K776" s="11"/>
      <c r="L776" s="13"/>
      <c r="M776" s="11"/>
      <c r="N776" s="7"/>
      <c r="O776" s="7"/>
      <c r="P776" s="7"/>
      <c r="Q776" s="7"/>
      <c r="R776" s="7"/>
      <c r="S776" s="7"/>
      <c r="T776" s="7"/>
      <c r="U776" s="7"/>
      <c r="V776" s="7"/>
      <c r="W776" s="7"/>
      <c r="X776" s="7"/>
      <c r="Y776" s="7"/>
      <c r="Z776" s="7"/>
      <c r="AA776" s="7"/>
      <c r="AB776" s="7"/>
    </row>
    <row r="777">
      <c r="A777" s="7"/>
      <c r="B777" s="7"/>
      <c r="C777" s="7"/>
      <c r="D777" s="7"/>
      <c r="E777" s="7"/>
      <c r="F777" s="11"/>
      <c r="G777" s="11"/>
      <c r="H777" s="11"/>
      <c r="I777" s="11"/>
      <c r="J777" s="11"/>
      <c r="K777" s="11"/>
      <c r="L777" s="13"/>
      <c r="M777" s="11"/>
      <c r="N777" s="7"/>
      <c r="O777" s="7"/>
      <c r="P777" s="7"/>
      <c r="Q777" s="7"/>
      <c r="R777" s="7"/>
      <c r="S777" s="7"/>
      <c r="T777" s="7"/>
      <c r="U777" s="7"/>
      <c r="V777" s="7"/>
      <c r="W777" s="7"/>
      <c r="X777" s="7"/>
      <c r="Y777" s="7"/>
      <c r="Z777" s="7"/>
      <c r="AA777" s="7"/>
      <c r="AB777" s="7"/>
    </row>
    <row r="778">
      <c r="A778" s="7"/>
      <c r="B778" s="7"/>
      <c r="C778" s="7"/>
      <c r="D778" s="7"/>
      <c r="E778" s="7"/>
      <c r="F778" s="11"/>
      <c r="G778" s="11"/>
      <c r="H778" s="11"/>
      <c r="I778" s="11"/>
      <c r="J778" s="11"/>
      <c r="K778" s="11"/>
      <c r="L778" s="13"/>
      <c r="M778" s="11"/>
      <c r="N778" s="7"/>
      <c r="O778" s="7"/>
      <c r="P778" s="7"/>
      <c r="Q778" s="7"/>
      <c r="R778" s="7"/>
      <c r="S778" s="7"/>
      <c r="T778" s="7"/>
      <c r="U778" s="7"/>
      <c r="V778" s="7"/>
      <c r="W778" s="7"/>
      <c r="X778" s="7"/>
      <c r="Y778" s="7"/>
      <c r="Z778" s="7"/>
      <c r="AA778" s="7"/>
      <c r="AB778" s="7"/>
    </row>
    <row r="779">
      <c r="A779" s="7"/>
      <c r="B779" s="7"/>
      <c r="C779" s="7"/>
      <c r="D779" s="7"/>
      <c r="E779" s="7"/>
      <c r="F779" s="11"/>
      <c r="G779" s="11"/>
      <c r="H779" s="11"/>
      <c r="I779" s="11"/>
      <c r="J779" s="11"/>
      <c r="K779" s="11"/>
      <c r="L779" s="13"/>
      <c r="M779" s="11"/>
      <c r="N779" s="7"/>
      <c r="O779" s="7"/>
      <c r="P779" s="7"/>
      <c r="Q779" s="7"/>
      <c r="R779" s="7"/>
      <c r="S779" s="7"/>
      <c r="T779" s="7"/>
      <c r="U779" s="7"/>
      <c r="V779" s="7"/>
      <c r="W779" s="7"/>
      <c r="X779" s="7"/>
      <c r="Y779" s="7"/>
      <c r="Z779" s="7"/>
      <c r="AA779" s="7"/>
      <c r="AB779" s="7"/>
    </row>
    <row r="780">
      <c r="A780" s="7"/>
      <c r="B780" s="7"/>
      <c r="C780" s="7"/>
      <c r="D780" s="7"/>
      <c r="E780" s="7"/>
      <c r="F780" s="11"/>
      <c r="G780" s="11"/>
      <c r="H780" s="11"/>
      <c r="I780" s="11"/>
      <c r="J780" s="11"/>
      <c r="K780" s="11"/>
      <c r="L780" s="13"/>
      <c r="M780" s="11"/>
      <c r="N780" s="7"/>
      <c r="O780" s="7"/>
      <c r="P780" s="7"/>
      <c r="Q780" s="7"/>
      <c r="R780" s="7"/>
      <c r="S780" s="7"/>
      <c r="T780" s="7"/>
      <c r="U780" s="7"/>
      <c r="V780" s="7"/>
      <c r="W780" s="7"/>
      <c r="X780" s="7"/>
      <c r="Y780" s="7"/>
      <c r="Z780" s="7"/>
      <c r="AA780" s="7"/>
      <c r="AB780" s="7"/>
    </row>
    <row r="781">
      <c r="A781" s="7"/>
      <c r="B781" s="7"/>
      <c r="C781" s="7"/>
      <c r="D781" s="7"/>
      <c r="E781" s="7"/>
      <c r="F781" s="11"/>
      <c r="G781" s="11"/>
      <c r="H781" s="11"/>
      <c r="I781" s="11"/>
      <c r="J781" s="11"/>
      <c r="K781" s="11"/>
      <c r="L781" s="13"/>
      <c r="M781" s="11"/>
      <c r="N781" s="7"/>
      <c r="O781" s="7"/>
      <c r="P781" s="7"/>
      <c r="Q781" s="7"/>
      <c r="R781" s="7"/>
      <c r="S781" s="7"/>
      <c r="T781" s="7"/>
      <c r="U781" s="7"/>
      <c r="V781" s="7"/>
      <c r="W781" s="7"/>
      <c r="X781" s="7"/>
      <c r="Y781" s="7"/>
      <c r="Z781" s="7"/>
      <c r="AA781" s="7"/>
      <c r="AB781" s="7"/>
    </row>
    <row r="782">
      <c r="A782" s="7"/>
      <c r="B782" s="7"/>
      <c r="C782" s="7"/>
      <c r="D782" s="7"/>
      <c r="E782" s="7"/>
      <c r="F782" s="11"/>
      <c r="G782" s="11"/>
      <c r="H782" s="11"/>
      <c r="I782" s="11"/>
      <c r="J782" s="11"/>
      <c r="K782" s="11"/>
      <c r="L782" s="13"/>
      <c r="M782" s="11"/>
      <c r="N782" s="7"/>
      <c r="O782" s="7"/>
      <c r="P782" s="7"/>
      <c r="Q782" s="7"/>
      <c r="R782" s="7"/>
      <c r="S782" s="7"/>
      <c r="T782" s="7"/>
      <c r="U782" s="7"/>
      <c r="V782" s="7"/>
      <c r="W782" s="7"/>
      <c r="X782" s="7"/>
      <c r="Y782" s="7"/>
      <c r="Z782" s="7"/>
      <c r="AA782" s="7"/>
      <c r="AB782" s="7"/>
    </row>
    <row r="783">
      <c r="A783" s="7"/>
      <c r="B783" s="7"/>
      <c r="C783" s="7"/>
      <c r="D783" s="7"/>
      <c r="E783" s="7"/>
      <c r="F783" s="11"/>
      <c r="G783" s="11"/>
      <c r="H783" s="11"/>
      <c r="I783" s="11"/>
      <c r="J783" s="11"/>
      <c r="K783" s="11"/>
      <c r="L783" s="13"/>
      <c r="M783" s="11"/>
      <c r="N783" s="7"/>
      <c r="O783" s="7"/>
      <c r="P783" s="7"/>
      <c r="Q783" s="7"/>
      <c r="R783" s="7"/>
      <c r="S783" s="7"/>
      <c r="T783" s="7"/>
      <c r="U783" s="7"/>
      <c r="V783" s="7"/>
      <c r="W783" s="7"/>
      <c r="X783" s="7"/>
      <c r="Y783" s="7"/>
      <c r="Z783" s="7"/>
      <c r="AA783" s="7"/>
      <c r="AB783" s="7"/>
    </row>
    <row r="784">
      <c r="A784" s="7"/>
      <c r="B784" s="7"/>
      <c r="C784" s="7"/>
      <c r="D784" s="7"/>
      <c r="E784" s="7"/>
      <c r="F784" s="11"/>
      <c r="G784" s="11"/>
      <c r="H784" s="11"/>
      <c r="I784" s="11"/>
      <c r="J784" s="11"/>
      <c r="K784" s="11"/>
      <c r="L784" s="13"/>
      <c r="M784" s="11"/>
      <c r="N784" s="7"/>
      <c r="O784" s="7"/>
      <c r="P784" s="7"/>
      <c r="Q784" s="7"/>
      <c r="R784" s="7"/>
      <c r="S784" s="7"/>
      <c r="T784" s="7"/>
      <c r="U784" s="7"/>
      <c r="V784" s="7"/>
      <c r="W784" s="7"/>
      <c r="X784" s="7"/>
      <c r="Y784" s="7"/>
      <c r="Z784" s="7"/>
      <c r="AA784" s="7"/>
      <c r="AB784" s="7"/>
    </row>
    <row r="785">
      <c r="A785" s="7"/>
      <c r="B785" s="7"/>
      <c r="C785" s="7"/>
      <c r="D785" s="7"/>
      <c r="E785" s="7"/>
      <c r="F785" s="11"/>
      <c r="G785" s="11"/>
      <c r="H785" s="11"/>
      <c r="I785" s="11"/>
      <c r="J785" s="11"/>
      <c r="K785" s="11"/>
      <c r="L785" s="13"/>
      <c r="M785" s="11"/>
      <c r="N785" s="7"/>
      <c r="O785" s="7"/>
      <c r="P785" s="7"/>
      <c r="Q785" s="7"/>
      <c r="R785" s="7"/>
      <c r="S785" s="7"/>
      <c r="T785" s="7"/>
      <c r="U785" s="7"/>
      <c r="V785" s="7"/>
      <c r="W785" s="7"/>
      <c r="X785" s="7"/>
      <c r="Y785" s="7"/>
      <c r="Z785" s="7"/>
      <c r="AA785" s="7"/>
      <c r="AB785" s="7"/>
    </row>
    <row r="786">
      <c r="A786" s="7"/>
      <c r="B786" s="7"/>
      <c r="C786" s="7"/>
      <c r="D786" s="7"/>
      <c r="E786" s="7"/>
      <c r="F786" s="11"/>
      <c r="G786" s="11"/>
      <c r="H786" s="11"/>
      <c r="I786" s="11"/>
      <c r="J786" s="11"/>
      <c r="K786" s="11"/>
      <c r="L786" s="13"/>
      <c r="M786" s="11"/>
      <c r="N786" s="7"/>
      <c r="O786" s="7"/>
      <c r="P786" s="7"/>
      <c r="Q786" s="7"/>
      <c r="R786" s="7"/>
      <c r="S786" s="7"/>
      <c r="T786" s="7"/>
      <c r="U786" s="7"/>
      <c r="V786" s="7"/>
      <c r="W786" s="7"/>
      <c r="X786" s="7"/>
      <c r="Y786" s="7"/>
      <c r="Z786" s="7"/>
      <c r="AA786" s="7"/>
      <c r="AB786" s="7"/>
    </row>
    <row r="787">
      <c r="A787" s="7"/>
      <c r="B787" s="7"/>
      <c r="C787" s="7"/>
      <c r="D787" s="7"/>
      <c r="E787" s="7"/>
      <c r="F787" s="11"/>
      <c r="G787" s="11"/>
      <c r="H787" s="11"/>
      <c r="I787" s="11"/>
      <c r="J787" s="11"/>
      <c r="K787" s="11"/>
      <c r="L787" s="13"/>
      <c r="M787" s="11"/>
      <c r="N787" s="7"/>
      <c r="O787" s="7"/>
      <c r="P787" s="7"/>
      <c r="Q787" s="7"/>
      <c r="R787" s="7"/>
      <c r="S787" s="7"/>
      <c r="T787" s="7"/>
      <c r="U787" s="7"/>
      <c r="V787" s="7"/>
      <c r="W787" s="7"/>
      <c r="X787" s="7"/>
      <c r="Y787" s="7"/>
      <c r="Z787" s="7"/>
      <c r="AA787" s="7"/>
      <c r="AB787" s="7"/>
    </row>
    <row r="788">
      <c r="A788" s="7"/>
      <c r="B788" s="7"/>
      <c r="C788" s="7"/>
      <c r="D788" s="7"/>
      <c r="E788" s="7"/>
      <c r="F788" s="11"/>
      <c r="G788" s="11"/>
      <c r="H788" s="11"/>
      <c r="I788" s="11"/>
      <c r="J788" s="11"/>
      <c r="K788" s="11"/>
      <c r="L788" s="13"/>
      <c r="M788" s="11"/>
      <c r="N788" s="7"/>
      <c r="O788" s="7"/>
      <c r="P788" s="7"/>
      <c r="Q788" s="7"/>
      <c r="R788" s="7"/>
      <c r="S788" s="7"/>
      <c r="T788" s="7"/>
      <c r="U788" s="7"/>
      <c r="V788" s="7"/>
      <c r="W788" s="7"/>
      <c r="X788" s="7"/>
      <c r="Y788" s="7"/>
      <c r="Z788" s="7"/>
      <c r="AA788" s="7"/>
      <c r="AB788" s="7"/>
    </row>
    <row r="789">
      <c r="A789" s="7"/>
      <c r="B789" s="7"/>
      <c r="C789" s="7"/>
      <c r="D789" s="7"/>
      <c r="E789" s="7"/>
      <c r="F789" s="11"/>
      <c r="G789" s="11"/>
      <c r="H789" s="11"/>
      <c r="I789" s="11"/>
      <c r="J789" s="11"/>
      <c r="K789" s="11"/>
      <c r="L789" s="13"/>
      <c r="M789" s="11"/>
      <c r="N789" s="7"/>
      <c r="O789" s="7"/>
      <c r="P789" s="7"/>
      <c r="Q789" s="7"/>
      <c r="R789" s="7"/>
      <c r="S789" s="7"/>
      <c r="T789" s="7"/>
      <c r="U789" s="7"/>
      <c r="V789" s="7"/>
      <c r="W789" s="7"/>
      <c r="X789" s="7"/>
      <c r="Y789" s="7"/>
      <c r="Z789" s="7"/>
      <c r="AA789" s="7"/>
      <c r="AB789" s="7"/>
    </row>
    <row r="790">
      <c r="A790" s="7"/>
      <c r="B790" s="7"/>
      <c r="C790" s="7"/>
      <c r="D790" s="7"/>
      <c r="E790" s="7"/>
      <c r="F790" s="11"/>
      <c r="G790" s="11"/>
      <c r="H790" s="11"/>
      <c r="I790" s="11"/>
      <c r="J790" s="11"/>
      <c r="K790" s="11"/>
      <c r="L790" s="13"/>
      <c r="M790" s="11"/>
      <c r="N790" s="7"/>
      <c r="O790" s="7"/>
      <c r="P790" s="7"/>
      <c r="Q790" s="7"/>
      <c r="R790" s="7"/>
      <c r="S790" s="7"/>
      <c r="T790" s="7"/>
      <c r="U790" s="7"/>
      <c r="V790" s="7"/>
      <c r="W790" s="7"/>
      <c r="X790" s="7"/>
      <c r="Y790" s="7"/>
      <c r="Z790" s="7"/>
      <c r="AA790" s="7"/>
      <c r="AB790" s="7"/>
    </row>
    <row r="791">
      <c r="A791" s="7"/>
      <c r="B791" s="7"/>
      <c r="C791" s="7"/>
      <c r="D791" s="7"/>
      <c r="E791" s="7"/>
      <c r="F791" s="11"/>
      <c r="G791" s="11"/>
      <c r="H791" s="11"/>
      <c r="I791" s="11"/>
      <c r="J791" s="11"/>
      <c r="K791" s="11"/>
      <c r="L791" s="13"/>
      <c r="M791" s="11"/>
      <c r="N791" s="7"/>
      <c r="O791" s="7"/>
      <c r="P791" s="7"/>
      <c r="Q791" s="7"/>
      <c r="R791" s="7"/>
      <c r="S791" s="7"/>
      <c r="T791" s="7"/>
      <c r="U791" s="7"/>
      <c r="V791" s="7"/>
      <c r="W791" s="7"/>
      <c r="X791" s="7"/>
      <c r="Y791" s="7"/>
      <c r="Z791" s="7"/>
      <c r="AA791" s="7"/>
      <c r="AB791" s="7"/>
    </row>
    <row r="792">
      <c r="A792" s="7"/>
      <c r="B792" s="7"/>
      <c r="C792" s="7"/>
      <c r="D792" s="7"/>
      <c r="E792" s="7"/>
      <c r="F792" s="11"/>
      <c r="G792" s="11"/>
      <c r="H792" s="11"/>
      <c r="I792" s="11"/>
      <c r="J792" s="11"/>
      <c r="K792" s="11"/>
      <c r="L792" s="13"/>
      <c r="M792" s="11"/>
      <c r="N792" s="7"/>
      <c r="O792" s="7"/>
      <c r="P792" s="7"/>
      <c r="Q792" s="7"/>
      <c r="R792" s="7"/>
      <c r="S792" s="7"/>
      <c r="T792" s="7"/>
      <c r="U792" s="7"/>
      <c r="V792" s="7"/>
      <c r="W792" s="7"/>
      <c r="X792" s="7"/>
      <c r="Y792" s="7"/>
      <c r="Z792" s="7"/>
      <c r="AA792" s="7"/>
      <c r="AB792" s="7"/>
    </row>
    <row r="793">
      <c r="A793" s="7"/>
      <c r="B793" s="7"/>
      <c r="C793" s="7"/>
      <c r="D793" s="7"/>
      <c r="E793" s="7"/>
      <c r="F793" s="11"/>
      <c r="G793" s="11"/>
      <c r="H793" s="11"/>
      <c r="I793" s="11"/>
      <c r="J793" s="11"/>
      <c r="K793" s="11"/>
      <c r="L793" s="13"/>
      <c r="M793" s="11"/>
      <c r="N793" s="7"/>
      <c r="O793" s="7"/>
      <c r="P793" s="7"/>
      <c r="Q793" s="7"/>
      <c r="R793" s="7"/>
      <c r="S793" s="7"/>
      <c r="T793" s="7"/>
      <c r="U793" s="7"/>
      <c r="V793" s="7"/>
      <c r="W793" s="7"/>
      <c r="X793" s="7"/>
      <c r="Y793" s="7"/>
      <c r="Z793" s="7"/>
      <c r="AA793" s="7"/>
      <c r="AB793" s="7"/>
    </row>
    <row r="794">
      <c r="A794" s="7"/>
      <c r="B794" s="7"/>
      <c r="C794" s="7"/>
      <c r="D794" s="7"/>
      <c r="E794" s="7"/>
      <c r="F794" s="11"/>
      <c r="G794" s="11"/>
      <c r="H794" s="11"/>
      <c r="I794" s="11"/>
      <c r="J794" s="11"/>
      <c r="K794" s="11"/>
      <c r="L794" s="13"/>
      <c r="M794" s="11"/>
      <c r="N794" s="7"/>
      <c r="O794" s="7"/>
      <c r="P794" s="7"/>
      <c r="Q794" s="7"/>
      <c r="R794" s="7"/>
      <c r="S794" s="7"/>
      <c r="T794" s="7"/>
      <c r="U794" s="7"/>
      <c r="V794" s="7"/>
      <c r="W794" s="7"/>
      <c r="X794" s="7"/>
      <c r="Y794" s="7"/>
      <c r="Z794" s="7"/>
      <c r="AA794" s="7"/>
      <c r="AB794" s="7"/>
    </row>
    <row r="795">
      <c r="A795" s="7"/>
      <c r="B795" s="7"/>
      <c r="C795" s="7"/>
      <c r="D795" s="7"/>
      <c r="E795" s="7"/>
      <c r="F795" s="11"/>
      <c r="G795" s="11"/>
      <c r="H795" s="11"/>
      <c r="I795" s="11"/>
      <c r="J795" s="11"/>
      <c r="K795" s="11"/>
      <c r="L795" s="13"/>
      <c r="M795" s="11"/>
      <c r="N795" s="7"/>
      <c r="O795" s="7"/>
      <c r="P795" s="7"/>
      <c r="Q795" s="7"/>
      <c r="R795" s="7"/>
      <c r="S795" s="7"/>
      <c r="T795" s="7"/>
      <c r="U795" s="7"/>
      <c r="V795" s="7"/>
      <c r="W795" s="7"/>
      <c r="X795" s="7"/>
      <c r="Y795" s="7"/>
      <c r="Z795" s="7"/>
      <c r="AA795" s="7"/>
      <c r="AB795" s="7"/>
    </row>
    <row r="796">
      <c r="A796" s="7"/>
      <c r="B796" s="7"/>
      <c r="C796" s="7"/>
      <c r="D796" s="7"/>
      <c r="E796" s="7"/>
      <c r="F796" s="11"/>
      <c r="G796" s="11"/>
      <c r="H796" s="11"/>
      <c r="I796" s="11"/>
      <c r="J796" s="11"/>
      <c r="K796" s="11"/>
      <c r="L796" s="13"/>
      <c r="M796" s="11"/>
      <c r="N796" s="7"/>
      <c r="O796" s="7"/>
      <c r="P796" s="7"/>
      <c r="Q796" s="7"/>
      <c r="R796" s="7"/>
      <c r="S796" s="7"/>
      <c r="T796" s="7"/>
      <c r="U796" s="7"/>
      <c r="V796" s="7"/>
      <c r="W796" s="7"/>
      <c r="X796" s="7"/>
      <c r="Y796" s="7"/>
      <c r="Z796" s="7"/>
      <c r="AA796" s="7"/>
      <c r="AB796" s="7"/>
    </row>
    <row r="797">
      <c r="A797" s="7"/>
      <c r="B797" s="7"/>
      <c r="C797" s="7"/>
      <c r="D797" s="7"/>
      <c r="E797" s="7"/>
      <c r="F797" s="11"/>
      <c r="G797" s="11"/>
      <c r="H797" s="11"/>
      <c r="I797" s="11"/>
      <c r="J797" s="11"/>
      <c r="K797" s="11"/>
      <c r="L797" s="13"/>
      <c r="M797" s="11"/>
      <c r="N797" s="7"/>
      <c r="O797" s="7"/>
      <c r="P797" s="7"/>
      <c r="Q797" s="7"/>
      <c r="R797" s="7"/>
      <c r="S797" s="7"/>
      <c r="T797" s="7"/>
      <c r="U797" s="7"/>
      <c r="V797" s="7"/>
      <c r="W797" s="7"/>
      <c r="X797" s="7"/>
      <c r="Y797" s="7"/>
      <c r="Z797" s="7"/>
      <c r="AA797" s="7"/>
      <c r="AB797" s="7"/>
    </row>
    <row r="798">
      <c r="A798" s="7"/>
      <c r="B798" s="7"/>
      <c r="C798" s="7"/>
      <c r="D798" s="7"/>
      <c r="E798" s="7"/>
      <c r="F798" s="11"/>
      <c r="G798" s="11"/>
      <c r="H798" s="11"/>
      <c r="I798" s="11"/>
      <c r="J798" s="11"/>
      <c r="K798" s="11"/>
      <c r="L798" s="13"/>
      <c r="M798" s="11"/>
      <c r="N798" s="7"/>
      <c r="O798" s="7"/>
      <c r="P798" s="7"/>
      <c r="Q798" s="7"/>
      <c r="R798" s="7"/>
      <c r="S798" s="7"/>
      <c r="T798" s="7"/>
      <c r="U798" s="7"/>
      <c r="V798" s="7"/>
      <c r="W798" s="7"/>
      <c r="X798" s="7"/>
      <c r="Y798" s="7"/>
      <c r="Z798" s="7"/>
      <c r="AA798" s="7"/>
      <c r="AB798" s="7"/>
    </row>
    <row r="799">
      <c r="A799" s="7"/>
      <c r="B799" s="7"/>
      <c r="C799" s="7"/>
      <c r="D799" s="7"/>
      <c r="E799" s="7"/>
      <c r="F799" s="11"/>
      <c r="G799" s="11"/>
      <c r="H799" s="11"/>
      <c r="I799" s="11"/>
      <c r="J799" s="11"/>
      <c r="K799" s="11"/>
      <c r="L799" s="13"/>
      <c r="M799" s="11"/>
      <c r="N799" s="7"/>
      <c r="O799" s="7"/>
      <c r="P799" s="7"/>
      <c r="Q799" s="7"/>
      <c r="R799" s="7"/>
      <c r="S799" s="7"/>
      <c r="T799" s="7"/>
      <c r="U799" s="7"/>
      <c r="V799" s="7"/>
      <c r="W799" s="7"/>
      <c r="X799" s="7"/>
      <c r="Y799" s="7"/>
      <c r="Z799" s="7"/>
      <c r="AA799" s="7"/>
      <c r="AB799" s="7"/>
    </row>
    <row r="800">
      <c r="A800" s="7"/>
      <c r="B800" s="7"/>
      <c r="C800" s="7"/>
      <c r="D800" s="7"/>
      <c r="E800" s="7"/>
      <c r="F800" s="11"/>
      <c r="G800" s="11"/>
      <c r="H800" s="11"/>
      <c r="I800" s="11"/>
      <c r="J800" s="11"/>
      <c r="K800" s="11"/>
      <c r="L800" s="13"/>
      <c r="M800" s="11"/>
      <c r="N800" s="7"/>
      <c r="O800" s="7"/>
      <c r="P800" s="7"/>
      <c r="Q800" s="7"/>
      <c r="R800" s="7"/>
      <c r="S800" s="7"/>
      <c r="T800" s="7"/>
      <c r="U800" s="7"/>
      <c r="V800" s="7"/>
      <c r="W800" s="7"/>
      <c r="X800" s="7"/>
      <c r="Y800" s="7"/>
      <c r="Z800" s="7"/>
      <c r="AA800" s="7"/>
      <c r="AB800" s="7"/>
    </row>
    <row r="801">
      <c r="A801" s="7"/>
      <c r="B801" s="7"/>
      <c r="C801" s="7"/>
      <c r="D801" s="7"/>
      <c r="E801" s="7"/>
      <c r="F801" s="11"/>
      <c r="G801" s="11"/>
      <c r="H801" s="11"/>
      <c r="I801" s="11"/>
      <c r="J801" s="11"/>
      <c r="K801" s="11"/>
      <c r="L801" s="13"/>
      <c r="M801" s="11"/>
      <c r="N801" s="7"/>
      <c r="O801" s="7"/>
      <c r="P801" s="7"/>
      <c r="Q801" s="7"/>
      <c r="R801" s="7"/>
      <c r="S801" s="7"/>
      <c r="T801" s="7"/>
      <c r="U801" s="7"/>
      <c r="V801" s="7"/>
      <c r="W801" s="7"/>
      <c r="X801" s="7"/>
      <c r="Y801" s="7"/>
      <c r="Z801" s="7"/>
      <c r="AA801" s="7"/>
      <c r="AB801" s="7"/>
    </row>
    <row r="802">
      <c r="A802" s="7"/>
      <c r="B802" s="7"/>
      <c r="C802" s="7"/>
      <c r="D802" s="7"/>
      <c r="E802" s="7"/>
      <c r="F802" s="11"/>
      <c r="G802" s="11"/>
      <c r="H802" s="11"/>
      <c r="I802" s="11"/>
      <c r="J802" s="11"/>
      <c r="K802" s="11"/>
      <c r="L802" s="13"/>
      <c r="M802" s="11"/>
      <c r="N802" s="7"/>
      <c r="O802" s="7"/>
      <c r="P802" s="7"/>
      <c r="Q802" s="7"/>
      <c r="R802" s="7"/>
      <c r="S802" s="7"/>
      <c r="T802" s="7"/>
      <c r="U802" s="7"/>
      <c r="V802" s="7"/>
      <c r="W802" s="7"/>
      <c r="X802" s="7"/>
      <c r="Y802" s="7"/>
      <c r="Z802" s="7"/>
      <c r="AA802" s="7"/>
      <c r="AB802" s="7"/>
    </row>
    <row r="803">
      <c r="A803" s="7"/>
      <c r="B803" s="7"/>
      <c r="C803" s="7"/>
      <c r="D803" s="7"/>
      <c r="E803" s="7"/>
      <c r="F803" s="11"/>
      <c r="G803" s="11"/>
      <c r="H803" s="11"/>
      <c r="I803" s="11"/>
      <c r="J803" s="11"/>
      <c r="K803" s="11"/>
      <c r="L803" s="13"/>
      <c r="M803" s="11"/>
      <c r="N803" s="7"/>
      <c r="O803" s="7"/>
      <c r="P803" s="7"/>
      <c r="Q803" s="7"/>
      <c r="R803" s="7"/>
      <c r="S803" s="7"/>
      <c r="T803" s="7"/>
      <c r="U803" s="7"/>
      <c r="V803" s="7"/>
      <c r="W803" s="7"/>
      <c r="X803" s="7"/>
      <c r="Y803" s="7"/>
      <c r="Z803" s="7"/>
      <c r="AA803" s="7"/>
      <c r="AB803" s="7"/>
    </row>
    <row r="804">
      <c r="A804" s="7"/>
      <c r="B804" s="7"/>
      <c r="C804" s="7"/>
      <c r="D804" s="7"/>
      <c r="E804" s="7"/>
      <c r="F804" s="11"/>
      <c r="G804" s="11"/>
      <c r="H804" s="11"/>
      <c r="I804" s="11"/>
      <c r="J804" s="11"/>
      <c r="K804" s="11"/>
      <c r="L804" s="13"/>
      <c r="M804" s="11"/>
      <c r="N804" s="7"/>
      <c r="O804" s="7"/>
      <c r="P804" s="7"/>
      <c r="Q804" s="7"/>
      <c r="R804" s="7"/>
      <c r="S804" s="7"/>
      <c r="T804" s="7"/>
      <c r="U804" s="7"/>
      <c r="V804" s="7"/>
      <c r="W804" s="7"/>
      <c r="X804" s="7"/>
      <c r="Y804" s="7"/>
      <c r="Z804" s="7"/>
      <c r="AA804" s="7"/>
      <c r="AB804" s="7"/>
    </row>
    <row r="805">
      <c r="A805" s="7"/>
      <c r="B805" s="7"/>
      <c r="C805" s="7"/>
      <c r="D805" s="7"/>
      <c r="E805" s="7"/>
      <c r="F805" s="11"/>
      <c r="G805" s="11"/>
      <c r="H805" s="11"/>
      <c r="I805" s="11"/>
      <c r="J805" s="11"/>
      <c r="K805" s="11"/>
      <c r="L805" s="13"/>
      <c r="M805" s="11"/>
      <c r="N805" s="7"/>
      <c r="O805" s="7"/>
      <c r="P805" s="7"/>
      <c r="Q805" s="7"/>
      <c r="R805" s="7"/>
      <c r="S805" s="7"/>
      <c r="T805" s="7"/>
      <c r="U805" s="7"/>
      <c r="V805" s="7"/>
      <c r="W805" s="7"/>
      <c r="X805" s="7"/>
      <c r="Y805" s="7"/>
      <c r="Z805" s="7"/>
      <c r="AA805" s="7"/>
      <c r="AB805" s="7"/>
    </row>
    <row r="806">
      <c r="A806" s="7"/>
      <c r="B806" s="7"/>
      <c r="C806" s="7"/>
      <c r="D806" s="7"/>
      <c r="E806" s="7"/>
      <c r="F806" s="11"/>
      <c r="G806" s="11"/>
      <c r="H806" s="11"/>
      <c r="I806" s="11"/>
      <c r="J806" s="11"/>
      <c r="K806" s="11"/>
      <c r="L806" s="13"/>
      <c r="M806" s="11"/>
      <c r="N806" s="7"/>
      <c r="O806" s="7"/>
      <c r="P806" s="7"/>
      <c r="Q806" s="7"/>
      <c r="R806" s="7"/>
      <c r="S806" s="7"/>
      <c r="T806" s="7"/>
      <c r="U806" s="7"/>
      <c r="V806" s="7"/>
      <c r="W806" s="7"/>
      <c r="X806" s="7"/>
      <c r="Y806" s="7"/>
      <c r="Z806" s="7"/>
      <c r="AA806" s="7"/>
      <c r="AB806" s="7"/>
    </row>
    <row r="807">
      <c r="A807" s="7"/>
      <c r="B807" s="7"/>
      <c r="C807" s="7"/>
      <c r="D807" s="7"/>
      <c r="E807" s="7"/>
      <c r="F807" s="11"/>
      <c r="G807" s="11"/>
      <c r="H807" s="11"/>
      <c r="I807" s="11"/>
      <c r="J807" s="11"/>
      <c r="K807" s="11"/>
      <c r="L807" s="13"/>
      <c r="M807" s="11"/>
      <c r="N807" s="7"/>
      <c r="O807" s="7"/>
      <c r="P807" s="7"/>
      <c r="Q807" s="7"/>
      <c r="R807" s="7"/>
      <c r="S807" s="7"/>
      <c r="T807" s="7"/>
      <c r="U807" s="7"/>
      <c r="V807" s="7"/>
      <c r="W807" s="7"/>
      <c r="X807" s="7"/>
      <c r="Y807" s="7"/>
      <c r="Z807" s="7"/>
      <c r="AA807" s="7"/>
      <c r="AB807" s="7"/>
    </row>
    <row r="808">
      <c r="A808" s="7"/>
      <c r="B808" s="7"/>
      <c r="C808" s="7"/>
      <c r="D808" s="7"/>
      <c r="E808" s="7"/>
      <c r="F808" s="11"/>
      <c r="G808" s="11"/>
      <c r="H808" s="11"/>
      <c r="I808" s="11"/>
      <c r="J808" s="11"/>
      <c r="K808" s="11"/>
      <c r="L808" s="13"/>
      <c r="M808" s="11"/>
      <c r="N808" s="7"/>
      <c r="O808" s="7"/>
      <c r="P808" s="7"/>
      <c r="Q808" s="7"/>
      <c r="R808" s="7"/>
      <c r="S808" s="7"/>
      <c r="T808" s="7"/>
      <c r="U808" s="7"/>
      <c r="V808" s="7"/>
      <c r="W808" s="7"/>
      <c r="X808" s="7"/>
      <c r="Y808" s="7"/>
      <c r="Z808" s="7"/>
      <c r="AA808" s="7"/>
      <c r="AB808" s="7"/>
    </row>
    <row r="809">
      <c r="A809" s="7"/>
      <c r="B809" s="7"/>
      <c r="C809" s="7"/>
      <c r="D809" s="7"/>
      <c r="E809" s="7"/>
      <c r="F809" s="11"/>
      <c r="G809" s="11"/>
      <c r="H809" s="11"/>
      <c r="I809" s="11"/>
      <c r="J809" s="11"/>
      <c r="K809" s="11"/>
      <c r="L809" s="13"/>
      <c r="M809" s="11"/>
      <c r="N809" s="7"/>
      <c r="O809" s="7"/>
      <c r="P809" s="7"/>
      <c r="Q809" s="7"/>
      <c r="R809" s="7"/>
      <c r="S809" s="7"/>
      <c r="T809" s="7"/>
      <c r="U809" s="7"/>
      <c r="V809" s="7"/>
      <c r="W809" s="7"/>
      <c r="X809" s="7"/>
      <c r="Y809" s="7"/>
      <c r="Z809" s="7"/>
      <c r="AA809" s="7"/>
      <c r="AB809" s="7"/>
    </row>
    <row r="810">
      <c r="A810" s="7"/>
      <c r="B810" s="7"/>
      <c r="C810" s="7"/>
      <c r="D810" s="7"/>
      <c r="E810" s="7"/>
      <c r="F810" s="11"/>
      <c r="G810" s="11"/>
      <c r="H810" s="11"/>
      <c r="I810" s="11"/>
      <c r="J810" s="11"/>
      <c r="K810" s="11"/>
      <c r="L810" s="13"/>
      <c r="M810" s="11"/>
      <c r="N810" s="7"/>
      <c r="O810" s="7"/>
      <c r="P810" s="7"/>
      <c r="Q810" s="7"/>
      <c r="R810" s="7"/>
      <c r="S810" s="7"/>
      <c r="T810" s="7"/>
      <c r="U810" s="7"/>
      <c r="V810" s="7"/>
      <c r="W810" s="7"/>
      <c r="X810" s="7"/>
      <c r="Y810" s="7"/>
      <c r="Z810" s="7"/>
      <c r="AA810" s="7"/>
      <c r="AB810" s="7"/>
    </row>
    <row r="811">
      <c r="A811" s="7"/>
      <c r="B811" s="7"/>
      <c r="C811" s="7"/>
      <c r="D811" s="7"/>
      <c r="E811" s="7"/>
      <c r="F811" s="11"/>
      <c r="G811" s="11"/>
      <c r="H811" s="11"/>
      <c r="I811" s="11"/>
      <c r="J811" s="11"/>
      <c r="K811" s="11"/>
      <c r="L811" s="13"/>
      <c r="M811" s="11"/>
      <c r="N811" s="7"/>
      <c r="O811" s="7"/>
      <c r="P811" s="7"/>
      <c r="Q811" s="7"/>
      <c r="R811" s="7"/>
      <c r="S811" s="7"/>
      <c r="T811" s="7"/>
      <c r="U811" s="7"/>
      <c r="V811" s="7"/>
      <c r="W811" s="7"/>
      <c r="X811" s="7"/>
      <c r="Y811" s="7"/>
      <c r="Z811" s="7"/>
      <c r="AA811" s="7"/>
      <c r="AB811" s="7"/>
    </row>
    <row r="812">
      <c r="A812" s="7"/>
      <c r="B812" s="7"/>
      <c r="C812" s="7"/>
      <c r="D812" s="7"/>
      <c r="E812" s="7"/>
      <c r="F812" s="11"/>
      <c r="G812" s="11"/>
      <c r="H812" s="11"/>
      <c r="I812" s="11"/>
      <c r="J812" s="11"/>
      <c r="K812" s="11"/>
      <c r="L812" s="13"/>
      <c r="M812" s="11"/>
      <c r="N812" s="7"/>
      <c r="O812" s="7"/>
      <c r="P812" s="7"/>
      <c r="Q812" s="7"/>
      <c r="R812" s="7"/>
      <c r="S812" s="7"/>
      <c r="T812" s="7"/>
      <c r="U812" s="7"/>
      <c r="V812" s="7"/>
      <c r="W812" s="7"/>
      <c r="X812" s="7"/>
      <c r="Y812" s="7"/>
      <c r="Z812" s="7"/>
      <c r="AA812" s="7"/>
      <c r="AB812" s="7"/>
    </row>
    <row r="813">
      <c r="A813" s="7"/>
      <c r="B813" s="7"/>
      <c r="C813" s="7"/>
      <c r="D813" s="7"/>
      <c r="E813" s="7"/>
      <c r="F813" s="11"/>
      <c r="G813" s="11"/>
      <c r="H813" s="11"/>
      <c r="I813" s="11"/>
      <c r="J813" s="11"/>
      <c r="K813" s="11"/>
      <c r="L813" s="13"/>
      <c r="M813" s="11"/>
      <c r="N813" s="7"/>
      <c r="O813" s="7"/>
      <c r="P813" s="7"/>
      <c r="Q813" s="7"/>
      <c r="R813" s="7"/>
      <c r="S813" s="7"/>
      <c r="T813" s="7"/>
      <c r="U813" s="7"/>
      <c r="V813" s="7"/>
      <c r="W813" s="7"/>
      <c r="X813" s="7"/>
      <c r="Y813" s="7"/>
      <c r="Z813" s="7"/>
      <c r="AA813" s="7"/>
      <c r="AB813" s="7"/>
    </row>
    <row r="814">
      <c r="A814" s="7"/>
      <c r="B814" s="7"/>
      <c r="C814" s="7"/>
      <c r="D814" s="7"/>
      <c r="E814" s="7"/>
      <c r="F814" s="11"/>
      <c r="G814" s="11"/>
      <c r="H814" s="11"/>
      <c r="I814" s="11"/>
      <c r="J814" s="11"/>
      <c r="K814" s="11"/>
      <c r="L814" s="13"/>
      <c r="M814" s="11"/>
      <c r="N814" s="7"/>
      <c r="O814" s="7"/>
      <c r="P814" s="7"/>
      <c r="Q814" s="7"/>
      <c r="R814" s="7"/>
      <c r="S814" s="7"/>
      <c r="T814" s="7"/>
      <c r="U814" s="7"/>
      <c r="V814" s="7"/>
      <c r="W814" s="7"/>
      <c r="X814" s="7"/>
      <c r="Y814" s="7"/>
      <c r="Z814" s="7"/>
      <c r="AA814" s="7"/>
      <c r="AB814" s="7"/>
    </row>
    <row r="815">
      <c r="A815" s="7"/>
      <c r="B815" s="7"/>
      <c r="C815" s="7"/>
      <c r="D815" s="7"/>
      <c r="E815" s="7"/>
      <c r="F815" s="11"/>
      <c r="G815" s="11"/>
      <c r="H815" s="11"/>
      <c r="I815" s="11"/>
      <c r="J815" s="11"/>
      <c r="K815" s="11"/>
      <c r="L815" s="13"/>
      <c r="M815" s="11"/>
      <c r="N815" s="7"/>
      <c r="O815" s="7"/>
      <c r="P815" s="7"/>
      <c r="Q815" s="7"/>
      <c r="R815" s="7"/>
      <c r="S815" s="7"/>
      <c r="T815" s="7"/>
      <c r="U815" s="7"/>
      <c r="V815" s="7"/>
      <c r="W815" s="7"/>
      <c r="X815" s="7"/>
      <c r="Y815" s="7"/>
      <c r="Z815" s="7"/>
      <c r="AA815" s="7"/>
      <c r="AB815" s="7"/>
    </row>
    <row r="816">
      <c r="A816" s="7"/>
      <c r="B816" s="7"/>
      <c r="C816" s="7"/>
      <c r="D816" s="7"/>
      <c r="E816" s="7"/>
      <c r="F816" s="11"/>
      <c r="G816" s="11"/>
      <c r="H816" s="11"/>
      <c r="I816" s="11"/>
      <c r="J816" s="11"/>
      <c r="K816" s="11"/>
      <c r="L816" s="13"/>
      <c r="M816" s="11"/>
      <c r="N816" s="7"/>
      <c r="O816" s="7"/>
      <c r="P816" s="7"/>
      <c r="Q816" s="7"/>
      <c r="R816" s="7"/>
      <c r="S816" s="7"/>
      <c r="T816" s="7"/>
      <c r="U816" s="7"/>
      <c r="V816" s="7"/>
      <c r="W816" s="7"/>
      <c r="X816" s="7"/>
      <c r="Y816" s="7"/>
      <c r="Z816" s="7"/>
      <c r="AA816" s="7"/>
      <c r="AB816" s="7"/>
    </row>
    <row r="817">
      <c r="A817" s="7"/>
      <c r="B817" s="7"/>
      <c r="C817" s="7"/>
      <c r="D817" s="7"/>
      <c r="E817" s="7"/>
      <c r="F817" s="11"/>
      <c r="G817" s="11"/>
      <c r="H817" s="11"/>
      <c r="I817" s="11"/>
      <c r="J817" s="11"/>
      <c r="K817" s="11"/>
      <c r="L817" s="13"/>
      <c r="M817" s="11"/>
      <c r="N817" s="7"/>
      <c r="O817" s="7"/>
      <c r="P817" s="7"/>
      <c r="Q817" s="7"/>
      <c r="R817" s="7"/>
      <c r="S817" s="7"/>
      <c r="T817" s="7"/>
      <c r="U817" s="7"/>
      <c r="V817" s="7"/>
      <c r="W817" s="7"/>
      <c r="X817" s="7"/>
      <c r="Y817" s="7"/>
      <c r="Z817" s="7"/>
      <c r="AA817" s="7"/>
      <c r="AB817" s="7"/>
    </row>
    <row r="818">
      <c r="A818" s="7"/>
      <c r="B818" s="7"/>
      <c r="C818" s="7"/>
      <c r="D818" s="7"/>
      <c r="E818" s="7"/>
      <c r="F818" s="11"/>
      <c r="G818" s="11"/>
      <c r="H818" s="11"/>
      <c r="I818" s="11"/>
      <c r="J818" s="11"/>
      <c r="K818" s="11"/>
      <c r="L818" s="13"/>
      <c r="M818" s="11"/>
      <c r="N818" s="7"/>
      <c r="O818" s="7"/>
      <c r="P818" s="7"/>
      <c r="Q818" s="7"/>
      <c r="R818" s="7"/>
      <c r="S818" s="7"/>
      <c r="T818" s="7"/>
      <c r="U818" s="7"/>
      <c r="V818" s="7"/>
      <c r="W818" s="7"/>
      <c r="X818" s="7"/>
      <c r="Y818" s="7"/>
      <c r="Z818" s="7"/>
      <c r="AA818" s="7"/>
      <c r="AB818" s="7"/>
    </row>
    <row r="819">
      <c r="A819" s="7"/>
      <c r="B819" s="7"/>
      <c r="C819" s="7"/>
      <c r="D819" s="7"/>
      <c r="E819" s="7"/>
      <c r="F819" s="11"/>
      <c r="G819" s="11"/>
      <c r="H819" s="11"/>
      <c r="I819" s="11"/>
      <c r="J819" s="11"/>
      <c r="K819" s="11"/>
      <c r="L819" s="13"/>
      <c r="M819" s="11"/>
      <c r="N819" s="7"/>
      <c r="O819" s="7"/>
      <c r="P819" s="7"/>
      <c r="Q819" s="7"/>
      <c r="R819" s="7"/>
      <c r="S819" s="7"/>
      <c r="T819" s="7"/>
      <c r="U819" s="7"/>
      <c r="V819" s="7"/>
      <c r="W819" s="7"/>
      <c r="X819" s="7"/>
      <c r="Y819" s="7"/>
      <c r="Z819" s="7"/>
      <c r="AA819" s="7"/>
      <c r="AB819" s="7"/>
    </row>
    <row r="820">
      <c r="A820" s="7"/>
      <c r="B820" s="7"/>
      <c r="C820" s="7"/>
      <c r="D820" s="7"/>
      <c r="E820" s="7"/>
      <c r="F820" s="11"/>
      <c r="G820" s="11"/>
      <c r="H820" s="11"/>
      <c r="I820" s="11"/>
      <c r="J820" s="11"/>
      <c r="K820" s="11"/>
      <c r="L820" s="13"/>
      <c r="M820" s="11"/>
      <c r="N820" s="7"/>
      <c r="O820" s="7"/>
      <c r="P820" s="7"/>
      <c r="Q820" s="7"/>
      <c r="R820" s="7"/>
      <c r="S820" s="7"/>
      <c r="T820" s="7"/>
      <c r="U820" s="7"/>
      <c r="V820" s="7"/>
      <c r="W820" s="7"/>
      <c r="X820" s="7"/>
      <c r="Y820" s="7"/>
      <c r="Z820" s="7"/>
      <c r="AA820" s="7"/>
      <c r="AB820" s="7"/>
    </row>
    <row r="821">
      <c r="A821" s="7"/>
      <c r="B821" s="7"/>
      <c r="C821" s="7"/>
      <c r="D821" s="7"/>
      <c r="E821" s="7"/>
      <c r="F821" s="11"/>
      <c r="G821" s="11"/>
      <c r="H821" s="11"/>
      <c r="I821" s="11"/>
      <c r="J821" s="11"/>
      <c r="K821" s="11"/>
      <c r="L821" s="13"/>
      <c r="M821" s="11"/>
      <c r="N821" s="7"/>
      <c r="O821" s="7"/>
      <c r="P821" s="7"/>
      <c r="Q821" s="7"/>
      <c r="R821" s="7"/>
      <c r="S821" s="7"/>
      <c r="T821" s="7"/>
      <c r="U821" s="7"/>
      <c r="V821" s="7"/>
      <c r="W821" s="7"/>
      <c r="X821" s="7"/>
      <c r="Y821" s="7"/>
      <c r="Z821" s="7"/>
      <c r="AA821" s="7"/>
      <c r="AB821" s="7"/>
    </row>
    <row r="822">
      <c r="A822" s="7"/>
      <c r="B822" s="7"/>
      <c r="C822" s="7"/>
      <c r="D822" s="7"/>
      <c r="E822" s="7"/>
      <c r="F822" s="11"/>
      <c r="G822" s="11"/>
      <c r="H822" s="11"/>
      <c r="I822" s="11"/>
      <c r="J822" s="11"/>
      <c r="K822" s="11"/>
      <c r="L822" s="13"/>
      <c r="M822" s="11"/>
      <c r="N822" s="7"/>
      <c r="O822" s="7"/>
      <c r="P822" s="7"/>
      <c r="Q822" s="7"/>
      <c r="R822" s="7"/>
      <c r="S822" s="7"/>
      <c r="T822" s="7"/>
      <c r="U822" s="7"/>
      <c r="V822" s="7"/>
      <c r="W822" s="7"/>
      <c r="X822" s="7"/>
      <c r="Y822" s="7"/>
      <c r="Z822" s="7"/>
      <c r="AA822" s="7"/>
      <c r="AB822" s="7"/>
    </row>
    <row r="823">
      <c r="A823" s="7"/>
      <c r="B823" s="7"/>
      <c r="C823" s="7"/>
      <c r="D823" s="7"/>
      <c r="E823" s="7"/>
      <c r="F823" s="11"/>
      <c r="G823" s="11"/>
      <c r="H823" s="11"/>
      <c r="I823" s="11"/>
      <c r="J823" s="11"/>
      <c r="K823" s="11"/>
      <c r="L823" s="13"/>
      <c r="M823" s="11"/>
      <c r="N823" s="7"/>
      <c r="O823" s="7"/>
      <c r="P823" s="7"/>
      <c r="Q823" s="7"/>
      <c r="R823" s="7"/>
      <c r="S823" s="7"/>
      <c r="T823" s="7"/>
      <c r="U823" s="7"/>
      <c r="V823" s="7"/>
      <c r="W823" s="7"/>
      <c r="X823" s="7"/>
      <c r="Y823" s="7"/>
      <c r="Z823" s="7"/>
      <c r="AA823" s="7"/>
      <c r="AB823" s="7"/>
    </row>
    <row r="824">
      <c r="A824" s="7"/>
      <c r="B824" s="7"/>
      <c r="C824" s="7"/>
      <c r="D824" s="7"/>
      <c r="E824" s="7"/>
      <c r="F824" s="11"/>
      <c r="G824" s="11"/>
      <c r="H824" s="11"/>
      <c r="I824" s="11"/>
      <c r="J824" s="11"/>
      <c r="K824" s="11"/>
      <c r="L824" s="13"/>
      <c r="M824" s="11"/>
      <c r="N824" s="7"/>
      <c r="O824" s="7"/>
      <c r="P824" s="7"/>
      <c r="Q824" s="7"/>
      <c r="R824" s="7"/>
      <c r="S824" s="7"/>
      <c r="T824" s="7"/>
      <c r="U824" s="7"/>
      <c r="V824" s="7"/>
      <c r="W824" s="7"/>
      <c r="X824" s="7"/>
      <c r="Y824" s="7"/>
      <c r="Z824" s="7"/>
      <c r="AA824" s="7"/>
      <c r="AB824" s="7"/>
    </row>
    <row r="825">
      <c r="A825" s="7"/>
      <c r="B825" s="7"/>
      <c r="C825" s="7"/>
      <c r="D825" s="7"/>
      <c r="E825" s="7"/>
      <c r="F825" s="11"/>
      <c r="G825" s="11"/>
      <c r="H825" s="11"/>
      <c r="I825" s="11"/>
      <c r="J825" s="11"/>
      <c r="K825" s="11"/>
      <c r="L825" s="13"/>
      <c r="M825" s="11"/>
      <c r="N825" s="7"/>
      <c r="O825" s="7"/>
      <c r="P825" s="7"/>
      <c r="Q825" s="7"/>
      <c r="R825" s="7"/>
      <c r="S825" s="7"/>
      <c r="T825" s="7"/>
      <c r="U825" s="7"/>
      <c r="V825" s="7"/>
      <c r="W825" s="7"/>
      <c r="X825" s="7"/>
      <c r="Y825" s="7"/>
      <c r="Z825" s="7"/>
      <c r="AA825" s="7"/>
      <c r="AB825" s="7"/>
    </row>
    <row r="826">
      <c r="A826" s="7"/>
      <c r="B826" s="7"/>
      <c r="C826" s="7"/>
      <c r="D826" s="7"/>
      <c r="E826" s="7"/>
      <c r="F826" s="11"/>
      <c r="G826" s="11"/>
      <c r="H826" s="11"/>
      <c r="I826" s="11"/>
      <c r="J826" s="11"/>
      <c r="K826" s="11"/>
      <c r="L826" s="13"/>
      <c r="M826" s="11"/>
      <c r="N826" s="7"/>
      <c r="O826" s="7"/>
      <c r="P826" s="7"/>
      <c r="Q826" s="7"/>
      <c r="R826" s="7"/>
      <c r="S826" s="7"/>
      <c r="T826" s="7"/>
      <c r="U826" s="7"/>
      <c r="V826" s="7"/>
      <c r="W826" s="7"/>
      <c r="X826" s="7"/>
      <c r="Y826" s="7"/>
      <c r="Z826" s="7"/>
      <c r="AA826" s="7"/>
      <c r="AB826" s="7"/>
    </row>
    <row r="827">
      <c r="A827" s="7"/>
      <c r="B827" s="7"/>
      <c r="C827" s="7"/>
      <c r="D827" s="7"/>
      <c r="E827" s="7"/>
      <c r="F827" s="11"/>
      <c r="G827" s="11"/>
      <c r="H827" s="11"/>
      <c r="I827" s="11"/>
      <c r="J827" s="11"/>
      <c r="K827" s="11"/>
      <c r="L827" s="13"/>
      <c r="M827" s="11"/>
      <c r="N827" s="7"/>
      <c r="O827" s="7"/>
      <c r="P827" s="7"/>
      <c r="Q827" s="7"/>
      <c r="R827" s="7"/>
      <c r="S827" s="7"/>
      <c r="T827" s="7"/>
      <c r="U827" s="7"/>
      <c r="V827" s="7"/>
      <c r="W827" s="7"/>
      <c r="X827" s="7"/>
      <c r="Y827" s="7"/>
      <c r="Z827" s="7"/>
      <c r="AA827" s="7"/>
      <c r="AB827" s="7"/>
    </row>
    <row r="828">
      <c r="A828" s="7"/>
      <c r="B828" s="7"/>
      <c r="C828" s="7"/>
      <c r="D828" s="7"/>
      <c r="E828" s="7"/>
      <c r="F828" s="11"/>
      <c r="G828" s="11"/>
      <c r="H828" s="11"/>
      <c r="I828" s="11"/>
      <c r="J828" s="11"/>
      <c r="K828" s="11"/>
      <c r="L828" s="13"/>
      <c r="M828" s="11"/>
      <c r="N828" s="7"/>
      <c r="O828" s="7"/>
      <c r="P828" s="7"/>
      <c r="Q828" s="7"/>
      <c r="R828" s="7"/>
      <c r="S828" s="7"/>
      <c r="T828" s="7"/>
      <c r="U828" s="7"/>
      <c r="V828" s="7"/>
      <c r="W828" s="7"/>
      <c r="X828" s="7"/>
      <c r="Y828" s="7"/>
      <c r="Z828" s="7"/>
      <c r="AA828" s="7"/>
      <c r="AB828" s="7"/>
    </row>
    <row r="829">
      <c r="A829" s="7"/>
      <c r="B829" s="7"/>
      <c r="C829" s="7"/>
      <c r="D829" s="7"/>
      <c r="E829" s="7"/>
      <c r="F829" s="11"/>
      <c r="G829" s="11"/>
      <c r="H829" s="11"/>
      <c r="I829" s="11"/>
      <c r="J829" s="11"/>
      <c r="K829" s="11"/>
      <c r="L829" s="13"/>
      <c r="M829" s="11"/>
      <c r="N829" s="7"/>
      <c r="O829" s="7"/>
      <c r="P829" s="7"/>
      <c r="Q829" s="7"/>
      <c r="R829" s="7"/>
      <c r="S829" s="7"/>
      <c r="T829" s="7"/>
      <c r="U829" s="7"/>
      <c r="V829" s="7"/>
      <c r="W829" s="7"/>
      <c r="X829" s="7"/>
      <c r="Y829" s="7"/>
      <c r="Z829" s="7"/>
      <c r="AA829" s="7"/>
      <c r="AB829" s="7"/>
    </row>
    <row r="830">
      <c r="A830" s="7"/>
      <c r="B830" s="7"/>
      <c r="C830" s="7"/>
      <c r="D830" s="7"/>
      <c r="E830" s="7"/>
      <c r="F830" s="11"/>
      <c r="G830" s="11"/>
      <c r="H830" s="11"/>
      <c r="I830" s="11"/>
      <c r="J830" s="11"/>
      <c r="K830" s="11"/>
      <c r="L830" s="13"/>
      <c r="M830" s="11"/>
      <c r="N830" s="7"/>
      <c r="O830" s="7"/>
      <c r="P830" s="7"/>
      <c r="Q830" s="7"/>
      <c r="R830" s="7"/>
      <c r="S830" s="7"/>
      <c r="T830" s="7"/>
      <c r="U830" s="7"/>
      <c r="V830" s="7"/>
      <c r="W830" s="7"/>
      <c r="X830" s="7"/>
      <c r="Y830" s="7"/>
      <c r="Z830" s="7"/>
      <c r="AA830" s="7"/>
      <c r="AB830" s="7"/>
    </row>
    <row r="831">
      <c r="A831" s="7"/>
      <c r="B831" s="7"/>
      <c r="C831" s="7"/>
      <c r="D831" s="7"/>
      <c r="E831" s="7"/>
      <c r="F831" s="11"/>
      <c r="G831" s="11"/>
      <c r="H831" s="11"/>
      <c r="I831" s="11"/>
      <c r="J831" s="11"/>
      <c r="K831" s="11"/>
      <c r="L831" s="13"/>
      <c r="M831" s="11"/>
      <c r="N831" s="7"/>
      <c r="O831" s="7"/>
      <c r="P831" s="7"/>
      <c r="Q831" s="7"/>
      <c r="R831" s="7"/>
      <c r="S831" s="7"/>
      <c r="T831" s="7"/>
      <c r="U831" s="7"/>
      <c r="V831" s="7"/>
      <c r="W831" s="7"/>
      <c r="X831" s="7"/>
      <c r="Y831" s="7"/>
      <c r="Z831" s="7"/>
      <c r="AA831" s="7"/>
      <c r="AB831" s="7"/>
    </row>
    <row r="832">
      <c r="A832" s="7"/>
      <c r="B832" s="7"/>
      <c r="C832" s="7"/>
      <c r="D832" s="7"/>
      <c r="E832" s="7"/>
      <c r="F832" s="11"/>
      <c r="G832" s="11"/>
      <c r="H832" s="11"/>
      <c r="I832" s="11"/>
      <c r="J832" s="11"/>
      <c r="K832" s="11"/>
      <c r="L832" s="13"/>
      <c r="M832" s="11"/>
      <c r="N832" s="7"/>
      <c r="O832" s="7"/>
      <c r="P832" s="7"/>
      <c r="Q832" s="7"/>
      <c r="R832" s="7"/>
      <c r="S832" s="7"/>
      <c r="T832" s="7"/>
      <c r="U832" s="7"/>
      <c r="V832" s="7"/>
      <c r="W832" s="7"/>
      <c r="X832" s="7"/>
      <c r="Y832" s="7"/>
      <c r="Z832" s="7"/>
      <c r="AA832" s="7"/>
      <c r="AB832" s="7"/>
    </row>
    <row r="833">
      <c r="A833" s="7"/>
      <c r="B833" s="7"/>
      <c r="C833" s="7"/>
      <c r="D833" s="7"/>
      <c r="E833" s="7"/>
      <c r="F833" s="11"/>
      <c r="G833" s="11"/>
      <c r="H833" s="11"/>
      <c r="I833" s="11"/>
      <c r="J833" s="11"/>
      <c r="K833" s="11"/>
      <c r="L833" s="13"/>
      <c r="M833" s="11"/>
      <c r="N833" s="7"/>
      <c r="O833" s="7"/>
      <c r="P833" s="7"/>
      <c r="Q833" s="7"/>
      <c r="R833" s="7"/>
      <c r="S833" s="7"/>
      <c r="T833" s="7"/>
      <c r="U833" s="7"/>
      <c r="V833" s="7"/>
      <c r="W833" s="7"/>
      <c r="X833" s="7"/>
      <c r="Y833" s="7"/>
      <c r="Z833" s="7"/>
      <c r="AA833" s="7"/>
      <c r="AB833" s="7"/>
    </row>
    <row r="834">
      <c r="A834" s="7"/>
      <c r="B834" s="7"/>
      <c r="C834" s="7"/>
      <c r="D834" s="7"/>
      <c r="E834" s="7"/>
      <c r="F834" s="11"/>
      <c r="G834" s="11"/>
      <c r="H834" s="11"/>
      <c r="I834" s="11"/>
      <c r="J834" s="11"/>
      <c r="K834" s="11"/>
      <c r="L834" s="13"/>
      <c r="M834" s="11"/>
      <c r="N834" s="7"/>
      <c r="O834" s="7"/>
      <c r="P834" s="7"/>
      <c r="Q834" s="7"/>
      <c r="R834" s="7"/>
      <c r="S834" s="7"/>
      <c r="T834" s="7"/>
      <c r="U834" s="7"/>
      <c r="V834" s="7"/>
      <c r="W834" s="7"/>
      <c r="X834" s="7"/>
      <c r="Y834" s="7"/>
      <c r="Z834" s="7"/>
      <c r="AA834" s="7"/>
      <c r="AB834" s="7"/>
    </row>
    <row r="835">
      <c r="A835" s="7"/>
      <c r="B835" s="7"/>
      <c r="C835" s="7"/>
      <c r="D835" s="7"/>
      <c r="E835" s="7"/>
      <c r="F835" s="11"/>
      <c r="G835" s="11"/>
      <c r="H835" s="11"/>
      <c r="I835" s="11"/>
      <c r="J835" s="11"/>
      <c r="K835" s="11"/>
      <c r="L835" s="13"/>
      <c r="M835" s="11"/>
      <c r="N835" s="7"/>
      <c r="O835" s="7"/>
      <c r="P835" s="7"/>
      <c r="Q835" s="7"/>
      <c r="R835" s="7"/>
      <c r="S835" s="7"/>
      <c r="T835" s="7"/>
      <c r="U835" s="7"/>
      <c r="V835" s="7"/>
      <c r="W835" s="7"/>
      <c r="X835" s="7"/>
      <c r="Y835" s="7"/>
      <c r="Z835" s="7"/>
      <c r="AA835" s="7"/>
      <c r="AB835" s="7"/>
    </row>
    <row r="836">
      <c r="A836" s="7"/>
      <c r="B836" s="7"/>
      <c r="C836" s="7"/>
      <c r="D836" s="7"/>
      <c r="E836" s="7"/>
      <c r="F836" s="11"/>
      <c r="G836" s="11"/>
      <c r="H836" s="11"/>
      <c r="I836" s="11"/>
      <c r="J836" s="11"/>
      <c r="K836" s="11"/>
      <c r="L836" s="13"/>
      <c r="M836" s="11"/>
      <c r="N836" s="7"/>
      <c r="O836" s="7"/>
      <c r="P836" s="7"/>
      <c r="Q836" s="7"/>
      <c r="R836" s="7"/>
      <c r="S836" s="7"/>
      <c r="T836" s="7"/>
      <c r="U836" s="7"/>
      <c r="V836" s="7"/>
      <c r="W836" s="7"/>
      <c r="X836" s="7"/>
      <c r="Y836" s="7"/>
      <c r="Z836" s="7"/>
      <c r="AA836" s="7"/>
      <c r="AB836" s="7"/>
    </row>
    <row r="837">
      <c r="A837" s="7"/>
      <c r="B837" s="7"/>
      <c r="C837" s="7"/>
      <c r="D837" s="7"/>
      <c r="E837" s="7"/>
      <c r="F837" s="11"/>
      <c r="G837" s="11"/>
      <c r="H837" s="11"/>
      <c r="I837" s="11"/>
      <c r="J837" s="11"/>
      <c r="K837" s="11"/>
      <c r="L837" s="13"/>
      <c r="M837" s="11"/>
      <c r="N837" s="7"/>
      <c r="O837" s="7"/>
      <c r="P837" s="7"/>
      <c r="Q837" s="7"/>
      <c r="R837" s="7"/>
      <c r="S837" s="7"/>
      <c r="T837" s="7"/>
      <c r="U837" s="7"/>
      <c r="V837" s="7"/>
      <c r="W837" s="7"/>
      <c r="X837" s="7"/>
      <c r="Y837" s="7"/>
      <c r="Z837" s="7"/>
      <c r="AA837" s="7"/>
      <c r="AB837" s="7"/>
    </row>
    <row r="838">
      <c r="A838" s="7"/>
      <c r="B838" s="7"/>
      <c r="C838" s="7"/>
      <c r="D838" s="7"/>
      <c r="E838" s="7"/>
      <c r="F838" s="11"/>
      <c r="G838" s="11"/>
      <c r="H838" s="11"/>
      <c r="I838" s="11"/>
      <c r="J838" s="11"/>
      <c r="K838" s="11"/>
      <c r="L838" s="13"/>
      <c r="M838" s="11"/>
      <c r="N838" s="7"/>
      <c r="O838" s="7"/>
      <c r="P838" s="7"/>
      <c r="Q838" s="7"/>
      <c r="R838" s="7"/>
      <c r="S838" s="7"/>
      <c r="T838" s="7"/>
      <c r="U838" s="7"/>
      <c r="V838" s="7"/>
      <c r="W838" s="7"/>
      <c r="X838" s="7"/>
      <c r="Y838" s="7"/>
      <c r="Z838" s="7"/>
      <c r="AA838" s="7"/>
      <c r="AB838" s="7"/>
    </row>
    <row r="839">
      <c r="A839" s="7"/>
      <c r="B839" s="7"/>
      <c r="C839" s="7"/>
      <c r="D839" s="7"/>
      <c r="E839" s="7"/>
      <c r="F839" s="11"/>
      <c r="G839" s="11"/>
      <c r="H839" s="11"/>
      <c r="I839" s="11"/>
      <c r="J839" s="11"/>
      <c r="K839" s="11"/>
      <c r="L839" s="13"/>
      <c r="M839" s="11"/>
      <c r="N839" s="7"/>
      <c r="O839" s="7"/>
      <c r="P839" s="7"/>
      <c r="Q839" s="7"/>
      <c r="R839" s="7"/>
      <c r="S839" s="7"/>
      <c r="T839" s="7"/>
      <c r="U839" s="7"/>
      <c r="V839" s="7"/>
      <c r="W839" s="7"/>
      <c r="X839" s="7"/>
      <c r="Y839" s="7"/>
      <c r="Z839" s="7"/>
      <c r="AA839" s="7"/>
      <c r="AB839" s="7"/>
    </row>
    <row r="840">
      <c r="A840" s="7"/>
      <c r="B840" s="7"/>
      <c r="C840" s="7"/>
      <c r="D840" s="7"/>
      <c r="E840" s="7"/>
      <c r="F840" s="11"/>
      <c r="G840" s="11"/>
      <c r="H840" s="11"/>
      <c r="I840" s="11"/>
      <c r="J840" s="11"/>
      <c r="K840" s="11"/>
      <c r="L840" s="13"/>
      <c r="M840" s="11"/>
      <c r="N840" s="7"/>
      <c r="O840" s="7"/>
      <c r="P840" s="7"/>
      <c r="Q840" s="7"/>
      <c r="R840" s="7"/>
      <c r="S840" s="7"/>
      <c r="T840" s="7"/>
      <c r="U840" s="7"/>
      <c r="V840" s="7"/>
      <c r="W840" s="7"/>
      <c r="X840" s="7"/>
      <c r="Y840" s="7"/>
      <c r="Z840" s="7"/>
      <c r="AA840" s="7"/>
      <c r="AB840" s="7"/>
    </row>
    <row r="841">
      <c r="A841" s="7"/>
      <c r="B841" s="7"/>
      <c r="C841" s="7"/>
      <c r="D841" s="7"/>
      <c r="E841" s="7"/>
      <c r="F841" s="11"/>
      <c r="G841" s="11"/>
      <c r="H841" s="11"/>
      <c r="I841" s="11"/>
      <c r="J841" s="11"/>
      <c r="K841" s="11"/>
      <c r="L841" s="13"/>
      <c r="M841" s="11"/>
      <c r="N841" s="7"/>
      <c r="O841" s="7"/>
      <c r="P841" s="7"/>
      <c r="Q841" s="7"/>
      <c r="R841" s="7"/>
      <c r="S841" s="7"/>
      <c r="T841" s="7"/>
      <c r="U841" s="7"/>
      <c r="V841" s="7"/>
      <c r="W841" s="7"/>
      <c r="X841" s="7"/>
      <c r="Y841" s="7"/>
      <c r="Z841" s="7"/>
      <c r="AA841" s="7"/>
      <c r="AB841" s="7"/>
    </row>
    <row r="842">
      <c r="A842" s="7"/>
      <c r="B842" s="7"/>
      <c r="C842" s="7"/>
      <c r="D842" s="7"/>
      <c r="E842" s="7"/>
      <c r="F842" s="11"/>
      <c r="G842" s="11"/>
      <c r="H842" s="11"/>
      <c r="I842" s="11"/>
      <c r="J842" s="11"/>
      <c r="K842" s="11"/>
      <c r="L842" s="13"/>
      <c r="M842" s="11"/>
      <c r="N842" s="7"/>
      <c r="O842" s="7"/>
      <c r="P842" s="7"/>
      <c r="Q842" s="7"/>
      <c r="R842" s="7"/>
      <c r="S842" s="7"/>
      <c r="T842" s="7"/>
      <c r="U842" s="7"/>
      <c r="V842" s="7"/>
      <c r="W842" s="7"/>
      <c r="X842" s="7"/>
      <c r="Y842" s="7"/>
      <c r="Z842" s="7"/>
      <c r="AA842" s="7"/>
      <c r="AB842" s="7"/>
    </row>
    <row r="843">
      <c r="A843" s="7"/>
      <c r="B843" s="7"/>
      <c r="C843" s="7"/>
      <c r="D843" s="7"/>
      <c r="E843" s="7"/>
      <c r="F843" s="11"/>
      <c r="G843" s="11"/>
      <c r="H843" s="11"/>
      <c r="I843" s="11"/>
      <c r="J843" s="11"/>
      <c r="K843" s="11"/>
      <c r="L843" s="13"/>
      <c r="M843" s="11"/>
      <c r="N843" s="7"/>
      <c r="O843" s="7"/>
      <c r="P843" s="7"/>
      <c r="Q843" s="7"/>
      <c r="R843" s="7"/>
      <c r="S843" s="7"/>
      <c r="T843" s="7"/>
      <c r="U843" s="7"/>
      <c r="V843" s="7"/>
      <c r="W843" s="7"/>
      <c r="X843" s="7"/>
      <c r="Y843" s="7"/>
      <c r="Z843" s="7"/>
      <c r="AA843" s="7"/>
      <c r="AB843" s="7"/>
    </row>
    <row r="844">
      <c r="A844" s="7"/>
      <c r="B844" s="7"/>
      <c r="C844" s="7"/>
      <c r="D844" s="7"/>
      <c r="E844" s="7"/>
      <c r="F844" s="11"/>
      <c r="G844" s="11"/>
      <c r="H844" s="11"/>
      <c r="I844" s="11"/>
      <c r="J844" s="11"/>
      <c r="K844" s="11"/>
      <c r="L844" s="13"/>
      <c r="M844" s="11"/>
      <c r="N844" s="7"/>
      <c r="O844" s="7"/>
      <c r="P844" s="7"/>
      <c r="Q844" s="7"/>
      <c r="R844" s="7"/>
      <c r="S844" s="7"/>
      <c r="T844" s="7"/>
      <c r="U844" s="7"/>
      <c r="V844" s="7"/>
      <c r="W844" s="7"/>
      <c r="X844" s="7"/>
      <c r="Y844" s="7"/>
      <c r="Z844" s="7"/>
      <c r="AA844" s="7"/>
      <c r="AB844" s="7"/>
    </row>
    <row r="845">
      <c r="A845" s="7"/>
      <c r="B845" s="7"/>
      <c r="C845" s="7"/>
      <c r="D845" s="7"/>
      <c r="E845" s="7"/>
      <c r="F845" s="11"/>
      <c r="G845" s="11"/>
      <c r="H845" s="11"/>
      <c r="I845" s="11"/>
      <c r="J845" s="11"/>
      <c r="K845" s="11"/>
      <c r="L845" s="13"/>
      <c r="M845" s="11"/>
      <c r="N845" s="7"/>
      <c r="O845" s="7"/>
      <c r="P845" s="7"/>
      <c r="Q845" s="7"/>
      <c r="R845" s="7"/>
      <c r="S845" s="7"/>
      <c r="T845" s="7"/>
      <c r="U845" s="7"/>
      <c r="V845" s="7"/>
      <c r="W845" s="7"/>
      <c r="X845" s="7"/>
      <c r="Y845" s="7"/>
      <c r="Z845" s="7"/>
      <c r="AA845" s="7"/>
      <c r="AB845" s="7"/>
    </row>
    <row r="846">
      <c r="A846" s="7"/>
      <c r="B846" s="7"/>
      <c r="C846" s="7"/>
      <c r="D846" s="7"/>
      <c r="E846" s="7"/>
      <c r="F846" s="11"/>
      <c r="G846" s="11"/>
      <c r="H846" s="11"/>
      <c r="I846" s="11"/>
      <c r="J846" s="11"/>
      <c r="K846" s="11"/>
      <c r="L846" s="13"/>
      <c r="M846" s="11"/>
      <c r="N846" s="7"/>
      <c r="O846" s="7"/>
      <c r="P846" s="7"/>
      <c r="Q846" s="7"/>
      <c r="R846" s="7"/>
      <c r="S846" s="7"/>
      <c r="T846" s="7"/>
      <c r="U846" s="7"/>
      <c r="V846" s="7"/>
      <c r="W846" s="7"/>
      <c r="X846" s="7"/>
      <c r="Y846" s="7"/>
      <c r="Z846" s="7"/>
      <c r="AA846" s="7"/>
      <c r="AB846" s="7"/>
    </row>
    <row r="847">
      <c r="A847" s="7"/>
      <c r="B847" s="7"/>
      <c r="C847" s="7"/>
      <c r="D847" s="7"/>
      <c r="E847" s="7"/>
      <c r="F847" s="11"/>
      <c r="G847" s="11"/>
      <c r="H847" s="11"/>
      <c r="I847" s="11"/>
      <c r="J847" s="11"/>
      <c r="K847" s="11"/>
      <c r="L847" s="13"/>
      <c r="M847" s="11"/>
      <c r="N847" s="7"/>
      <c r="O847" s="7"/>
      <c r="P847" s="7"/>
      <c r="Q847" s="7"/>
      <c r="R847" s="7"/>
      <c r="S847" s="7"/>
      <c r="T847" s="7"/>
      <c r="U847" s="7"/>
      <c r="V847" s="7"/>
      <c r="W847" s="7"/>
      <c r="X847" s="7"/>
      <c r="Y847" s="7"/>
      <c r="Z847" s="7"/>
      <c r="AA847" s="7"/>
      <c r="AB847" s="7"/>
    </row>
    <row r="848">
      <c r="A848" s="7"/>
      <c r="B848" s="7"/>
      <c r="C848" s="7"/>
      <c r="D848" s="7"/>
      <c r="E848" s="7"/>
      <c r="F848" s="11"/>
      <c r="G848" s="11"/>
      <c r="H848" s="11"/>
      <c r="I848" s="11"/>
      <c r="J848" s="11"/>
      <c r="K848" s="11"/>
      <c r="L848" s="13"/>
      <c r="M848" s="11"/>
      <c r="N848" s="7"/>
      <c r="O848" s="7"/>
      <c r="P848" s="7"/>
      <c r="Q848" s="7"/>
      <c r="R848" s="7"/>
      <c r="S848" s="7"/>
      <c r="T848" s="7"/>
      <c r="U848" s="7"/>
      <c r="V848" s="7"/>
      <c r="W848" s="7"/>
      <c r="X848" s="7"/>
      <c r="Y848" s="7"/>
      <c r="Z848" s="7"/>
      <c r="AA848" s="7"/>
      <c r="AB848" s="7"/>
    </row>
    <row r="849">
      <c r="A849" s="7"/>
      <c r="B849" s="7"/>
      <c r="C849" s="7"/>
      <c r="D849" s="7"/>
      <c r="E849" s="7"/>
      <c r="F849" s="11"/>
      <c r="G849" s="11"/>
      <c r="H849" s="11"/>
      <c r="I849" s="11"/>
      <c r="J849" s="11"/>
      <c r="K849" s="11"/>
      <c r="L849" s="13"/>
      <c r="M849" s="11"/>
      <c r="N849" s="7"/>
      <c r="O849" s="7"/>
      <c r="P849" s="7"/>
      <c r="Q849" s="7"/>
      <c r="R849" s="7"/>
      <c r="S849" s="7"/>
      <c r="T849" s="7"/>
      <c r="U849" s="7"/>
      <c r="V849" s="7"/>
      <c r="W849" s="7"/>
      <c r="X849" s="7"/>
      <c r="Y849" s="7"/>
      <c r="Z849" s="7"/>
      <c r="AA849" s="7"/>
      <c r="AB849" s="7"/>
    </row>
    <row r="850">
      <c r="A850" s="7"/>
      <c r="B850" s="7"/>
      <c r="C850" s="7"/>
      <c r="D850" s="7"/>
      <c r="E850" s="7"/>
      <c r="F850" s="11"/>
      <c r="G850" s="11"/>
      <c r="H850" s="11"/>
      <c r="I850" s="11"/>
      <c r="J850" s="11"/>
      <c r="K850" s="11"/>
      <c r="L850" s="13"/>
      <c r="M850" s="11"/>
      <c r="N850" s="7"/>
      <c r="O850" s="7"/>
      <c r="P850" s="7"/>
      <c r="Q850" s="7"/>
      <c r="R850" s="7"/>
      <c r="S850" s="7"/>
      <c r="T850" s="7"/>
      <c r="U850" s="7"/>
      <c r="V850" s="7"/>
      <c r="W850" s="7"/>
      <c r="X850" s="7"/>
      <c r="Y850" s="7"/>
      <c r="Z850" s="7"/>
      <c r="AA850" s="7"/>
      <c r="AB850" s="7"/>
    </row>
    <row r="851">
      <c r="A851" s="7"/>
      <c r="B851" s="7"/>
      <c r="C851" s="7"/>
      <c r="D851" s="7"/>
      <c r="E851" s="7"/>
      <c r="F851" s="11"/>
      <c r="G851" s="11"/>
      <c r="H851" s="11"/>
      <c r="I851" s="11"/>
      <c r="J851" s="11"/>
      <c r="K851" s="11"/>
      <c r="L851" s="13"/>
      <c r="M851" s="11"/>
      <c r="N851" s="7"/>
      <c r="O851" s="7"/>
      <c r="P851" s="7"/>
      <c r="Q851" s="7"/>
      <c r="R851" s="7"/>
      <c r="S851" s="7"/>
      <c r="T851" s="7"/>
      <c r="U851" s="7"/>
      <c r="V851" s="7"/>
      <c r="W851" s="7"/>
      <c r="X851" s="7"/>
      <c r="Y851" s="7"/>
      <c r="Z851" s="7"/>
      <c r="AA851" s="7"/>
      <c r="AB851" s="7"/>
    </row>
    <row r="852">
      <c r="A852" s="7"/>
      <c r="B852" s="7"/>
      <c r="C852" s="7"/>
      <c r="D852" s="7"/>
      <c r="E852" s="7"/>
      <c r="F852" s="11"/>
      <c r="G852" s="11"/>
      <c r="H852" s="11"/>
      <c r="I852" s="11"/>
      <c r="J852" s="11"/>
      <c r="K852" s="11"/>
      <c r="L852" s="13"/>
      <c r="M852" s="11"/>
      <c r="N852" s="7"/>
      <c r="O852" s="7"/>
      <c r="P852" s="7"/>
      <c r="Q852" s="7"/>
      <c r="R852" s="7"/>
      <c r="S852" s="7"/>
      <c r="T852" s="7"/>
      <c r="U852" s="7"/>
      <c r="V852" s="7"/>
      <c r="W852" s="7"/>
      <c r="X852" s="7"/>
      <c r="Y852" s="7"/>
      <c r="Z852" s="7"/>
      <c r="AA852" s="7"/>
      <c r="AB852" s="7"/>
    </row>
    <row r="853">
      <c r="A853" s="7"/>
      <c r="B853" s="7"/>
      <c r="C853" s="7"/>
      <c r="D853" s="7"/>
      <c r="E853" s="7"/>
      <c r="F853" s="11"/>
      <c r="G853" s="11"/>
      <c r="H853" s="11"/>
      <c r="I853" s="11"/>
      <c r="J853" s="11"/>
      <c r="K853" s="11"/>
      <c r="L853" s="13"/>
      <c r="M853" s="11"/>
      <c r="N853" s="7"/>
      <c r="O853" s="7"/>
      <c r="P853" s="7"/>
      <c r="Q853" s="7"/>
      <c r="R853" s="7"/>
      <c r="S853" s="7"/>
      <c r="T853" s="7"/>
      <c r="U853" s="7"/>
      <c r="V853" s="7"/>
      <c r="W853" s="7"/>
      <c r="X853" s="7"/>
      <c r="Y853" s="7"/>
      <c r="Z853" s="7"/>
      <c r="AA853" s="7"/>
      <c r="AB853" s="7"/>
    </row>
    <row r="854">
      <c r="A854" s="7"/>
      <c r="B854" s="7"/>
      <c r="C854" s="7"/>
      <c r="D854" s="7"/>
      <c r="E854" s="7"/>
      <c r="F854" s="11"/>
      <c r="G854" s="11"/>
      <c r="H854" s="11"/>
      <c r="I854" s="11"/>
      <c r="J854" s="11"/>
      <c r="K854" s="11"/>
      <c r="L854" s="13"/>
      <c r="M854" s="11"/>
      <c r="N854" s="7"/>
      <c r="O854" s="7"/>
      <c r="P854" s="7"/>
      <c r="Q854" s="7"/>
      <c r="R854" s="7"/>
      <c r="S854" s="7"/>
      <c r="T854" s="7"/>
      <c r="U854" s="7"/>
      <c r="V854" s="7"/>
      <c r="W854" s="7"/>
      <c r="X854" s="7"/>
      <c r="Y854" s="7"/>
      <c r="Z854" s="7"/>
      <c r="AA854" s="7"/>
      <c r="AB854" s="7"/>
    </row>
    <row r="855">
      <c r="A855" s="7"/>
      <c r="B855" s="7"/>
      <c r="C855" s="7"/>
      <c r="D855" s="7"/>
      <c r="E855" s="7"/>
      <c r="F855" s="11"/>
      <c r="G855" s="11"/>
      <c r="H855" s="11"/>
      <c r="I855" s="11"/>
      <c r="J855" s="11"/>
      <c r="K855" s="11"/>
      <c r="L855" s="13"/>
      <c r="M855" s="11"/>
      <c r="N855" s="7"/>
      <c r="O855" s="7"/>
      <c r="P855" s="7"/>
      <c r="Q855" s="7"/>
      <c r="R855" s="7"/>
      <c r="S855" s="7"/>
      <c r="T855" s="7"/>
      <c r="U855" s="7"/>
      <c r="V855" s="7"/>
      <c r="W855" s="7"/>
      <c r="X855" s="7"/>
      <c r="Y855" s="7"/>
      <c r="Z855" s="7"/>
      <c r="AA855" s="7"/>
      <c r="AB855" s="7"/>
    </row>
    <row r="856">
      <c r="A856" s="7"/>
      <c r="B856" s="7"/>
      <c r="C856" s="7"/>
      <c r="D856" s="7"/>
      <c r="E856" s="7"/>
      <c r="F856" s="11"/>
      <c r="G856" s="11"/>
      <c r="H856" s="11"/>
      <c r="I856" s="11"/>
      <c r="J856" s="11"/>
      <c r="K856" s="11"/>
      <c r="L856" s="13"/>
      <c r="M856" s="11"/>
      <c r="N856" s="7"/>
      <c r="O856" s="7"/>
      <c r="P856" s="7"/>
      <c r="Q856" s="7"/>
      <c r="R856" s="7"/>
      <c r="S856" s="7"/>
      <c r="T856" s="7"/>
      <c r="U856" s="7"/>
      <c r="V856" s="7"/>
      <c r="W856" s="7"/>
      <c r="X856" s="7"/>
      <c r="Y856" s="7"/>
      <c r="Z856" s="7"/>
      <c r="AA856" s="7"/>
      <c r="AB856" s="7"/>
    </row>
    <row r="857">
      <c r="A857" s="7"/>
      <c r="B857" s="7"/>
      <c r="C857" s="7"/>
      <c r="D857" s="7"/>
      <c r="E857" s="7"/>
      <c r="F857" s="11"/>
      <c r="G857" s="11"/>
      <c r="H857" s="11"/>
      <c r="I857" s="11"/>
      <c r="J857" s="11"/>
      <c r="K857" s="11"/>
      <c r="L857" s="13"/>
      <c r="M857" s="11"/>
      <c r="N857" s="7"/>
      <c r="O857" s="7"/>
      <c r="P857" s="7"/>
      <c r="Q857" s="7"/>
      <c r="R857" s="7"/>
      <c r="S857" s="7"/>
      <c r="T857" s="7"/>
      <c r="U857" s="7"/>
      <c r="V857" s="7"/>
      <c r="W857" s="7"/>
      <c r="X857" s="7"/>
      <c r="Y857" s="7"/>
      <c r="Z857" s="7"/>
      <c r="AA857" s="7"/>
      <c r="AB857" s="7"/>
    </row>
    <row r="858">
      <c r="A858" s="7"/>
      <c r="B858" s="7"/>
      <c r="C858" s="7"/>
      <c r="D858" s="7"/>
      <c r="E858" s="7"/>
      <c r="F858" s="11"/>
      <c r="G858" s="11"/>
      <c r="H858" s="11"/>
      <c r="I858" s="11"/>
      <c r="J858" s="11"/>
      <c r="K858" s="11"/>
      <c r="L858" s="13"/>
      <c r="M858" s="11"/>
      <c r="N858" s="7"/>
      <c r="O858" s="7"/>
      <c r="P858" s="7"/>
      <c r="Q858" s="7"/>
      <c r="R858" s="7"/>
      <c r="S858" s="7"/>
      <c r="T858" s="7"/>
      <c r="U858" s="7"/>
      <c r="V858" s="7"/>
      <c r="W858" s="7"/>
      <c r="X858" s="7"/>
      <c r="Y858" s="7"/>
      <c r="Z858" s="7"/>
      <c r="AA858" s="7"/>
      <c r="AB858" s="7"/>
    </row>
    <row r="859">
      <c r="A859" s="7"/>
      <c r="B859" s="7"/>
      <c r="C859" s="7"/>
      <c r="D859" s="7"/>
      <c r="E859" s="7"/>
      <c r="F859" s="11"/>
      <c r="G859" s="11"/>
      <c r="H859" s="11"/>
      <c r="I859" s="11"/>
      <c r="J859" s="11"/>
      <c r="K859" s="11"/>
      <c r="L859" s="13"/>
      <c r="M859" s="11"/>
      <c r="N859" s="7"/>
      <c r="O859" s="7"/>
      <c r="P859" s="7"/>
      <c r="Q859" s="7"/>
      <c r="R859" s="7"/>
      <c r="S859" s="7"/>
      <c r="T859" s="7"/>
      <c r="U859" s="7"/>
      <c r="V859" s="7"/>
      <c r="W859" s="7"/>
      <c r="X859" s="7"/>
      <c r="Y859" s="7"/>
      <c r="Z859" s="7"/>
      <c r="AA859" s="7"/>
      <c r="AB859" s="7"/>
    </row>
    <row r="860">
      <c r="A860" s="7"/>
      <c r="B860" s="7"/>
      <c r="C860" s="7"/>
      <c r="D860" s="7"/>
      <c r="E860" s="7"/>
      <c r="F860" s="11"/>
      <c r="G860" s="11"/>
      <c r="H860" s="11"/>
      <c r="I860" s="11"/>
      <c r="J860" s="11"/>
      <c r="K860" s="11"/>
      <c r="L860" s="13"/>
      <c r="M860" s="11"/>
      <c r="N860" s="7"/>
      <c r="O860" s="7"/>
      <c r="P860" s="7"/>
      <c r="Q860" s="7"/>
      <c r="R860" s="7"/>
      <c r="S860" s="7"/>
      <c r="T860" s="7"/>
      <c r="U860" s="7"/>
      <c r="V860" s="7"/>
      <c r="W860" s="7"/>
      <c r="X860" s="7"/>
      <c r="Y860" s="7"/>
      <c r="Z860" s="7"/>
      <c r="AA860" s="7"/>
      <c r="AB860" s="7"/>
    </row>
    <row r="861">
      <c r="A861" s="7"/>
      <c r="B861" s="7"/>
      <c r="C861" s="7"/>
      <c r="D861" s="7"/>
      <c r="E861" s="7"/>
      <c r="F861" s="11"/>
      <c r="G861" s="11"/>
      <c r="H861" s="11"/>
      <c r="I861" s="11"/>
      <c r="J861" s="11"/>
      <c r="K861" s="11"/>
      <c r="L861" s="13"/>
      <c r="M861" s="11"/>
      <c r="N861" s="7"/>
      <c r="O861" s="7"/>
      <c r="P861" s="7"/>
      <c r="Q861" s="7"/>
      <c r="R861" s="7"/>
      <c r="S861" s="7"/>
      <c r="T861" s="7"/>
      <c r="U861" s="7"/>
      <c r="V861" s="7"/>
      <c r="W861" s="7"/>
      <c r="X861" s="7"/>
      <c r="Y861" s="7"/>
      <c r="Z861" s="7"/>
      <c r="AA861" s="7"/>
      <c r="AB861" s="7"/>
    </row>
    <row r="862">
      <c r="A862" s="7"/>
      <c r="B862" s="7"/>
      <c r="C862" s="7"/>
      <c r="D862" s="7"/>
      <c r="E862" s="7"/>
      <c r="F862" s="11"/>
      <c r="G862" s="11"/>
      <c r="H862" s="11"/>
      <c r="I862" s="11"/>
      <c r="J862" s="11"/>
      <c r="K862" s="11"/>
      <c r="L862" s="13"/>
      <c r="M862" s="11"/>
      <c r="N862" s="7"/>
      <c r="O862" s="7"/>
      <c r="P862" s="7"/>
      <c r="Q862" s="7"/>
      <c r="R862" s="7"/>
      <c r="S862" s="7"/>
      <c r="T862" s="7"/>
      <c r="U862" s="7"/>
      <c r="V862" s="7"/>
      <c r="W862" s="7"/>
      <c r="X862" s="7"/>
      <c r="Y862" s="7"/>
      <c r="Z862" s="7"/>
      <c r="AA862" s="7"/>
      <c r="AB862" s="7"/>
    </row>
    <row r="863">
      <c r="A863" s="7"/>
      <c r="B863" s="7"/>
      <c r="C863" s="7"/>
      <c r="D863" s="7"/>
      <c r="E863" s="7"/>
      <c r="F863" s="11"/>
      <c r="G863" s="11"/>
      <c r="H863" s="11"/>
      <c r="I863" s="11"/>
      <c r="J863" s="11"/>
      <c r="K863" s="11"/>
      <c r="L863" s="13"/>
      <c r="M863" s="11"/>
      <c r="N863" s="7"/>
      <c r="O863" s="7"/>
      <c r="P863" s="7"/>
      <c r="Q863" s="7"/>
      <c r="R863" s="7"/>
      <c r="S863" s="7"/>
      <c r="T863" s="7"/>
      <c r="U863" s="7"/>
      <c r="V863" s="7"/>
      <c r="W863" s="7"/>
      <c r="X863" s="7"/>
      <c r="Y863" s="7"/>
      <c r="Z863" s="7"/>
      <c r="AA863" s="7"/>
      <c r="AB863" s="7"/>
    </row>
    <row r="864">
      <c r="A864" s="7"/>
      <c r="B864" s="7"/>
      <c r="C864" s="7"/>
      <c r="D864" s="7"/>
      <c r="E864" s="7"/>
      <c r="F864" s="11"/>
      <c r="G864" s="11"/>
      <c r="H864" s="11"/>
      <c r="I864" s="11"/>
      <c r="J864" s="11"/>
      <c r="K864" s="11"/>
      <c r="L864" s="13"/>
      <c r="M864" s="11"/>
      <c r="N864" s="7"/>
      <c r="O864" s="7"/>
      <c r="P864" s="7"/>
      <c r="Q864" s="7"/>
      <c r="R864" s="7"/>
      <c r="S864" s="7"/>
      <c r="T864" s="7"/>
      <c r="U864" s="7"/>
      <c r="V864" s="7"/>
      <c r="W864" s="7"/>
      <c r="X864" s="7"/>
      <c r="Y864" s="7"/>
      <c r="Z864" s="7"/>
      <c r="AA864" s="7"/>
      <c r="AB864" s="7"/>
    </row>
    <row r="865">
      <c r="A865" s="7"/>
      <c r="B865" s="7"/>
      <c r="C865" s="7"/>
      <c r="D865" s="7"/>
      <c r="E865" s="7"/>
      <c r="F865" s="11"/>
      <c r="G865" s="11"/>
      <c r="H865" s="11"/>
      <c r="I865" s="11"/>
      <c r="J865" s="11"/>
      <c r="K865" s="11"/>
      <c r="L865" s="13"/>
      <c r="M865" s="11"/>
      <c r="N865" s="7"/>
      <c r="O865" s="7"/>
      <c r="P865" s="7"/>
      <c r="Q865" s="7"/>
      <c r="R865" s="7"/>
      <c r="S865" s="7"/>
      <c r="T865" s="7"/>
      <c r="U865" s="7"/>
      <c r="V865" s="7"/>
      <c r="W865" s="7"/>
      <c r="X865" s="7"/>
      <c r="Y865" s="7"/>
      <c r="Z865" s="7"/>
      <c r="AA865" s="7"/>
      <c r="AB865" s="7"/>
    </row>
    <row r="866">
      <c r="A866" s="7"/>
      <c r="B866" s="7"/>
      <c r="C866" s="7"/>
      <c r="D866" s="7"/>
      <c r="E866" s="7"/>
      <c r="F866" s="11"/>
      <c r="G866" s="11"/>
      <c r="H866" s="11"/>
      <c r="I866" s="11"/>
      <c r="J866" s="11"/>
      <c r="K866" s="11"/>
      <c r="L866" s="13"/>
      <c r="M866" s="11"/>
      <c r="N866" s="7"/>
      <c r="O866" s="7"/>
      <c r="P866" s="7"/>
      <c r="Q866" s="7"/>
      <c r="R866" s="7"/>
      <c r="S866" s="7"/>
      <c r="T866" s="7"/>
      <c r="U866" s="7"/>
      <c r="V866" s="7"/>
      <c r="W866" s="7"/>
      <c r="X866" s="7"/>
      <c r="Y866" s="7"/>
      <c r="Z866" s="7"/>
      <c r="AA866" s="7"/>
      <c r="AB866" s="7"/>
    </row>
    <row r="867">
      <c r="A867" s="7"/>
      <c r="B867" s="7"/>
      <c r="C867" s="7"/>
      <c r="D867" s="7"/>
      <c r="E867" s="7"/>
      <c r="F867" s="11"/>
      <c r="G867" s="11"/>
      <c r="H867" s="11"/>
      <c r="I867" s="11"/>
      <c r="J867" s="11"/>
      <c r="K867" s="11"/>
      <c r="L867" s="13"/>
      <c r="M867" s="11"/>
      <c r="N867" s="7"/>
      <c r="O867" s="7"/>
      <c r="P867" s="7"/>
      <c r="Q867" s="7"/>
      <c r="R867" s="7"/>
      <c r="S867" s="7"/>
      <c r="T867" s="7"/>
      <c r="U867" s="7"/>
      <c r="V867" s="7"/>
      <c r="W867" s="7"/>
      <c r="X867" s="7"/>
      <c r="Y867" s="7"/>
      <c r="Z867" s="7"/>
      <c r="AA867" s="7"/>
      <c r="AB867" s="7"/>
    </row>
    <row r="868">
      <c r="A868" s="7"/>
      <c r="B868" s="7"/>
      <c r="C868" s="7"/>
      <c r="D868" s="7"/>
      <c r="E868" s="7"/>
      <c r="F868" s="11"/>
      <c r="G868" s="11"/>
      <c r="H868" s="11"/>
      <c r="I868" s="11"/>
      <c r="J868" s="11"/>
      <c r="K868" s="11"/>
      <c r="L868" s="13"/>
      <c r="M868" s="11"/>
      <c r="N868" s="7"/>
      <c r="O868" s="7"/>
      <c r="P868" s="7"/>
      <c r="Q868" s="7"/>
      <c r="R868" s="7"/>
      <c r="S868" s="7"/>
      <c r="T868" s="7"/>
      <c r="U868" s="7"/>
      <c r="V868" s="7"/>
      <c r="W868" s="7"/>
      <c r="X868" s="7"/>
      <c r="Y868" s="7"/>
      <c r="Z868" s="7"/>
      <c r="AA868" s="7"/>
      <c r="AB868" s="7"/>
    </row>
    <row r="869">
      <c r="A869" s="7"/>
      <c r="B869" s="7"/>
      <c r="C869" s="7"/>
      <c r="D869" s="7"/>
      <c r="E869" s="7"/>
      <c r="F869" s="11"/>
      <c r="G869" s="11"/>
      <c r="H869" s="11"/>
      <c r="I869" s="11"/>
      <c r="J869" s="11"/>
      <c r="K869" s="11"/>
      <c r="L869" s="13"/>
      <c r="M869" s="11"/>
      <c r="N869" s="7"/>
      <c r="O869" s="7"/>
      <c r="P869" s="7"/>
      <c r="Q869" s="7"/>
      <c r="R869" s="7"/>
      <c r="S869" s="7"/>
      <c r="T869" s="7"/>
      <c r="U869" s="7"/>
      <c r="V869" s="7"/>
      <c r="W869" s="7"/>
      <c r="X869" s="7"/>
      <c r="Y869" s="7"/>
      <c r="Z869" s="7"/>
      <c r="AA869" s="7"/>
      <c r="AB869" s="7"/>
    </row>
    <row r="870">
      <c r="A870" s="7"/>
      <c r="B870" s="7"/>
      <c r="C870" s="7"/>
      <c r="D870" s="7"/>
      <c r="E870" s="7"/>
      <c r="F870" s="11"/>
      <c r="G870" s="11"/>
      <c r="H870" s="11"/>
      <c r="I870" s="11"/>
      <c r="J870" s="11"/>
      <c r="K870" s="11"/>
      <c r="L870" s="13"/>
      <c r="M870" s="11"/>
      <c r="N870" s="7"/>
      <c r="O870" s="7"/>
      <c r="P870" s="7"/>
      <c r="Q870" s="7"/>
      <c r="R870" s="7"/>
      <c r="S870" s="7"/>
      <c r="T870" s="7"/>
      <c r="U870" s="7"/>
      <c r="V870" s="7"/>
      <c r="W870" s="7"/>
      <c r="X870" s="7"/>
      <c r="Y870" s="7"/>
      <c r="Z870" s="7"/>
      <c r="AA870" s="7"/>
      <c r="AB870" s="7"/>
    </row>
    <row r="871">
      <c r="A871" s="7"/>
      <c r="B871" s="7"/>
      <c r="C871" s="7"/>
      <c r="D871" s="7"/>
      <c r="E871" s="7"/>
      <c r="F871" s="11"/>
      <c r="G871" s="11"/>
      <c r="H871" s="11"/>
      <c r="I871" s="11"/>
      <c r="J871" s="11"/>
      <c r="K871" s="11"/>
      <c r="L871" s="13"/>
      <c r="M871" s="11"/>
      <c r="N871" s="7"/>
      <c r="O871" s="7"/>
      <c r="P871" s="7"/>
      <c r="Q871" s="7"/>
      <c r="R871" s="7"/>
      <c r="S871" s="7"/>
      <c r="T871" s="7"/>
      <c r="U871" s="7"/>
      <c r="V871" s="7"/>
      <c r="W871" s="7"/>
      <c r="X871" s="7"/>
      <c r="Y871" s="7"/>
      <c r="Z871" s="7"/>
      <c r="AA871" s="7"/>
      <c r="AB871" s="7"/>
    </row>
    <row r="872">
      <c r="A872" s="7"/>
      <c r="B872" s="7"/>
      <c r="C872" s="7"/>
      <c r="D872" s="7"/>
      <c r="E872" s="7"/>
      <c r="F872" s="11"/>
      <c r="G872" s="11"/>
      <c r="H872" s="11"/>
      <c r="I872" s="11"/>
      <c r="J872" s="11"/>
      <c r="K872" s="11"/>
      <c r="L872" s="13"/>
      <c r="M872" s="11"/>
      <c r="N872" s="7"/>
      <c r="O872" s="7"/>
      <c r="P872" s="7"/>
      <c r="Q872" s="7"/>
      <c r="R872" s="7"/>
      <c r="S872" s="7"/>
      <c r="T872" s="7"/>
      <c r="U872" s="7"/>
      <c r="V872" s="7"/>
      <c r="W872" s="7"/>
      <c r="X872" s="7"/>
      <c r="Y872" s="7"/>
      <c r="Z872" s="7"/>
      <c r="AA872" s="7"/>
      <c r="AB872" s="7"/>
    </row>
    <row r="873">
      <c r="A873" s="7"/>
      <c r="B873" s="7"/>
      <c r="C873" s="7"/>
      <c r="D873" s="7"/>
      <c r="E873" s="7"/>
      <c r="F873" s="11"/>
      <c r="G873" s="11"/>
      <c r="H873" s="11"/>
      <c r="I873" s="11"/>
      <c r="J873" s="11"/>
      <c r="K873" s="11"/>
      <c r="L873" s="13"/>
      <c r="M873" s="11"/>
      <c r="N873" s="7"/>
      <c r="O873" s="7"/>
      <c r="P873" s="7"/>
      <c r="Q873" s="7"/>
      <c r="R873" s="7"/>
      <c r="S873" s="7"/>
      <c r="T873" s="7"/>
      <c r="U873" s="7"/>
      <c r="V873" s="7"/>
      <c r="W873" s="7"/>
      <c r="X873" s="7"/>
      <c r="Y873" s="7"/>
      <c r="Z873" s="7"/>
      <c r="AA873" s="7"/>
      <c r="AB873" s="7"/>
    </row>
    <row r="874">
      <c r="A874" s="7"/>
      <c r="B874" s="7"/>
      <c r="C874" s="7"/>
      <c r="D874" s="7"/>
      <c r="E874" s="7"/>
      <c r="F874" s="11"/>
      <c r="G874" s="11"/>
      <c r="H874" s="11"/>
      <c r="I874" s="11"/>
      <c r="J874" s="11"/>
      <c r="K874" s="11"/>
      <c r="L874" s="13"/>
      <c r="M874" s="11"/>
      <c r="N874" s="7"/>
      <c r="O874" s="7"/>
      <c r="P874" s="7"/>
      <c r="Q874" s="7"/>
      <c r="R874" s="7"/>
      <c r="S874" s="7"/>
      <c r="T874" s="7"/>
      <c r="U874" s="7"/>
      <c r="V874" s="7"/>
      <c r="W874" s="7"/>
      <c r="X874" s="7"/>
      <c r="Y874" s="7"/>
      <c r="Z874" s="7"/>
      <c r="AA874" s="7"/>
      <c r="AB874" s="7"/>
    </row>
    <row r="875">
      <c r="A875" s="7"/>
      <c r="B875" s="7"/>
      <c r="C875" s="7"/>
      <c r="D875" s="7"/>
      <c r="E875" s="7"/>
      <c r="F875" s="11"/>
      <c r="G875" s="11"/>
      <c r="H875" s="11"/>
      <c r="I875" s="11"/>
      <c r="J875" s="11"/>
      <c r="K875" s="11"/>
      <c r="L875" s="13"/>
      <c r="M875" s="11"/>
      <c r="N875" s="7"/>
      <c r="O875" s="7"/>
      <c r="P875" s="7"/>
      <c r="Q875" s="7"/>
      <c r="R875" s="7"/>
      <c r="S875" s="7"/>
      <c r="T875" s="7"/>
      <c r="U875" s="7"/>
      <c r="V875" s="7"/>
      <c r="W875" s="7"/>
      <c r="X875" s="7"/>
      <c r="Y875" s="7"/>
      <c r="Z875" s="7"/>
      <c r="AA875" s="7"/>
      <c r="AB875" s="7"/>
    </row>
    <row r="876">
      <c r="A876" s="7"/>
      <c r="B876" s="7"/>
      <c r="C876" s="7"/>
      <c r="D876" s="7"/>
      <c r="E876" s="7"/>
      <c r="F876" s="11"/>
      <c r="G876" s="11"/>
      <c r="H876" s="11"/>
      <c r="I876" s="11"/>
      <c r="J876" s="11"/>
      <c r="K876" s="11"/>
      <c r="L876" s="13"/>
      <c r="M876" s="11"/>
      <c r="N876" s="7"/>
      <c r="O876" s="7"/>
      <c r="P876" s="7"/>
      <c r="Q876" s="7"/>
      <c r="R876" s="7"/>
      <c r="S876" s="7"/>
      <c r="T876" s="7"/>
      <c r="U876" s="7"/>
      <c r="V876" s="7"/>
      <c r="W876" s="7"/>
      <c r="X876" s="7"/>
      <c r="Y876" s="7"/>
      <c r="Z876" s="7"/>
      <c r="AA876" s="7"/>
      <c r="AB876" s="7"/>
    </row>
    <row r="877">
      <c r="A877" s="7"/>
      <c r="B877" s="7"/>
      <c r="C877" s="7"/>
      <c r="D877" s="7"/>
      <c r="E877" s="7"/>
      <c r="F877" s="11"/>
      <c r="G877" s="11"/>
      <c r="H877" s="11"/>
      <c r="I877" s="11"/>
      <c r="J877" s="11"/>
      <c r="K877" s="11"/>
      <c r="L877" s="13"/>
      <c r="M877" s="11"/>
      <c r="N877" s="7"/>
      <c r="O877" s="7"/>
      <c r="P877" s="7"/>
      <c r="Q877" s="7"/>
      <c r="R877" s="7"/>
      <c r="S877" s="7"/>
      <c r="T877" s="7"/>
      <c r="U877" s="7"/>
      <c r="V877" s="7"/>
      <c r="W877" s="7"/>
      <c r="X877" s="7"/>
      <c r="Y877" s="7"/>
      <c r="Z877" s="7"/>
      <c r="AA877" s="7"/>
      <c r="AB877" s="7"/>
    </row>
    <row r="878">
      <c r="A878" s="7"/>
      <c r="B878" s="7"/>
      <c r="C878" s="7"/>
      <c r="D878" s="7"/>
      <c r="E878" s="7"/>
      <c r="F878" s="11"/>
      <c r="G878" s="11"/>
      <c r="H878" s="11"/>
      <c r="I878" s="11"/>
      <c r="J878" s="11"/>
      <c r="K878" s="11"/>
      <c r="L878" s="13"/>
      <c r="M878" s="11"/>
      <c r="N878" s="7"/>
      <c r="O878" s="7"/>
      <c r="P878" s="7"/>
      <c r="Q878" s="7"/>
      <c r="R878" s="7"/>
      <c r="S878" s="7"/>
      <c r="T878" s="7"/>
      <c r="U878" s="7"/>
      <c r="V878" s="7"/>
      <c r="W878" s="7"/>
      <c r="X878" s="7"/>
      <c r="Y878" s="7"/>
      <c r="Z878" s="7"/>
      <c r="AA878" s="7"/>
      <c r="AB878" s="7"/>
    </row>
    <row r="879">
      <c r="A879" s="7"/>
      <c r="B879" s="7"/>
      <c r="C879" s="7"/>
      <c r="D879" s="7"/>
      <c r="E879" s="7"/>
      <c r="F879" s="11"/>
      <c r="G879" s="11"/>
      <c r="H879" s="11"/>
      <c r="I879" s="11"/>
      <c r="J879" s="11"/>
      <c r="K879" s="11"/>
      <c r="L879" s="13"/>
      <c r="M879" s="11"/>
      <c r="N879" s="7"/>
      <c r="O879" s="7"/>
      <c r="P879" s="7"/>
      <c r="Q879" s="7"/>
      <c r="R879" s="7"/>
      <c r="S879" s="7"/>
      <c r="T879" s="7"/>
      <c r="U879" s="7"/>
      <c r="V879" s="7"/>
      <c r="W879" s="7"/>
      <c r="X879" s="7"/>
      <c r="Y879" s="7"/>
      <c r="Z879" s="7"/>
      <c r="AA879" s="7"/>
      <c r="AB879" s="7"/>
    </row>
    <row r="880">
      <c r="A880" s="7"/>
      <c r="B880" s="7"/>
      <c r="C880" s="7"/>
      <c r="D880" s="7"/>
      <c r="E880" s="7"/>
      <c r="F880" s="11"/>
      <c r="G880" s="11"/>
      <c r="H880" s="11"/>
      <c r="I880" s="11"/>
      <c r="J880" s="11"/>
      <c r="K880" s="11"/>
      <c r="L880" s="13"/>
      <c r="M880" s="11"/>
      <c r="N880" s="7"/>
      <c r="O880" s="7"/>
      <c r="P880" s="7"/>
      <c r="Q880" s="7"/>
      <c r="R880" s="7"/>
      <c r="S880" s="7"/>
      <c r="T880" s="7"/>
      <c r="U880" s="7"/>
      <c r="V880" s="7"/>
      <c r="W880" s="7"/>
      <c r="X880" s="7"/>
      <c r="Y880" s="7"/>
      <c r="Z880" s="7"/>
      <c r="AA880" s="7"/>
      <c r="AB880" s="7"/>
    </row>
    <row r="881">
      <c r="A881" s="7"/>
      <c r="B881" s="7"/>
      <c r="C881" s="7"/>
      <c r="D881" s="7"/>
      <c r="E881" s="7"/>
      <c r="F881" s="11"/>
      <c r="G881" s="11"/>
      <c r="H881" s="11"/>
      <c r="I881" s="11"/>
      <c r="J881" s="11"/>
      <c r="K881" s="11"/>
      <c r="L881" s="13"/>
      <c r="M881" s="11"/>
      <c r="N881" s="7"/>
      <c r="O881" s="7"/>
      <c r="P881" s="7"/>
      <c r="Q881" s="7"/>
      <c r="R881" s="7"/>
      <c r="S881" s="7"/>
      <c r="T881" s="7"/>
      <c r="U881" s="7"/>
      <c r="V881" s="7"/>
      <c r="W881" s="7"/>
      <c r="X881" s="7"/>
      <c r="Y881" s="7"/>
      <c r="Z881" s="7"/>
      <c r="AA881" s="7"/>
      <c r="AB881" s="7"/>
    </row>
    <row r="882">
      <c r="A882" s="7"/>
      <c r="B882" s="7"/>
      <c r="C882" s="7"/>
      <c r="D882" s="7"/>
      <c r="E882" s="7"/>
      <c r="F882" s="11"/>
      <c r="G882" s="11"/>
      <c r="H882" s="11"/>
      <c r="I882" s="11"/>
      <c r="J882" s="11"/>
      <c r="K882" s="11"/>
      <c r="L882" s="13"/>
      <c r="M882" s="11"/>
      <c r="N882" s="7"/>
      <c r="O882" s="7"/>
      <c r="P882" s="7"/>
      <c r="Q882" s="7"/>
      <c r="R882" s="7"/>
      <c r="S882" s="7"/>
      <c r="T882" s="7"/>
      <c r="U882" s="7"/>
      <c r="V882" s="7"/>
      <c r="W882" s="7"/>
      <c r="X882" s="7"/>
      <c r="Y882" s="7"/>
      <c r="Z882" s="7"/>
      <c r="AA882" s="7"/>
      <c r="AB882" s="7"/>
    </row>
    <row r="883">
      <c r="A883" s="7"/>
      <c r="B883" s="7"/>
      <c r="C883" s="7"/>
      <c r="D883" s="7"/>
      <c r="E883" s="7"/>
      <c r="F883" s="11"/>
      <c r="G883" s="11"/>
      <c r="H883" s="11"/>
      <c r="I883" s="11"/>
      <c r="J883" s="11"/>
      <c r="K883" s="11"/>
      <c r="L883" s="13"/>
      <c r="M883" s="11"/>
      <c r="N883" s="7"/>
      <c r="O883" s="7"/>
      <c r="P883" s="7"/>
      <c r="Q883" s="7"/>
      <c r="R883" s="7"/>
      <c r="S883" s="7"/>
      <c r="T883" s="7"/>
      <c r="U883" s="7"/>
      <c r="V883" s="7"/>
      <c r="W883" s="7"/>
      <c r="X883" s="7"/>
      <c r="Y883" s="7"/>
      <c r="Z883" s="7"/>
      <c r="AA883" s="7"/>
      <c r="AB883" s="7"/>
    </row>
    <row r="884">
      <c r="A884" s="7"/>
      <c r="B884" s="7"/>
      <c r="C884" s="7"/>
      <c r="D884" s="7"/>
      <c r="E884" s="7"/>
      <c r="F884" s="11"/>
      <c r="G884" s="11"/>
      <c r="H884" s="11"/>
      <c r="I884" s="11"/>
      <c r="J884" s="11"/>
      <c r="K884" s="11"/>
      <c r="L884" s="13"/>
      <c r="M884" s="11"/>
      <c r="N884" s="7"/>
      <c r="O884" s="7"/>
      <c r="P884" s="7"/>
      <c r="Q884" s="7"/>
      <c r="R884" s="7"/>
      <c r="S884" s="7"/>
      <c r="T884" s="7"/>
      <c r="U884" s="7"/>
      <c r="V884" s="7"/>
      <c r="W884" s="7"/>
      <c r="X884" s="7"/>
      <c r="Y884" s="7"/>
      <c r="Z884" s="7"/>
      <c r="AA884" s="7"/>
      <c r="AB884" s="7"/>
    </row>
    <row r="885">
      <c r="A885" s="7"/>
      <c r="B885" s="7"/>
      <c r="C885" s="7"/>
      <c r="D885" s="7"/>
      <c r="E885" s="7"/>
      <c r="F885" s="11"/>
      <c r="G885" s="11"/>
      <c r="H885" s="11"/>
      <c r="I885" s="11"/>
      <c r="J885" s="11"/>
      <c r="K885" s="11"/>
      <c r="L885" s="13"/>
      <c r="M885" s="11"/>
      <c r="N885" s="7"/>
      <c r="O885" s="7"/>
      <c r="P885" s="7"/>
      <c r="Q885" s="7"/>
      <c r="R885" s="7"/>
      <c r="S885" s="7"/>
      <c r="T885" s="7"/>
      <c r="U885" s="7"/>
      <c r="V885" s="7"/>
      <c r="W885" s="7"/>
      <c r="X885" s="7"/>
      <c r="Y885" s="7"/>
      <c r="Z885" s="7"/>
      <c r="AA885" s="7"/>
      <c r="AB885" s="7"/>
    </row>
    <row r="886">
      <c r="A886" s="7"/>
      <c r="B886" s="7"/>
      <c r="C886" s="7"/>
      <c r="D886" s="7"/>
      <c r="E886" s="7"/>
      <c r="F886" s="11"/>
      <c r="G886" s="11"/>
      <c r="H886" s="11"/>
      <c r="I886" s="11"/>
      <c r="J886" s="11"/>
      <c r="K886" s="11"/>
      <c r="L886" s="13"/>
      <c r="M886" s="11"/>
      <c r="N886" s="7"/>
      <c r="O886" s="7"/>
      <c r="P886" s="7"/>
      <c r="Q886" s="7"/>
      <c r="R886" s="7"/>
      <c r="S886" s="7"/>
      <c r="T886" s="7"/>
      <c r="U886" s="7"/>
      <c r="V886" s="7"/>
      <c r="W886" s="7"/>
      <c r="X886" s="7"/>
      <c r="Y886" s="7"/>
      <c r="Z886" s="7"/>
      <c r="AA886" s="7"/>
      <c r="AB886" s="7"/>
    </row>
    <row r="887">
      <c r="A887" s="7"/>
      <c r="B887" s="7"/>
      <c r="C887" s="7"/>
      <c r="D887" s="7"/>
      <c r="E887" s="7"/>
      <c r="F887" s="11"/>
      <c r="G887" s="11"/>
      <c r="H887" s="11"/>
      <c r="I887" s="11"/>
      <c r="J887" s="11"/>
      <c r="K887" s="11"/>
      <c r="L887" s="13"/>
      <c r="M887" s="11"/>
      <c r="N887" s="7"/>
      <c r="O887" s="7"/>
      <c r="P887" s="7"/>
      <c r="Q887" s="7"/>
      <c r="R887" s="7"/>
      <c r="S887" s="7"/>
      <c r="T887" s="7"/>
      <c r="U887" s="7"/>
      <c r="V887" s="7"/>
      <c r="W887" s="7"/>
      <c r="X887" s="7"/>
      <c r="Y887" s="7"/>
      <c r="Z887" s="7"/>
      <c r="AA887" s="7"/>
      <c r="AB887" s="7"/>
    </row>
    <row r="888">
      <c r="A888" s="7"/>
      <c r="B888" s="7"/>
      <c r="C888" s="7"/>
      <c r="D888" s="7"/>
      <c r="E888" s="7"/>
      <c r="F888" s="11"/>
      <c r="G888" s="11"/>
      <c r="H888" s="11"/>
      <c r="I888" s="11"/>
      <c r="J888" s="11"/>
      <c r="K888" s="11"/>
      <c r="L888" s="13"/>
      <c r="M888" s="11"/>
      <c r="N888" s="7"/>
      <c r="O888" s="7"/>
      <c r="P888" s="7"/>
      <c r="Q888" s="7"/>
      <c r="R888" s="7"/>
      <c r="S888" s="7"/>
      <c r="T888" s="7"/>
      <c r="U888" s="7"/>
      <c r="V888" s="7"/>
      <c r="W888" s="7"/>
      <c r="X888" s="7"/>
      <c r="Y888" s="7"/>
      <c r="Z888" s="7"/>
      <c r="AA888" s="7"/>
      <c r="AB888" s="7"/>
    </row>
    <row r="889">
      <c r="A889" s="7"/>
      <c r="B889" s="7"/>
      <c r="C889" s="7"/>
      <c r="D889" s="7"/>
      <c r="E889" s="7"/>
      <c r="F889" s="11"/>
      <c r="G889" s="11"/>
      <c r="H889" s="11"/>
      <c r="I889" s="11"/>
      <c r="J889" s="11"/>
      <c r="K889" s="11"/>
      <c r="L889" s="13"/>
      <c r="M889" s="11"/>
      <c r="N889" s="7"/>
      <c r="O889" s="7"/>
      <c r="P889" s="7"/>
      <c r="Q889" s="7"/>
      <c r="R889" s="7"/>
      <c r="S889" s="7"/>
      <c r="T889" s="7"/>
      <c r="U889" s="7"/>
      <c r="V889" s="7"/>
      <c r="W889" s="7"/>
      <c r="X889" s="7"/>
      <c r="Y889" s="7"/>
      <c r="Z889" s="7"/>
      <c r="AA889" s="7"/>
      <c r="AB889" s="7"/>
    </row>
    <row r="890">
      <c r="A890" s="7"/>
      <c r="B890" s="7"/>
      <c r="C890" s="7"/>
      <c r="D890" s="7"/>
      <c r="E890" s="7"/>
      <c r="F890" s="11"/>
      <c r="G890" s="11"/>
      <c r="H890" s="11"/>
      <c r="I890" s="11"/>
      <c r="J890" s="11"/>
      <c r="K890" s="11"/>
      <c r="L890" s="13"/>
      <c r="M890" s="11"/>
      <c r="N890" s="7"/>
      <c r="O890" s="7"/>
      <c r="P890" s="7"/>
      <c r="Q890" s="7"/>
      <c r="R890" s="7"/>
      <c r="S890" s="7"/>
      <c r="T890" s="7"/>
      <c r="U890" s="7"/>
      <c r="V890" s="7"/>
      <c r="W890" s="7"/>
      <c r="X890" s="7"/>
      <c r="Y890" s="7"/>
      <c r="Z890" s="7"/>
      <c r="AA890" s="7"/>
      <c r="AB890" s="7"/>
    </row>
    <row r="891">
      <c r="A891" s="7"/>
      <c r="B891" s="7"/>
      <c r="C891" s="7"/>
      <c r="D891" s="7"/>
      <c r="E891" s="7"/>
      <c r="F891" s="11"/>
      <c r="G891" s="11"/>
      <c r="H891" s="11"/>
      <c r="I891" s="11"/>
      <c r="J891" s="11"/>
      <c r="K891" s="11"/>
      <c r="L891" s="13"/>
      <c r="M891" s="11"/>
      <c r="N891" s="7"/>
      <c r="O891" s="7"/>
      <c r="P891" s="7"/>
      <c r="Q891" s="7"/>
      <c r="R891" s="7"/>
      <c r="S891" s="7"/>
      <c r="T891" s="7"/>
      <c r="U891" s="7"/>
      <c r="V891" s="7"/>
      <c r="W891" s="7"/>
      <c r="X891" s="7"/>
      <c r="Y891" s="7"/>
      <c r="Z891" s="7"/>
      <c r="AA891" s="7"/>
      <c r="AB891" s="7"/>
    </row>
    <row r="892">
      <c r="A892" s="7"/>
      <c r="B892" s="7"/>
      <c r="C892" s="7"/>
      <c r="D892" s="7"/>
      <c r="E892" s="7"/>
      <c r="F892" s="11"/>
      <c r="G892" s="11"/>
      <c r="H892" s="11"/>
      <c r="I892" s="11"/>
      <c r="J892" s="11"/>
      <c r="K892" s="11"/>
      <c r="L892" s="13"/>
      <c r="M892" s="11"/>
      <c r="N892" s="7"/>
      <c r="O892" s="7"/>
      <c r="P892" s="7"/>
      <c r="Q892" s="7"/>
      <c r="R892" s="7"/>
      <c r="S892" s="7"/>
      <c r="T892" s="7"/>
      <c r="U892" s="7"/>
      <c r="V892" s="7"/>
      <c r="W892" s="7"/>
      <c r="X892" s="7"/>
      <c r="Y892" s="7"/>
      <c r="Z892" s="7"/>
      <c r="AA892" s="7"/>
      <c r="AB892" s="7"/>
    </row>
    <row r="893">
      <c r="A893" s="7"/>
      <c r="B893" s="7"/>
      <c r="C893" s="7"/>
      <c r="D893" s="7"/>
      <c r="E893" s="7"/>
      <c r="F893" s="11"/>
      <c r="G893" s="11"/>
      <c r="H893" s="11"/>
      <c r="I893" s="11"/>
      <c r="J893" s="11"/>
      <c r="K893" s="11"/>
      <c r="L893" s="13"/>
      <c r="M893" s="11"/>
      <c r="N893" s="7"/>
      <c r="O893" s="7"/>
      <c r="P893" s="7"/>
      <c r="Q893" s="7"/>
      <c r="R893" s="7"/>
      <c r="S893" s="7"/>
      <c r="T893" s="7"/>
      <c r="U893" s="7"/>
      <c r="V893" s="7"/>
      <c r="W893" s="7"/>
      <c r="X893" s="7"/>
      <c r="Y893" s="7"/>
      <c r="Z893" s="7"/>
      <c r="AA893" s="7"/>
      <c r="AB893" s="7"/>
    </row>
    <row r="894">
      <c r="A894" s="7"/>
      <c r="B894" s="7"/>
      <c r="C894" s="7"/>
      <c r="D894" s="7"/>
      <c r="E894" s="7"/>
      <c r="F894" s="11"/>
      <c r="G894" s="11"/>
      <c r="H894" s="11"/>
      <c r="I894" s="11"/>
      <c r="J894" s="11"/>
      <c r="K894" s="11"/>
      <c r="L894" s="13"/>
      <c r="M894" s="11"/>
      <c r="N894" s="7"/>
      <c r="O894" s="7"/>
      <c r="P894" s="7"/>
      <c r="Q894" s="7"/>
      <c r="R894" s="7"/>
      <c r="S894" s="7"/>
      <c r="T894" s="7"/>
      <c r="U894" s="7"/>
      <c r="V894" s="7"/>
      <c r="W894" s="7"/>
      <c r="X894" s="7"/>
      <c r="Y894" s="7"/>
      <c r="Z894" s="7"/>
      <c r="AA894" s="7"/>
      <c r="AB894" s="7"/>
    </row>
    <row r="895">
      <c r="A895" s="7"/>
      <c r="B895" s="7"/>
      <c r="C895" s="7"/>
      <c r="D895" s="7"/>
      <c r="E895" s="7"/>
      <c r="F895" s="11"/>
      <c r="G895" s="11"/>
      <c r="H895" s="11"/>
      <c r="I895" s="11"/>
      <c r="J895" s="11"/>
      <c r="K895" s="11"/>
      <c r="L895" s="13"/>
      <c r="M895" s="11"/>
      <c r="N895" s="7"/>
      <c r="O895" s="7"/>
      <c r="P895" s="7"/>
      <c r="Q895" s="7"/>
      <c r="R895" s="7"/>
      <c r="S895" s="7"/>
      <c r="T895" s="7"/>
      <c r="U895" s="7"/>
      <c r="V895" s="7"/>
      <c r="W895" s="7"/>
      <c r="X895" s="7"/>
      <c r="Y895" s="7"/>
      <c r="Z895" s="7"/>
      <c r="AA895" s="7"/>
      <c r="AB895" s="7"/>
    </row>
    <row r="896">
      <c r="A896" s="7"/>
      <c r="B896" s="7"/>
      <c r="C896" s="7"/>
      <c r="D896" s="7"/>
      <c r="E896" s="7"/>
      <c r="F896" s="11"/>
      <c r="G896" s="11"/>
      <c r="H896" s="11"/>
      <c r="I896" s="11"/>
      <c r="J896" s="11"/>
      <c r="K896" s="11"/>
      <c r="L896" s="13"/>
      <c r="M896" s="11"/>
      <c r="N896" s="7"/>
      <c r="O896" s="7"/>
      <c r="P896" s="7"/>
      <c r="Q896" s="7"/>
      <c r="R896" s="7"/>
      <c r="S896" s="7"/>
      <c r="T896" s="7"/>
      <c r="U896" s="7"/>
      <c r="V896" s="7"/>
      <c r="W896" s="7"/>
      <c r="X896" s="7"/>
      <c r="Y896" s="7"/>
      <c r="Z896" s="7"/>
      <c r="AA896" s="7"/>
      <c r="AB896" s="7"/>
    </row>
    <row r="897">
      <c r="A897" s="7"/>
      <c r="B897" s="7"/>
      <c r="C897" s="7"/>
      <c r="D897" s="7"/>
      <c r="E897" s="7"/>
      <c r="F897" s="11"/>
      <c r="G897" s="11"/>
      <c r="H897" s="11"/>
      <c r="I897" s="11"/>
      <c r="J897" s="11"/>
      <c r="K897" s="11"/>
      <c r="L897" s="13"/>
      <c r="M897" s="11"/>
      <c r="N897" s="7"/>
      <c r="O897" s="7"/>
      <c r="P897" s="7"/>
      <c r="Q897" s="7"/>
      <c r="R897" s="7"/>
      <c r="S897" s="7"/>
      <c r="T897" s="7"/>
      <c r="U897" s="7"/>
      <c r="V897" s="7"/>
      <c r="W897" s="7"/>
      <c r="X897" s="7"/>
      <c r="Y897" s="7"/>
      <c r="Z897" s="7"/>
      <c r="AA897" s="7"/>
      <c r="AB897" s="7"/>
    </row>
    <row r="898">
      <c r="A898" s="7"/>
      <c r="B898" s="7"/>
      <c r="C898" s="7"/>
      <c r="D898" s="7"/>
      <c r="E898" s="7"/>
      <c r="F898" s="11"/>
      <c r="G898" s="11"/>
      <c r="H898" s="11"/>
      <c r="I898" s="11"/>
      <c r="J898" s="11"/>
      <c r="K898" s="11"/>
      <c r="L898" s="13"/>
      <c r="M898" s="11"/>
      <c r="N898" s="7"/>
      <c r="O898" s="7"/>
      <c r="P898" s="7"/>
      <c r="Q898" s="7"/>
      <c r="R898" s="7"/>
      <c r="S898" s="7"/>
      <c r="T898" s="7"/>
      <c r="U898" s="7"/>
      <c r="V898" s="7"/>
      <c r="W898" s="7"/>
      <c r="X898" s="7"/>
      <c r="Y898" s="7"/>
      <c r="Z898" s="7"/>
      <c r="AA898" s="7"/>
      <c r="AB898" s="7"/>
    </row>
    <row r="899">
      <c r="A899" s="7"/>
      <c r="B899" s="7"/>
      <c r="C899" s="7"/>
      <c r="D899" s="7"/>
      <c r="E899" s="7"/>
      <c r="F899" s="11"/>
      <c r="G899" s="11"/>
      <c r="H899" s="11"/>
      <c r="I899" s="11"/>
      <c r="J899" s="11"/>
      <c r="K899" s="11"/>
      <c r="L899" s="13"/>
      <c r="M899" s="11"/>
      <c r="N899" s="7"/>
      <c r="O899" s="7"/>
      <c r="P899" s="7"/>
      <c r="Q899" s="7"/>
      <c r="R899" s="7"/>
      <c r="S899" s="7"/>
      <c r="T899" s="7"/>
      <c r="U899" s="7"/>
      <c r="V899" s="7"/>
      <c r="W899" s="7"/>
      <c r="X899" s="7"/>
      <c r="Y899" s="7"/>
      <c r="Z899" s="7"/>
      <c r="AA899" s="7"/>
      <c r="AB899" s="7"/>
    </row>
    <row r="900">
      <c r="A900" s="7"/>
      <c r="B900" s="7"/>
      <c r="C900" s="7"/>
      <c r="D900" s="7"/>
      <c r="E900" s="7"/>
      <c r="F900" s="11"/>
      <c r="G900" s="11"/>
      <c r="H900" s="11"/>
      <c r="I900" s="11"/>
      <c r="J900" s="11"/>
      <c r="K900" s="11"/>
      <c r="L900" s="13"/>
      <c r="M900" s="11"/>
      <c r="N900" s="7"/>
      <c r="O900" s="7"/>
      <c r="P900" s="7"/>
      <c r="Q900" s="7"/>
      <c r="R900" s="7"/>
      <c r="S900" s="7"/>
      <c r="T900" s="7"/>
      <c r="U900" s="7"/>
      <c r="V900" s="7"/>
      <c r="W900" s="7"/>
      <c r="X900" s="7"/>
      <c r="Y900" s="7"/>
      <c r="Z900" s="7"/>
      <c r="AA900" s="7"/>
      <c r="AB900" s="7"/>
    </row>
    <row r="901">
      <c r="A901" s="7"/>
      <c r="B901" s="7"/>
      <c r="C901" s="7"/>
      <c r="D901" s="7"/>
      <c r="E901" s="7"/>
      <c r="F901" s="11"/>
      <c r="G901" s="11"/>
      <c r="H901" s="11"/>
      <c r="I901" s="11"/>
      <c r="J901" s="11"/>
      <c r="K901" s="11"/>
      <c r="L901" s="13"/>
      <c r="M901" s="11"/>
      <c r="N901" s="7"/>
      <c r="O901" s="7"/>
      <c r="P901" s="7"/>
      <c r="Q901" s="7"/>
      <c r="R901" s="7"/>
      <c r="S901" s="7"/>
      <c r="T901" s="7"/>
      <c r="U901" s="7"/>
      <c r="V901" s="7"/>
      <c r="W901" s="7"/>
      <c r="X901" s="7"/>
      <c r="Y901" s="7"/>
      <c r="Z901" s="7"/>
      <c r="AA901" s="7"/>
      <c r="AB901" s="7"/>
    </row>
    <row r="902">
      <c r="A902" s="7"/>
      <c r="B902" s="7"/>
      <c r="C902" s="7"/>
      <c r="D902" s="7"/>
      <c r="E902" s="7"/>
      <c r="F902" s="11"/>
      <c r="G902" s="11"/>
      <c r="H902" s="11"/>
      <c r="I902" s="11"/>
      <c r="J902" s="11"/>
      <c r="K902" s="11"/>
      <c r="L902" s="13"/>
      <c r="M902" s="11"/>
      <c r="N902" s="7"/>
      <c r="O902" s="7"/>
      <c r="P902" s="7"/>
      <c r="Q902" s="7"/>
      <c r="R902" s="7"/>
      <c r="S902" s="7"/>
      <c r="T902" s="7"/>
      <c r="U902" s="7"/>
      <c r="V902" s="7"/>
      <c r="W902" s="7"/>
      <c r="X902" s="7"/>
      <c r="Y902" s="7"/>
      <c r="Z902" s="7"/>
      <c r="AA902" s="7"/>
      <c r="AB902" s="7"/>
    </row>
    <row r="903">
      <c r="A903" s="7"/>
      <c r="B903" s="7"/>
      <c r="C903" s="7"/>
      <c r="D903" s="7"/>
      <c r="E903" s="7"/>
      <c r="F903" s="11"/>
      <c r="G903" s="11"/>
      <c r="H903" s="11"/>
      <c r="I903" s="11"/>
      <c r="J903" s="11"/>
      <c r="K903" s="11"/>
      <c r="L903" s="13"/>
      <c r="M903" s="11"/>
      <c r="N903" s="7"/>
      <c r="O903" s="7"/>
      <c r="P903" s="7"/>
      <c r="Q903" s="7"/>
      <c r="R903" s="7"/>
      <c r="S903" s="7"/>
      <c r="T903" s="7"/>
      <c r="U903" s="7"/>
      <c r="V903" s="7"/>
      <c r="W903" s="7"/>
      <c r="X903" s="7"/>
      <c r="Y903" s="7"/>
      <c r="Z903" s="7"/>
      <c r="AA903" s="7"/>
      <c r="AB903" s="7"/>
    </row>
    <row r="904">
      <c r="A904" s="7"/>
      <c r="B904" s="7"/>
      <c r="C904" s="7"/>
      <c r="D904" s="7"/>
      <c r="E904" s="7"/>
      <c r="F904" s="11"/>
      <c r="G904" s="11"/>
      <c r="H904" s="11"/>
      <c r="I904" s="11"/>
      <c r="J904" s="11"/>
      <c r="K904" s="11"/>
      <c r="L904" s="13"/>
      <c r="M904" s="11"/>
      <c r="N904" s="7"/>
      <c r="O904" s="7"/>
      <c r="P904" s="7"/>
      <c r="Q904" s="7"/>
      <c r="R904" s="7"/>
      <c r="S904" s="7"/>
      <c r="T904" s="7"/>
      <c r="U904" s="7"/>
      <c r="V904" s="7"/>
      <c r="W904" s="7"/>
      <c r="X904" s="7"/>
      <c r="Y904" s="7"/>
      <c r="Z904" s="7"/>
      <c r="AA904" s="7"/>
      <c r="AB904" s="7"/>
    </row>
    <row r="905">
      <c r="A905" s="7"/>
      <c r="B905" s="7"/>
      <c r="C905" s="7"/>
      <c r="D905" s="7"/>
      <c r="E905" s="7"/>
      <c r="F905" s="11"/>
      <c r="G905" s="11"/>
      <c r="H905" s="11"/>
      <c r="I905" s="11"/>
      <c r="J905" s="11"/>
      <c r="K905" s="11"/>
      <c r="L905" s="13"/>
      <c r="M905" s="11"/>
      <c r="N905" s="7"/>
      <c r="O905" s="7"/>
      <c r="P905" s="7"/>
      <c r="Q905" s="7"/>
      <c r="R905" s="7"/>
      <c r="S905" s="7"/>
      <c r="T905" s="7"/>
      <c r="U905" s="7"/>
      <c r="V905" s="7"/>
      <c r="W905" s="7"/>
      <c r="X905" s="7"/>
      <c r="Y905" s="7"/>
      <c r="Z905" s="7"/>
      <c r="AA905" s="7"/>
      <c r="AB905" s="7"/>
    </row>
    <row r="906">
      <c r="A906" s="7"/>
      <c r="B906" s="7"/>
      <c r="C906" s="7"/>
      <c r="D906" s="7"/>
      <c r="E906" s="7"/>
      <c r="F906" s="11"/>
      <c r="G906" s="11"/>
      <c r="H906" s="11"/>
      <c r="I906" s="11"/>
      <c r="J906" s="11"/>
      <c r="K906" s="11"/>
      <c r="L906" s="13"/>
      <c r="M906" s="11"/>
      <c r="N906" s="7"/>
      <c r="O906" s="7"/>
      <c r="P906" s="7"/>
      <c r="Q906" s="7"/>
      <c r="R906" s="7"/>
      <c r="S906" s="7"/>
      <c r="T906" s="7"/>
      <c r="U906" s="7"/>
      <c r="V906" s="7"/>
      <c r="W906" s="7"/>
      <c r="X906" s="7"/>
      <c r="Y906" s="7"/>
      <c r="Z906" s="7"/>
      <c r="AA906" s="7"/>
      <c r="AB906" s="7"/>
    </row>
    <row r="907">
      <c r="A907" s="7"/>
      <c r="B907" s="7"/>
      <c r="C907" s="7"/>
      <c r="D907" s="7"/>
      <c r="E907" s="7"/>
      <c r="F907" s="11"/>
      <c r="G907" s="11"/>
      <c r="H907" s="11"/>
      <c r="I907" s="11"/>
      <c r="J907" s="11"/>
      <c r="K907" s="11"/>
      <c r="L907" s="13"/>
      <c r="M907" s="11"/>
      <c r="N907" s="7"/>
      <c r="O907" s="7"/>
      <c r="P907" s="7"/>
      <c r="Q907" s="7"/>
      <c r="R907" s="7"/>
      <c r="S907" s="7"/>
      <c r="T907" s="7"/>
      <c r="U907" s="7"/>
      <c r="V907" s="7"/>
      <c r="W907" s="7"/>
      <c r="X907" s="7"/>
      <c r="Y907" s="7"/>
      <c r="Z907" s="7"/>
      <c r="AA907" s="7"/>
      <c r="AB907" s="7"/>
    </row>
    <row r="908">
      <c r="A908" s="7"/>
      <c r="B908" s="7"/>
      <c r="C908" s="7"/>
      <c r="D908" s="7"/>
      <c r="E908" s="7"/>
      <c r="F908" s="11"/>
      <c r="G908" s="11"/>
      <c r="H908" s="11"/>
      <c r="I908" s="11"/>
      <c r="J908" s="11"/>
      <c r="K908" s="11"/>
      <c r="L908" s="13"/>
      <c r="M908" s="11"/>
      <c r="N908" s="7"/>
      <c r="O908" s="7"/>
      <c r="P908" s="7"/>
      <c r="Q908" s="7"/>
      <c r="R908" s="7"/>
      <c r="S908" s="7"/>
      <c r="T908" s="7"/>
      <c r="U908" s="7"/>
      <c r="V908" s="7"/>
      <c r="W908" s="7"/>
      <c r="X908" s="7"/>
      <c r="Y908" s="7"/>
      <c r="Z908" s="7"/>
      <c r="AA908" s="7"/>
      <c r="AB908" s="7"/>
    </row>
    <row r="909">
      <c r="A909" s="7"/>
      <c r="B909" s="7"/>
      <c r="C909" s="7"/>
      <c r="D909" s="7"/>
      <c r="E909" s="7"/>
      <c r="F909" s="11"/>
      <c r="G909" s="11"/>
      <c r="H909" s="11"/>
      <c r="I909" s="11"/>
      <c r="J909" s="11"/>
      <c r="K909" s="11"/>
      <c r="L909" s="13"/>
      <c r="M909" s="11"/>
      <c r="N909" s="7"/>
      <c r="O909" s="7"/>
      <c r="P909" s="7"/>
      <c r="Q909" s="7"/>
      <c r="R909" s="7"/>
      <c r="S909" s="7"/>
      <c r="T909" s="7"/>
      <c r="U909" s="7"/>
      <c r="V909" s="7"/>
      <c r="W909" s="7"/>
      <c r="X909" s="7"/>
      <c r="Y909" s="7"/>
      <c r="Z909" s="7"/>
      <c r="AA909" s="7"/>
      <c r="AB909" s="7"/>
    </row>
    <row r="910">
      <c r="A910" s="7"/>
      <c r="B910" s="7"/>
      <c r="C910" s="7"/>
      <c r="D910" s="7"/>
      <c r="E910" s="7"/>
      <c r="F910" s="11"/>
      <c r="G910" s="11"/>
      <c r="H910" s="11"/>
      <c r="I910" s="11"/>
      <c r="J910" s="11"/>
      <c r="K910" s="11"/>
      <c r="L910" s="13"/>
      <c r="M910" s="11"/>
      <c r="N910" s="7"/>
      <c r="O910" s="7"/>
      <c r="P910" s="7"/>
      <c r="Q910" s="7"/>
      <c r="R910" s="7"/>
      <c r="S910" s="7"/>
      <c r="T910" s="7"/>
      <c r="U910" s="7"/>
      <c r="V910" s="7"/>
      <c r="W910" s="7"/>
      <c r="X910" s="7"/>
      <c r="Y910" s="7"/>
      <c r="Z910" s="7"/>
      <c r="AA910" s="7"/>
      <c r="AB910" s="7"/>
    </row>
    <row r="911">
      <c r="A911" s="7"/>
      <c r="B911" s="7"/>
      <c r="C911" s="7"/>
      <c r="D911" s="7"/>
      <c r="E911" s="7"/>
      <c r="F911" s="11"/>
      <c r="G911" s="11"/>
      <c r="H911" s="11"/>
      <c r="I911" s="11"/>
      <c r="J911" s="11"/>
      <c r="K911" s="11"/>
      <c r="L911" s="13"/>
      <c r="M911" s="11"/>
      <c r="N911" s="7"/>
      <c r="O911" s="7"/>
      <c r="P911" s="7"/>
      <c r="Q911" s="7"/>
      <c r="R911" s="7"/>
      <c r="S911" s="7"/>
      <c r="T911" s="7"/>
      <c r="U911" s="7"/>
      <c r="V911" s="7"/>
      <c r="W911" s="7"/>
      <c r="X911" s="7"/>
      <c r="Y911" s="7"/>
      <c r="Z911" s="7"/>
      <c r="AA911" s="7"/>
      <c r="AB911" s="7"/>
    </row>
    <row r="912">
      <c r="A912" s="7"/>
      <c r="B912" s="7"/>
      <c r="C912" s="7"/>
      <c r="D912" s="7"/>
      <c r="E912" s="7"/>
      <c r="F912" s="11"/>
      <c r="G912" s="11"/>
      <c r="H912" s="11"/>
      <c r="I912" s="11"/>
      <c r="J912" s="11"/>
      <c r="K912" s="11"/>
      <c r="L912" s="13"/>
      <c r="M912" s="11"/>
      <c r="N912" s="7"/>
      <c r="O912" s="7"/>
      <c r="P912" s="7"/>
      <c r="Q912" s="7"/>
      <c r="R912" s="7"/>
      <c r="S912" s="7"/>
      <c r="T912" s="7"/>
      <c r="U912" s="7"/>
      <c r="V912" s="7"/>
      <c r="W912" s="7"/>
      <c r="X912" s="7"/>
      <c r="Y912" s="7"/>
      <c r="Z912" s="7"/>
      <c r="AA912" s="7"/>
      <c r="AB912" s="7"/>
    </row>
    <row r="913">
      <c r="A913" s="7"/>
      <c r="B913" s="7"/>
      <c r="C913" s="7"/>
      <c r="D913" s="7"/>
      <c r="E913" s="7"/>
      <c r="F913" s="11"/>
      <c r="G913" s="11"/>
      <c r="H913" s="11"/>
      <c r="I913" s="11"/>
      <c r="J913" s="11"/>
      <c r="K913" s="11"/>
      <c r="L913" s="13"/>
      <c r="M913" s="11"/>
      <c r="N913" s="7"/>
      <c r="O913" s="7"/>
      <c r="P913" s="7"/>
      <c r="Q913" s="7"/>
      <c r="R913" s="7"/>
      <c r="S913" s="7"/>
      <c r="T913" s="7"/>
      <c r="U913" s="7"/>
      <c r="V913" s="7"/>
      <c r="W913" s="7"/>
      <c r="X913" s="7"/>
      <c r="Y913" s="7"/>
      <c r="Z913" s="7"/>
      <c r="AA913" s="7"/>
      <c r="AB913" s="7"/>
    </row>
    <row r="914">
      <c r="A914" s="7"/>
      <c r="B914" s="7"/>
      <c r="C914" s="7"/>
      <c r="D914" s="7"/>
      <c r="E914" s="7"/>
      <c r="F914" s="11"/>
      <c r="G914" s="11"/>
      <c r="H914" s="11"/>
      <c r="I914" s="11"/>
      <c r="J914" s="11"/>
      <c r="K914" s="11"/>
      <c r="L914" s="13"/>
      <c r="M914" s="11"/>
      <c r="N914" s="7"/>
      <c r="O914" s="7"/>
      <c r="P914" s="7"/>
      <c r="Q914" s="7"/>
      <c r="R914" s="7"/>
      <c r="S914" s="7"/>
      <c r="T914" s="7"/>
      <c r="U914" s="7"/>
      <c r="V914" s="7"/>
      <c r="W914" s="7"/>
      <c r="X914" s="7"/>
      <c r="Y914" s="7"/>
      <c r="Z914" s="7"/>
      <c r="AA914" s="7"/>
      <c r="AB914" s="7"/>
    </row>
    <row r="915">
      <c r="A915" s="7"/>
      <c r="B915" s="7"/>
      <c r="C915" s="7"/>
      <c r="D915" s="7"/>
      <c r="E915" s="7"/>
      <c r="F915" s="11"/>
      <c r="G915" s="11"/>
      <c r="H915" s="11"/>
      <c r="I915" s="11"/>
      <c r="J915" s="11"/>
      <c r="K915" s="11"/>
      <c r="L915" s="13"/>
      <c r="M915" s="11"/>
      <c r="N915" s="7"/>
      <c r="O915" s="7"/>
      <c r="P915" s="7"/>
      <c r="Q915" s="7"/>
      <c r="R915" s="7"/>
      <c r="S915" s="7"/>
      <c r="T915" s="7"/>
      <c r="U915" s="7"/>
      <c r="V915" s="7"/>
      <c r="W915" s="7"/>
      <c r="X915" s="7"/>
      <c r="Y915" s="7"/>
      <c r="Z915" s="7"/>
      <c r="AA915" s="7"/>
      <c r="AB915" s="7"/>
    </row>
    <row r="916">
      <c r="A916" s="7"/>
      <c r="B916" s="7"/>
      <c r="C916" s="7"/>
      <c r="D916" s="7"/>
      <c r="E916" s="7"/>
      <c r="F916" s="11"/>
      <c r="G916" s="11"/>
      <c r="H916" s="11"/>
      <c r="I916" s="11"/>
      <c r="J916" s="11"/>
      <c r="K916" s="11"/>
      <c r="L916" s="13"/>
      <c r="M916" s="11"/>
      <c r="N916" s="7"/>
      <c r="O916" s="7"/>
      <c r="P916" s="7"/>
      <c r="Q916" s="7"/>
      <c r="R916" s="7"/>
      <c r="S916" s="7"/>
      <c r="T916" s="7"/>
      <c r="U916" s="7"/>
      <c r="V916" s="7"/>
      <c r="W916" s="7"/>
      <c r="X916" s="7"/>
      <c r="Y916" s="7"/>
      <c r="Z916" s="7"/>
      <c r="AA916" s="7"/>
      <c r="AB916" s="7"/>
    </row>
    <row r="917">
      <c r="A917" s="7"/>
      <c r="B917" s="7"/>
      <c r="C917" s="7"/>
      <c r="D917" s="7"/>
      <c r="E917" s="7"/>
      <c r="F917" s="11"/>
      <c r="G917" s="11"/>
      <c r="H917" s="11"/>
      <c r="I917" s="11"/>
      <c r="J917" s="11"/>
      <c r="K917" s="11"/>
      <c r="L917" s="13"/>
      <c r="M917" s="11"/>
      <c r="N917" s="7"/>
      <c r="O917" s="7"/>
      <c r="P917" s="7"/>
      <c r="Q917" s="7"/>
      <c r="R917" s="7"/>
      <c r="S917" s="7"/>
      <c r="T917" s="7"/>
      <c r="U917" s="7"/>
      <c r="V917" s="7"/>
      <c r="W917" s="7"/>
      <c r="X917" s="7"/>
      <c r="Y917" s="7"/>
      <c r="Z917" s="7"/>
      <c r="AA917" s="7"/>
      <c r="AB917" s="7"/>
    </row>
    <row r="918">
      <c r="A918" s="7"/>
      <c r="B918" s="7"/>
      <c r="C918" s="7"/>
      <c r="D918" s="7"/>
      <c r="E918" s="7"/>
      <c r="F918" s="11"/>
      <c r="G918" s="11"/>
      <c r="H918" s="11"/>
      <c r="I918" s="11"/>
      <c r="J918" s="11"/>
      <c r="K918" s="11"/>
      <c r="L918" s="13"/>
      <c r="M918" s="11"/>
      <c r="N918" s="7"/>
      <c r="O918" s="7"/>
      <c r="P918" s="7"/>
      <c r="Q918" s="7"/>
      <c r="R918" s="7"/>
      <c r="S918" s="7"/>
      <c r="T918" s="7"/>
      <c r="U918" s="7"/>
      <c r="V918" s="7"/>
      <c r="W918" s="7"/>
      <c r="X918" s="7"/>
      <c r="Y918" s="7"/>
      <c r="Z918" s="7"/>
      <c r="AA918" s="7"/>
      <c r="AB918" s="7"/>
    </row>
    <row r="919">
      <c r="A919" s="7"/>
      <c r="B919" s="7"/>
      <c r="C919" s="7"/>
      <c r="D919" s="7"/>
      <c r="E919" s="7"/>
      <c r="F919" s="11"/>
      <c r="G919" s="11"/>
      <c r="H919" s="11"/>
      <c r="I919" s="11"/>
      <c r="J919" s="11"/>
      <c r="K919" s="11"/>
      <c r="L919" s="13"/>
      <c r="M919" s="11"/>
      <c r="N919" s="7"/>
      <c r="O919" s="7"/>
      <c r="P919" s="7"/>
      <c r="Q919" s="7"/>
      <c r="R919" s="7"/>
      <c r="S919" s="7"/>
      <c r="T919" s="7"/>
      <c r="U919" s="7"/>
      <c r="V919" s="7"/>
      <c r="W919" s="7"/>
      <c r="X919" s="7"/>
      <c r="Y919" s="7"/>
      <c r="Z919" s="7"/>
      <c r="AA919" s="7"/>
      <c r="AB919" s="7"/>
    </row>
    <row r="920">
      <c r="A920" s="7"/>
      <c r="B920" s="7"/>
      <c r="C920" s="7"/>
      <c r="D920" s="7"/>
      <c r="E920" s="7"/>
      <c r="F920" s="11"/>
      <c r="G920" s="11"/>
      <c r="H920" s="11"/>
      <c r="I920" s="11"/>
      <c r="J920" s="11"/>
      <c r="K920" s="11"/>
      <c r="L920" s="13"/>
      <c r="M920" s="11"/>
      <c r="N920" s="7"/>
      <c r="O920" s="7"/>
      <c r="P920" s="7"/>
      <c r="Q920" s="7"/>
      <c r="R920" s="7"/>
      <c r="S920" s="7"/>
      <c r="T920" s="7"/>
      <c r="U920" s="7"/>
      <c r="V920" s="7"/>
      <c r="W920" s="7"/>
      <c r="X920" s="7"/>
      <c r="Y920" s="7"/>
      <c r="Z920" s="7"/>
      <c r="AA920" s="7"/>
      <c r="AB920" s="7"/>
    </row>
    <row r="921">
      <c r="A921" s="7"/>
      <c r="B921" s="7"/>
      <c r="C921" s="7"/>
      <c r="D921" s="7"/>
      <c r="E921" s="7"/>
      <c r="F921" s="11"/>
      <c r="G921" s="11"/>
      <c r="H921" s="11"/>
      <c r="I921" s="11"/>
      <c r="J921" s="11"/>
      <c r="K921" s="11"/>
      <c r="L921" s="13"/>
      <c r="M921" s="11"/>
      <c r="N921" s="7"/>
      <c r="O921" s="7"/>
      <c r="P921" s="7"/>
      <c r="Q921" s="7"/>
      <c r="R921" s="7"/>
      <c r="S921" s="7"/>
      <c r="T921" s="7"/>
      <c r="U921" s="7"/>
      <c r="V921" s="7"/>
      <c r="W921" s="7"/>
      <c r="X921" s="7"/>
      <c r="Y921" s="7"/>
      <c r="Z921" s="7"/>
      <c r="AA921" s="7"/>
      <c r="AB921" s="7"/>
    </row>
    <row r="922">
      <c r="A922" s="7"/>
      <c r="B922" s="7"/>
      <c r="C922" s="7"/>
      <c r="D922" s="7"/>
      <c r="E922" s="7"/>
      <c r="F922" s="11"/>
      <c r="G922" s="11"/>
      <c r="H922" s="11"/>
      <c r="I922" s="11"/>
      <c r="J922" s="11"/>
      <c r="K922" s="11"/>
      <c r="L922" s="13"/>
      <c r="M922" s="11"/>
      <c r="N922" s="7"/>
      <c r="O922" s="7"/>
      <c r="P922" s="7"/>
      <c r="Q922" s="7"/>
      <c r="R922" s="7"/>
      <c r="S922" s="7"/>
      <c r="T922" s="7"/>
      <c r="U922" s="7"/>
      <c r="V922" s="7"/>
      <c r="W922" s="7"/>
      <c r="X922" s="7"/>
      <c r="Y922" s="7"/>
      <c r="Z922" s="7"/>
      <c r="AA922" s="7"/>
      <c r="AB922" s="7"/>
    </row>
    <row r="923">
      <c r="A923" s="7"/>
      <c r="B923" s="7"/>
      <c r="C923" s="7"/>
      <c r="D923" s="7"/>
      <c r="E923" s="7"/>
      <c r="F923" s="11"/>
      <c r="G923" s="11"/>
      <c r="H923" s="11"/>
      <c r="I923" s="11"/>
      <c r="J923" s="11"/>
      <c r="K923" s="11"/>
      <c r="L923" s="13"/>
      <c r="M923" s="11"/>
      <c r="N923" s="7"/>
      <c r="O923" s="7"/>
      <c r="P923" s="7"/>
      <c r="Q923" s="7"/>
      <c r="R923" s="7"/>
      <c r="S923" s="7"/>
      <c r="T923" s="7"/>
      <c r="U923" s="7"/>
      <c r="V923" s="7"/>
      <c r="W923" s="7"/>
      <c r="X923" s="7"/>
      <c r="Y923" s="7"/>
      <c r="Z923" s="7"/>
      <c r="AA923" s="7"/>
      <c r="AB923" s="7"/>
    </row>
    <row r="924">
      <c r="A924" s="7"/>
      <c r="B924" s="7"/>
      <c r="C924" s="7"/>
      <c r="D924" s="7"/>
      <c r="E924" s="7"/>
      <c r="F924" s="11"/>
      <c r="G924" s="11"/>
      <c r="H924" s="11"/>
      <c r="I924" s="11"/>
      <c r="J924" s="11"/>
      <c r="K924" s="11"/>
      <c r="L924" s="13"/>
      <c r="M924" s="11"/>
      <c r="N924" s="7"/>
      <c r="O924" s="7"/>
      <c r="P924" s="7"/>
      <c r="Q924" s="7"/>
      <c r="R924" s="7"/>
      <c r="S924" s="7"/>
      <c r="T924" s="7"/>
      <c r="U924" s="7"/>
      <c r="V924" s="7"/>
      <c r="W924" s="7"/>
      <c r="X924" s="7"/>
      <c r="Y924" s="7"/>
      <c r="Z924" s="7"/>
      <c r="AA924" s="7"/>
      <c r="AB924" s="7"/>
    </row>
    <row r="925">
      <c r="A925" s="7"/>
      <c r="B925" s="7"/>
      <c r="C925" s="7"/>
      <c r="D925" s="7"/>
      <c r="E925" s="7"/>
      <c r="F925" s="11"/>
      <c r="G925" s="11"/>
      <c r="H925" s="11"/>
      <c r="I925" s="11"/>
      <c r="J925" s="11"/>
      <c r="K925" s="11"/>
      <c r="L925" s="13"/>
      <c r="M925" s="11"/>
      <c r="N925" s="7"/>
      <c r="O925" s="7"/>
      <c r="P925" s="7"/>
      <c r="Q925" s="7"/>
      <c r="R925" s="7"/>
      <c r="S925" s="7"/>
      <c r="T925" s="7"/>
      <c r="U925" s="7"/>
      <c r="V925" s="7"/>
      <c r="W925" s="7"/>
      <c r="X925" s="7"/>
      <c r="Y925" s="7"/>
      <c r="Z925" s="7"/>
      <c r="AA925" s="7"/>
      <c r="AB925" s="7"/>
    </row>
    <row r="926">
      <c r="A926" s="7"/>
      <c r="B926" s="7"/>
      <c r="C926" s="7"/>
      <c r="D926" s="7"/>
      <c r="E926" s="7"/>
      <c r="F926" s="11"/>
      <c r="G926" s="11"/>
      <c r="H926" s="11"/>
      <c r="I926" s="11"/>
      <c r="J926" s="11"/>
      <c r="K926" s="11"/>
      <c r="L926" s="13"/>
      <c r="M926" s="11"/>
      <c r="N926" s="7"/>
      <c r="O926" s="7"/>
      <c r="P926" s="7"/>
      <c r="Q926" s="7"/>
      <c r="R926" s="7"/>
      <c r="S926" s="7"/>
      <c r="T926" s="7"/>
      <c r="U926" s="7"/>
      <c r="V926" s="7"/>
      <c r="W926" s="7"/>
      <c r="X926" s="7"/>
      <c r="Y926" s="7"/>
      <c r="Z926" s="7"/>
      <c r="AA926" s="7"/>
      <c r="AB926" s="7"/>
    </row>
    <row r="927">
      <c r="A927" s="7"/>
      <c r="B927" s="7"/>
      <c r="C927" s="7"/>
      <c r="D927" s="7"/>
      <c r="E927" s="7"/>
      <c r="F927" s="11"/>
      <c r="G927" s="11"/>
      <c r="H927" s="11"/>
      <c r="I927" s="11"/>
      <c r="J927" s="11"/>
      <c r="K927" s="11"/>
      <c r="L927" s="13"/>
      <c r="M927" s="11"/>
      <c r="N927" s="7"/>
      <c r="O927" s="7"/>
      <c r="P927" s="7"/>
      <c r="Q927" s="7"/>
      <c r="R927" s="7"/>
      <c r="S927" s="7"/>
      <c r="T927" s="7"/>
      <c r="U927" s="7"/>
      <c r="V927" s="7"/>
      <c r="W927" s="7"/>
      <c r="X927" s="7"/>
      <c r="Y927" s="7"/>
      <c r="Z927" s="7"/>
      <c r="AA927" s="7"/>
      <c r="AB927" s="7"/>
    </row>
    <row r="928">
      <c r="A928" s="7"/>
      <c r="B928" s="7"/>
      <c r="C928" s="7"/>
      <c r="D928" s="7"/>
      <c r="E928" s="7"/>
      <c r="F928" s="11"/>
      <c r="G928" s="11"/>
      <c r="H928" s="11"/>
      <c r="I928" s="11"/>
      <c r="J928" s="11"/>
      <c r="K928" s="11"/>
      <c r="L928" s="13"/>
      <c r="M928" s="11"/>
      <c r="N928" s="7"/>
      <c r="O928" s="7"/>
      <c r="P928" s="7"/>
      <c r="Q928" s="7"/>
      <c r="R928" s="7"/>
      <c r="S928" s="7"/>
      <c r="T928" s="7"/>
      <c r="U928" s="7"/>
      <c r="V928" s="7"/>
      <c r="W928" s="7"/>
      <c r="X928" s="7"/>
      <c r="Y928" s="7"/>
      <c r="Z928" s="7"/>
      <c r="AA928" s="7"/>
      <c r="AB928" s="7"/>
    </row>
    <row r="929">
      <c r="A929" s="7"/>
      <c r="B929" s="7"/>
      <c r="C929" s="7"/>
      <c r="D929" s="7"/>
      <c r="E929" s="7"/>
      <c r="F929" s="11"/>
      <c r="G929" s="11"/>
      <c r="H929" s="11"/>
      <c r="I929" s="11"/>
      <c r="J929" s="11"/>
      <c r="K929" s="11"/>
      <c r="L929" s="13"/>
      <c r="M929" s="11"/>
      <c r="N929" s="7"/>
      <c r="O929" s="7"/>
      <c r="P929" s="7"/>
      <c r="Q929" s="7"/>
      <c r="R929" s="7"/>
      <c r="S929" s="7"/>
      <c r="T929" s="7"/>
      <c r="U929" s="7"/>
      <c r="V929" s="7"/>
      <c r="W929" s="7"/>
      <c r="X929" s="7"/>
      <c r="Y929" s="7"/>
      <c r="Z929" s="7"/>
      <c r="AA929" s="7"/>
      <c r="AB929" s="7"/>
    </row>
    <row r="930">
      <c r="A930" s="7"/>
      <c r="B930" s="7"/>
      <c r="C930" s="7"/>
      <c r="D930" s="7"/>
      <c r="E930" s="7"/>
      <c r="F930" s="11"/>
      <c r="G930" s="11"/>
      <c r="H930" s="11"/>
      <c r="I930" s="11"/>
      <c r="J930" s="11"/>
      <c r="K930" s="11"/>
      <c r="L930" s="13"/>
      <c r="M930" s="11"/>
      <c r="N930" s="7"/>
      <c r="O930" s="7"/>
      <c r="P930" s="7"/>
      <c r="Q930" s="7"/>
      <c r="R930" s="7"/>
      <c r="S930" s="7"/>
      <c r="T930" s="7"/>
      <c r="U930" s="7"/>
      <c r="V930" s="7"/>
      <c r="W930" s="7"/>
      <c r="X930" s="7"/>
      <c r="Y930" s="7"/>
      <c r="Z930" s="7"/>
      <c r="AA930" s="7"/>
      <c r="AB930" s="7"/>
    </row>
    <row r="931">
      <c r="A931" s="7"/>
      <c r="B931" s="7"/>
      <c r="C931" s="7"/>
      <c r="D931" s="7"/>
      <c r="E931" s="7"/>
      <c r="F931" s="11"/>
      <c r="G931" s="11"/>
      <c r="H931" s="11"/>
      <c r="I931" s="11"/>
      <c r="J931" s="11"/>
      <c r="K931" s="11"/>
      <c r="L931" s="13"/>
      <c r="M931" s="11"/>
      <c r="N931" s="7"/>
      <c r="O931" s="7"/>
      <c r="P931" s="7"/>
      <c r="Q931" s="7"/>
      <c r="R931" s="7"/>
      <c r="S931" s="7"/>
      <c r="T931" s="7"/>
      <c r="U931" s="7"/>
      <c r="V931" s="7"/>
      <c r="W931" s="7"/>
      <c r="X931" s="7"/>
      <c r="Y931" s="7"/>
      <c r="Z931" s="7"/>
      <c r="AA931" s="7"/>
      <c r="AB931" s="7"/>
    </row>
    <row r="932">
      <c r="A932" s="7"/>
      <c r="B932" s="7"/>
      <c r="C932" s="7"/>
      <c r="D932" s="7"/>
      <c r="E932" s="7"/>
      <c r="F932" s="11"/>
      <c r="G932" s="11"/>
      <c r="H932" s="11"/>
      <c r="I932" s="11"/>
      <c r="J932" s="11"/>
      <c r="K932" s="11"/>
      <c r="L932" s="13"/>
      <c r="M932" s="11"/>
      <c r="N932" s="7"/>
      <c r="O932" s="7"/>
      <c r="P932" s="7"/>
      <c r="Q932" s="7"/>
      <c r="R932" s="7"/>
      <c r="S932" s="7"/>
      <c r="T932" s="7"/>
      <c r="U932" s="7"/>
      <c r="V932" s="7"/>
      <c r="W932" s="7"/>
      <c r="X932" s="7"/>
      <c r="Y932" s="7"/>
      <c r="Z932" s="7"/>
      <c r="AA932" s="7"/>
      <c r="AB932" s="7"/>
    </row>
    <row r="933">
      <c r="A933" s="7"/>
      <c r="B933" s="7"/>
      <c r="C933" s="7"/>
      <c r="D933" s="7"/>
      <c r="E933" s="7"/>
      <c r="F933" s="11"/>
      <c r="G933" s="11"/>
      <c r="H933" s="11"/>
      <c r="I933" s="11"/>
      <c r="J933" s="11"/>
      <c r="K933" s="11"/>
      <c r="L933" s="13"/>
      <c r="M933" s="11"/>
      <c r="N933" s="7"/>
      <c r="O933" s="7"/>
      <c r="P933" s="7"/>
      <c r="Q933" s="7"/>
      <c r="R933" s="7"/>
      <c r="S933" s="7"/>
      <c r="T933" s="7"/>
      <c r="U933" s="7"/>
      <c r="V933" s="7"/>
      <c r="W933" s="7"/>
      <c r="X933" s="7"/>
      <c r="Y933" s="7"/>
      <c r="Z933" s="7"/>
      <c r="AA933" s="7"/>
      <c r="AB933" s="7"/>
    </row>
    <row r="934">
      <c r="A934" s="7"/>
      <c r="B934" s="7"/>
      <c r="C934" s="7"/>
      <c r="D934" s="7"/>
      <c r="E934" s="7"/>
      <c r="F934" s="11"/>
      <c r="G934" s="11"/>
      <c r="H934" s="11"/>
      <c r="I934" s="11"/>
      <c r="J934" s="11"/>
      <c r="K934" s="11"/>
      <c r="L934" s="13"/>
      <c r="M934" s="11"/>
      <c r="N934" s="7"/>
      <c r="O934" s="7"/>
      <c r="P934" s="7"/>
      <c r="Q934" s="7"/>
      <c r="R934" s="7"/>
      <c r="S934" s="7"/>
      <c r="T934" s="7"/>
      <c r="U934" s="7"/>
      <c r="V934" s="7"/>
      <c r="W934" s="7"/>
      <c r="X934" s="7"/>
      <c r="Y934" s="7"/>
      <c r="Z934" s="7"/>
      <c r="AA934" s="7"/>
      <c r="AB934" s="7"/>
    </row>
    <row r="935">
      <c r="A935" s="7"/>
      <c r="B935" s="7"/>
      <c r="C935" s="7"/>
      <c r="D935" s="7"/>
      <c r="E935" s="7"/>
      <c r="F935" s="11"/>
      <c r="G935" s="11"/>
      <c r="H935" s="11"/>
      <c r="I935" s="11"/>
      <c r="J935" s="11"/>
      <c r="K935" s="11"/>
      <c r="L935" s="13"/>
      <c r="M935" s="11"/>
      <c r="N935" s="7"/>
      <c r="O935" s="7"/>
      <c r="P935" s="7"/>
      <c r="Q935" s="7"/>
      <c r="R935" s="7"/>
      <c r="S935" s="7"/>
      <c r="T935" s="7"/>
      <c r="U935" s="7"/>
      <c r="V935" s="7"/>
      <c r="W935" s="7"/>
      <c r="X935" s="7"/>
      <c r="Y935" s="7"/>
      <c r="Z935" s="7"/>
      <c r="AA935" s="7"/>
      <c r="AB935" s="7"/>
    </row>
    <row r="936">
      <c r="A936" s="7"/>
      <c r="B936" s="7"/>
      <c r="C936" s="7"/>
      <c r="D936" s="7"/>
      <c r="E936" s="7"/>
      <c r="F936" s="11"/>
      <c r="G936" s="11"/>
      <c r="H936" s="11"/>
      <c r="I936" s="11"/>
      <c r="J936" s="11"/>
      <c r="K936" s="11"/>
      <c r="L936" s="13"/>
      <c r="M936" s="11"/>
      <c r="N936" s="7"/>
      <c r="O936" s="7"/>
      <c r="P936" s="7"/>
      <c r="Q936" s="7"/>
      <c r="R936" s="7"/>
      <c r="S936" s="7"/>
      <c r="T936" s="7"/>
      <c r="U936" s="7"/>
      <c r="V936" s="7"/>
      <c r="W936" s="7"/>
      <c r="X936" s="7"/>
      <c r="Y936" s="7"/>
      <c r="Z936" s="7"/>
      <c r="AA936" s="7"/>
      <c r="AB936" s="7"/>
    </row>
    <row r="937">
      <c r="A937" s="7"/>
      <c r="B937" s="7"/>
      <c r="C937" s="7"/>
      <c r="D937" s="7"/>
      <c r="E937" s="7"/>
      <c r="F937" s="11"/>
      <c r="G937" s="11"/>
      <c r="H937" s="11"/>
      <c r="I937" s="11"/>
      <c r="J937" s="11"/>
      <c r="K937" s="11"/>
      <c r="L937" s="13"/>
      <c r="M937" s="11"/>
      <c r="N937" s="7"/>
      <c r="O937" s="7"/>
      <c r="P937" s="7"/>
      <c r="Q937" s="7"/>
      <c r="R937" s="7"/>
      <c r="S937" s="7"/>
      <c r="T937" s="7"/>
      <c r="U937" s="7"/>
      <c r="V937" s="7"/>
      <c r="W937" s="7"/>
      <c r="X937" s="7"/>
      <c r="Y937" s="7"/>
      <c r="Z937" s="7"/>
      <c r="AA937" s="7"/>
      <c r="AB937" s="7"/>
    </row>
    <row r="938">
      <c r="A938" s="7"/>
      <c r="B938" s="7"/>
      <c r="C938" s="7"/>
      <c r="D938" s="7"/>
      <c r="E938" s="7"/>
      <c r="F938" s="11"/>
      <c r="G938" s="11"/>
      <c r="H938" s="11"/>
      <c r="I938" s="11"/>
      <c r="J938" s="11"/>
      <c r="K938" s="11"/>
      <c r="L938" s="13"/>
      <c r="M938" s="11"/>
      <c r="N938" s="7"/>
      <c r="O938" s="7"/>
      <c r="P938" s="7"/>
      <c r="Q938" s="7"/>
      <c r="R938" s="7"/>
      <c r="S938" s="7"/>
      <c r="T938" s="7"/>
      <c r="U938" s="7"/>
      <c r="V938" s="7"/>
      <c r="W938" s="7"/>
      <c r="X938" s="7"/>
      <c r="Y938" s="7"/>
      <c r="Z938" s="7"/>
      <c r="AA938" s="7"/>
      <c r="AB938" s="7"/>
    </row>
    <row r="939">
      <c r="A939" s="7"/>
      <c r="B939" s="7"/>
      <c r="C939" s="7"/>
      <c r="D939" s="7"/>
      <c r="E939" s="7"/>
      <c r="F939" s="11"/>
      <c r="G939" s="11"/>
      <c r="H939" s="11"/>
      <c r="I939" s="11"/>
      <c r="J939" s="11"/>
      <c r="K939" s="11"/>
      <c r="L939" s="13"/>
      <c r="M939" s="11"/>
      <c r="N939" s="7"/>
      <c r="O939" s="7"/>
      <c r="P939" s="7"/>
      <c r="Q939" s="7"/>
      <c r="R939" s="7"/>
      <c r="S939" s="7"/>
      <c r="T939" s="7"/>
      <c r="U939" s="7"/>
      <c r="V939" s="7"/>
      <c r="W939" s="7"/>
      <c r="X939" s="7"/>
      <c r="Y939" s="7"/>
      <c r="Z939" s="7"/>
      <c r="AA939" s="7"/>
      <c r="AB939" s="7"/>
    </row>
    <row r="940">
      <c r="A940" s="7"/>
      <c r="B940" s="7"/>
      <c r="C940" s="7"/>
      <c r="D940" s="7"/>
      <c r="E940" s="7"/>
      <c r="F940" s="11"/>
      <c r="G940" s="11"/>
      <c r="H940" s="11"/>
      <c r="I940" s="11"/>
      <c r="J940" s="11"/>
      <c r="K940" s="11"/>
      <c r="L940" s="13"/>
      <c r="M940" s="11"/>
      <c r="N940" s="7"/>
      <c r="O940" s="7"/>
      <c r="P940" s="7"/>
      <c r="Q940" s="7"/>
      <c r="R940" s="7"/>
      <c r="S940" s="7"/>
      <c r="T940" s="7"/>
      <c r="U940" s="7"/>
      <c r="V940" s="7"/>
      <c r="W940" s="7"/>
      <c r="X940" s="7"/>
      <c r="Y940" s="7"/>
      <c r="Z940" s="7"/>
      <c r="AA940" s="7"/>
      <c r="AB940" s="7"/>
    </row>
    <row r="941">
      <c r="A941" s="7"/>
      <c r="B941" s="7"/>
      <c r="C941" s="7"/>
      <c r="D941" s="7"/>
      <c r="E941" s="7"/>
      <c r="F941" s="11"/>
      <c r="G941" s="11"/>
      <c r="H941" s="11"/>
      <c r="I941" s="11"/>
      <c r="J941" s="11"/>
      <c r="K941" s="11"/>
      <c r="L941" s="13"/>
      <c r="M941" s="11"/>
      <c r="N941" s="7"/>
      <c r="O941" s="7"/>
      <c r="P941" s="7"/>
      <c r="Q941" s="7"/>
      <c r="R941" s="7"/>
      <c r="S941" s="7"/>
      <c r="T941" s="7"/>
      <c r="U941" s="7"/>
      <c r="V941" s="7"/>
      <c r="W941" s="7"/>
      <c r="X941" s="7"/>
      <c r="Y941" s="7"/>
      <c r="Z941" s="7"/>
      <c r="AA941" s="7"/>
      <c r="AB941" s="7"/>
    </row>
    <row r="942">
      <c r="A942" s="7"/>
      <c r="B942" s="7"/>
      <c r="C942" s="7"/>
      <c r="D942" s="7"/>
      <c r="E942" s="7"/>
      <c r="F942" s="11"/>
      <c r="G942" s="11"/>
      <c r="H942" s="11"/>
      <c r="I942" s="11"/>
      <c r="J942" s="11"/>
      <c r="K942" s="11"/>
      <c r="L942" s="13"/>
      <c r="M942" s="11"/>
      <c r="N942" s="7"/>
      <c r="O942" s="7"/>
      <c r="P942" s="7"/>
      <c r="Q942" s="7"/>
      <c r="R942" s="7"/>
      <c r="S942" s="7"/>
      <c r="T942" s="7"/>
      <c r="U942" s="7"/>
      <c r="V942" s="7"/>
      <c r="W942" s="7"/>
      <c r="X942" s="7"/>
      <c r="Y942" s="7"/>
      <c r="Z942" s="7"/>
      <c r="AA942" s="7"/>
      <c r="AB942" s="7"/>
    </row>
    <row r="943">
      <c r="A943" s="7"/>
      <c r="B943" s="7"/>
      <c r="C943" s="7"/>
      <c r="D943" s="7"/>
      <c r="E943" s="7"/>
      <c r="F943" s="11"/>
      <c r="G943" s="11"/>
      <c r="H943" s="11"/>
      <c r="I943" s="11"/>
      <c r="J943" s="11"/>
      <c r="K943" s="11"/>
      <c r="L943" s="13"/>
      <c r="M943" s="11"/>
      <c r="N943" s="7"/>
      <c r="O943" s="7"/>
      <c r="P943" s="7"/>
      <c r="Q943" s="7"/>
      <c r="R943" s="7"/>
      <c r="S943" s="7"/>
      <c r="T943" s="7"/>
      <c r="U943" s="7"/>
      <c r="V943" s="7"/>
      <c r="W943" s="7"/>
      <c r="X943" s="7"/>
      <c r="Y943" s="7"/>
      <c r="Z943" s="7"/>
      <c r="AA943" s="7"/>
      <c r="AB943" s="7"/>
    </row>
    <row r="944">
      <c r="A944" s="7"/>
      <c r="B944" s="7"/>
      <c r="C944" s="7"/>
      <c r="D944" s="7"/>
      <c r="E944" s="7"/>
      <c r="F944" s="11"/>
      <c r="G944" s="11"/>
      <c r="H944" s="11"/>
      <c r="I944" s="11"/>
      <c r="J944" s="11"/>
      <c r="K944" s="11"/>
      <c r="L944" s="13"/>
      <c r="M944" s="11"/>
      <c r="N944" s="7"/>
      <c r="O944" s="7"/>
      <c r="P944" s="7"/>
      <c r="Q944" s="7"/>
      <c r="R944" s="7"/>
      <c r="S944" s="7"/>
      <c r="T944" s="7"/>
      <c r="U944" s="7"/>
      <c r="V944" s="7"/>
      <c r="W944" s="7"/>
      <c r="X944" s="7"/>
      <c r="Y944" s="7"/>
      <c r="Z944" s="7"/>
      <c r="AA944" s="7"/>
      <c r="AB944" s="7"/>
    </row>
    <row r="945">
      <c r="A945" s="7"/>
      <c r="B945" s="7"/>
      <c r="C945" s="7"/>
      <c r="D945" s="7"/>
      <c r="E945" s="7"/>
      <c r="F945" s="11"/>
      <c r="G945" s="11"/>
      <c r="H945" s="11"/>
      <c r="I945" s="11"/>
      <c r="J945" s="11"/>
      <c r="K945" s="11"/>
      <c r="L945" s="13"/>
      <c r="M945" s="11"/>
      <c r="N945" s="7"/>
      <c r="O945" s="7"/>
      <c r="P945" s="7"/>
      <c r="Q945" s="7"/>
      <c r="R945" s="7"/>
      <c r="S945" s="7"/>
      <c r="T945" s="7"/>
      <c r="U945" s="7"/>
      <c r="V945" s="7"/>
      <c r="W945" s="7"/>
      <c r="X945" s="7"/>
      <c r="Y945" s="7"/>
      <c r="Z945" s="7"/>
      <c r="AA945" s="7"/>
      <c r="AB945" s="7"/>
    </row>
    <row r="946">
      <c r="A946" s="7"/>
      <c r="B946" s="7"/>
      <c r="C946" s="7"/>
      <c r="D946" s="7"/>
      <c r="E946" s="7"/>
      <c r="F946" s="11"/>
      <c r="G946" s="11"/>
      <c r="H946" s="11"/>
      <c r="I946" s="11"/>
      <c r="J946" s="11"/>
      <c r="K946" s="11"/>
      <c r="L946" s="13"/>
      <c r="M946" s="11"/>
      <c r="N946" s="7"/>
      <c r="O946" s="7"/>
      <c r="P946" s="7"/>
      <c r="Q946" s="7"/>
      <c r="R946" s="7"/>
      <c r="S946" s="7"/>
      <c r="T946" s="7"/>
      <c r="U946" s="7"/>
      <c r="V946" s="7"/>
      <c r="W946" s="7"/>
      <c r="X946" s="7"/>
      <c r="Y946" s="7"/>
      <c r="Z946" s="7"/>
      <c r="AA946" s="7"/>
      <c r="AB946" s="7"/>
    </row>
    <row r="947">
      <c r="A947" s="7"/>
      <c r="B947" s="7"/>
      <c r="C947" s="7"/>
      <c r="D947" s="7"/>
      <c r="E947" s="7"/>
      <c r="F947" s="11"/>
      <c r="G947" s="11"/>
      <c r="H947" s="11"/>
      <c r="I947" s="11"/>
      <c r="J947" s="11"/>
      <c r="K947" s="11"/>
      <c r="L947" s="13"/>
      <c r="M947" s="11"/>
      <c r="N947" s="7"/>
      <c r="O947" s="7"/>
      <c r="P947" s="7"/>
      <c r="Q947" s="7"/>
      <c r="R947" s="7"/>
      <c r="S947" s="7"/>
      <c r="T947" s="7"/>
      <c r="U947" s="7"/>
      <c r="V947" s="7"/>
      <c r="W947" s="7"/>
      <c r="X947" s="7"/>
      <c r="Y947" s="7"/>
      <c r="Z947" s="7"/>
      <c r="AA947" s="7"/>
      <c r="AB947" s="7"/>
    </row>
    <row r="948">
      <c r="A948" s="7"/>
      <c r="B948" s="7"/>
      <c r="C948" s="7"/>
      <c r="D948" s="7"/>
      <c r="E948" s="7"/>
      <c r="F948" s="11"/>
      <c r="G948" s="11"/>
      <c r="H948" s="11"/>
      <c r="I948" s="11"/>
      <c r="J948" s="11"/>
      <c r="K948" s="11"/>
      <c r="L948" s="13"/>
      <c r="M948" s="11"/>
      <c r="N948" s="7"/>
      <c r="O948" s="7"/>
      <c r="P948" s="7"/>
      <c r="Q948" s="7"/>
      <c r="R948" s="7"/>
      <c r="S948" s="7"/>
      <c r="T948" s="7"/>
      <c r="U948" s="7"/>
      <c r="V948" s="7"/>
      <c r="W948" s="7"/>
      <c r="X948" s="7"/>
      <c r="Y948" s="7"/>
      <c r="Z948" s="7"/>
      <c r="AA948" s="7"/>
      <c r="AB948" s="7"/>
    </row>
    <row r="949">
      <c r="A949" s="7"/>
      <c r="B949" s="7"/>
      <c r="C949" s="7"/>
      <c r="D949" s="7"/>
      <c r="E949" s="7"/>
      <c r="F949" s="11"/>
      <c r="G949" s="11"/>
      <c r="H949" s="11"/>
      <c r="I949" s="11"/>
      <c r="J949" s="11"/>
      <c r="K949" s="11"/>
      <c r="L949" s="13"/>
      <c r="M949" s="11"/>
      <c r="N949" s="7"/>
      <c r="O949" s="7"/>
      <c r="P949" s="7"/>
      <c r="Q949" s="7"/>
      <c r="R949" s="7"/>
      <c r="S949" s="7"/>
      <c r="T949" s="7"/>
      <c r="U949" s="7"/>
      <c r="V949" s="7"/>
      <c r="W949" s="7"/>
      <c r="X949" s="7"/>
      <c r="Y949" s="7"/>
      <c r="Z949" s="7"/>
      <c r="AA949" s="7"/>
      <c r="AB949" s="7"/>
    </row>
    <row r="950">
      <c r="A950" s="7"/>
      <c r="B950" s="7"/>
      <c r="C950" s="7"/>
      <c r="D950" s="7"/>
      <c r="E950" s="7"/>
      <c r="F950" s="11"/>
      <c r="G950" s="11"/>
      <c r="H950" s="11"/>
      <c r="I950" s="11"/>
      <c r="J950" s="11"/>
      <c r="K950" s="11"/>
      <c r="L950" s="13"/>
      <c r="M950" s="11"/>
      <c r="N950" s="7"/>
      <c r="O950" s="7"/>
      <c r="P950" s="7"/>
      <c r="Q950" s="7"/>
      <c r="R950" s="7"/>
      <c r="S950" s="7"/>
      <c r="T950" s="7"/>
      <c r="U950" s="7"/>
      <c r="V950" s="7"/>
      <c r="W950" s="7"/>
      <c r="X950" s="7"/>
      <c r="Y950" s="7"/>
      <c r="Z950" s="7"/>
      <c r="AA950" s="7"/>
      <c r="AB950" s="7"/>
    </row>
    <row r="951">
      <c r="A951" s="7"/>
      <c r="B951" s="7"/>
      <c r="C951" s="7"/>
      <c r="D951" s="7"/>
      <c r="E951" s="7"/>
      <c r="F951" s="11"/>
      <c r="G951" s="11"/>
      <c r="H951" s="11"/>
      <c r="I951" s="11"/>
      <c r="J951" s="11"/>
      <c r="K951" s="11"/>
      <c r="L951" s="13"/>
      <c r="M951" s="11"/>
      <c r="N951" s="7"/>
      <c r="O951" s="7"/>
      <c r="P951" s="7"/>
      <c r="Q951" s="7"/>
      <c r="R951" s="7"/>
      <c r="S951" s="7"/>
      <c r="T951" s="7"/>
      <c r="U951" s="7"/>
      <c r="V951" s="7"/>
      <c r="W951" s="7"/>
      <c r="X951" s="7"/>
      <c r="Y951" s="7"/>
      <c r="Z951" s="7"/>
      <c r="AA951" s="7"/>
      <c r="AB951" s="7"/>
    </row>
    <row r="952">
      <c r="A952" s="7"/>
      <c r="B952" s="7"/>
      <c r="C952" s="7"/>
      <c r="D952" s="7"/>
      <c r="E952" s="7"/>
      <c r="F952" s="11"/>
      <c r="G952" s="11"/>
      <c r="H952" s="11"/>
      <c r="I952" s="11"/>
      <c r="J952" s="11"/>
      <c r="K952" s="11"/>
      <c r="L952" s="13"/>
      <c r="M952" s="11"/>
      <c r="N952" s="7"/>
      <c r="O952" s="7"/>
      <c r="P952" s="7"/>
      <c r="Q952" s="7"/>
      <c r="R952" s="7"/>
      <c r="S952" s="7"/>
      <c r="T952" s="7"/>
      <c r="U952" s="7"/>
      <c r="V952" s="7"/>
      <c r="W952" s="7"/>
      <c r="X952" s="7"/>
      <c r="Y952" s="7"/>
      <c r="Z952" s="7"/>
      <c r="AA952" s="7"/>
      <c r="AB952" s="7"/>
    </row>
    <row r="953">
      <c r="A953" s="7"/>
      <c r="B953" s="7"/>
      <c r="C953" s="7"/>
      <c r="D953" s="7"/>
      <c r="E953" s="7"/>
      <c r="F953" s="11"/>
      <c r="G953" s="11"/>
      <c r="H953" s="11"/>
      <c r="I953" s="11"/>
      <c r="J953" s="11"/>
      <c r="K953" s="11"/>
      <c r="L953" s="13"/>
      <c r="M953" s="11"/>
      <c r="N953" s="7"/>
      <c r="O953" s="7"/>
      <c r="P953" s="7"/>
      <c r="Q953" s="7"/>
      <c r="R953" s="7"/>
      <c r="S953" s="7"/>
      <c r="T953" s="7"/>
      <c r="U953" s="7"/>
      <c r="V953" s="7"/>
      <c r="W953" s="7"/>
      <c r="X953" s="7"/>
      <c r="Y953" s="7"/>
      <c r="Z953" s="7"/>
      <c r="AA953" s="7"/>
      <c r="AB953" s="7"/>
    </row>
    <row r="954">
      <c r="A954" s="7"/>
      <c r="B954" s="7"/>
      <c r="C954" s="7"/>
      <c r="D954" s="7"/>
      <c r="E954" s="7"/>
      <c r="F954" s="11"/>
      <c r="G954" s="11"/>
      <c r="H954" s="11"/>
      <c r="I954" s="11"/>
      <c r="J954" s="11"/>
      <c r="K954" s="11"/>
      <c r="L954" s="13"/>
      <c r="M954" s="11"/>
      <c r="N954" s="7"/>
      <c r="O954" s="7"/>
      <c r="P954" s="7"/>
      <c r="Q954" s="7"/>
      <c r="R954" s="7"/>
      <c r="S954" s="7"/>
      <c r="T954" s="7"/>
      <c r="U954" s="7"/>
      <c r="V954" s="7"/>
      <c r="W954" s="7"/>
      <c r="X954" s="7"/>
      <c r="Y954" s="7"/>
      <c r="Z954" s="7"/>
      <c r="AA954" s="7"/>
      <c r="AB954" s="7"/>
    </row>
    <row r="955">
      <c r="A955" s="7"/>
      <c r="B955" s="7"/>
      <c r="C955" s="7"/>
      <c r="D955" s="7"/>
      <c r="E955" s="7"/>
      <c r="F955" s="11"/>
      <c r="G955" s="11"/>
      <c r="H955" s="11"/>
      <c r="I955" s="11"/>
      <c r="J955" s="11"/>
      <c r="K955" s="11"/>
      <c r="L955" s="13"/>
      <c r="M955" s="11"/>
      <c r="N955" s="7"/>
      <c r="O955" s="7"/>
      <c r="P955" s="7"/>
      <c r="Q955" s="7"/>
      <c r="R955" s="7"/>
      <c r="S955" s="7"/>
      <c r="T955" s="7"/>
      <c r="U955" s="7"/>
      <c r="V955" s="7"/>
      <c r="W955" s="7"/>
      <c r="X955" s="7"/>
      <c r="Y955" s="7"/>
      <c r="Z955" s="7"/>
      <c r="AA955" s="7"/>
      <c r="AB955" s="7"/>
    </row>
    <row r="956">
      <c r="A956" s="7"/>
      <c r="B956" s="7"/>
      <c r="C956" s="7"/>
      <c r="D956" s="7"/>
      <c r="E956" s="7"/>
      <c r="F956" s="11"/>
      <c r="G956" s="11"/>
      <c r="H956" s="11"/>
      <c r="I956" s="11"/>
      <c r="J956" s="11"/>
      <c r="K956" s="11"/>
      <c r="L956" s="13"/>
      <c r="M956" s="11"/>
      <c r="N956" s="7"/>
      <c r="O956" s="7"/>
      <c r="P956" s="7"/>
      <c r="Q956" s="7"/>
      <c r="R956" s="7"/>
      <c r="S956" s="7"/>
      <c r="T956" s="7"/>
      <c r="U956" s="7"/>
      <c r="V956" s="7"/>
      <c r="W956" s="7"/>
      <c r="X956" s="7"/>
      <c r="Y956" s="7"/>
      <c r="Z956" s="7"/>
      <c r="AA956" s="7"/>
      <c r="AB956" s="7"/>
    </row>
    <row r="957">
      <c r="A957" s="7"/>
      <c r="B957" s="7"/>
      <c r="C957" s="7"/>
      <c r="D957" s="7"/>
      <c r="E957" s="7"/>
      <c r="F957" s="11"/>
      <c r="G957" s="11"/>
      <c r="H957" s="11"/>
      <c r="I957" s="11"/>
      <c r="J957" s="11"/>
      <c r="K957" s="11"/>
      <c r="L957" s="13"/>
      <c r="M957" s="11"/>
      <c r="N957" s="7"/>
      <c r="O957" s="7"/>
      <c r="P957" s="7"/>
      <c r="Q957" s="7"/>
      <c r="R957" s="7"/>
      <c r="S957" s="7"/>
      <c r="T957" s="7"/>
      <c r="U957" s="7"/>
      <c r="V957" s="7"/>
      <c r="W957" s="7"/>
      <c r="X957" s="7"/>
      <c r="Y957" s="7"/>
      <c r="Z957" s="7"/>
      <c r="AA957" s="7"/>
      <c r="AB957" s="7"/>
    </row>
    <row r="958">
      <c r="A958" s="7"/>
      <c r="B958" s="7"/>
      <c r="C958" s="7"/>
      <c r="D958" s="7"/>
      <c r="E958" s="7"/>
      <c r="F958" s="11"/>
      <c r="G958" s="11"/>
      <c r="H958" s="11"/>
      <c r="I958" s="11"/>
      <c r="J958" s="11"/>
      <c r="K958" s="11"/>
      <c r="L958" s="13"/>
      <c r="M958" s="11"/>
      <c r="N958" s="7"/>
      <c r="O958" s="7"/>
      <c r="P958" s="7"/>
      <c r="Q958" s="7"/>
      <c r="R958" s="7"/>
      <c r="S958" s="7"/>
      <c r="T958" s="7"/>
      <c r="U958" s="7"/>
      <c r="V958" s="7"/>
      <c r="W958" s="7"/>
      <c r="X958" s="7"/>
      <c r="Y958" s="7"/>
      <c r="Z958" s="7"/>
      <c r="AA958" s="7"/>
      <c r="AB958" s="7"/>
    </row>
    <row r="959">
      <c r="A959" s="7"/>
      <c r="B959" s="7"/>
      <c r="C959" s="7"/>
      <c r="D959" s="7"/>
      <c r="E959" s="7"/>
      <c r="F959" s="11"/>
      <c r="G959" s="11"/>
      <c r="H959" s="11"/>
      <c r="I959" s="11"/>
      <c r="J959" s="11"/>
      <c r="K959" s="11"/>
      <c r="L959" s="13"/>
      <c r="M959" s="11"/>
      <c r="N959" s="7"/>
      <c r="O959" s="7"/>
      <c r="P959" s="7"/>
      <c r="Q959" s="7"/>
      <c r="R959" s="7"/>
      <c r="S959" s="7"/>
      <c r="T959" s="7"/>
      <c r="U959" s="7"/>
      <c r="V959" s="7"/>
      <c r="W959" s="7"/>
      <c r="X959" s="7"/>
      <c r="Y959" s="7"/>
      <c r="Z959" s="7"/>
      <c r="AA959" s="7"/>
      <c r="AB959" s="7"/>
    </row>
    <row r="960">
      <c r="A960" s="7"/>
      <c r="B960" s="7"/>
      <c r="C960" s="7"/>
      <c r="D960" s="7"/>
      <c r="E960" s="7"/>
      <c r="F960" s="11"/>
      <c r="G960" s="11"/>
      <c r="H960" s="11"/>
      <c r="I960" s="11"/>
      <c r="J960" s="11"/>
      <c r="K960" s="11"/>
      <c r="L960" s="13"/>
      <c r="M960" s="11"/>
      <c r="N960" s="7"/>
      <c r="O960" s="7"/>
      <c r="P960" s="7"/>
      <c r="Q960" s="7"/>
      <c r="R960" s="7"/>
      <c r="S960" s="7"/>
      <c r="T960" s="7"/>
      <c r="U960" s="7"/>
      <c r="V960" s="7"/>
      <c r="W960" s="7"/>
      <c r="X960" s="7"/>
      <c r="Y960" s="7"/>
      <c r="Z960" s="7"/>
      <c r="AA960" s="7"/>
      <c r="AB960" s="7"/>
    </row>
    <row r="961">
      <c r="A961" s="7"/>
      <c r="B961" s="7"/>
      <c r="C961" s="7"/>
      <c r="D961" s="7"/>
      <c r="E961" s="7"/>
      <c r="F961" s="11"/>
      <c r="G961" s="11"/>
      <c r="H961" s="11"/>
      <c r="I961" s="11"/>
      <c r="J961" s="11"/>
      <c r="K961" s="11"/>
      <c r="L961" s="13"/>
      <c r="M961" s="11"/>
      <c r="N961" s="7"/>
      <c r="O961" s="7"/>
      <c r="P961" s="7"/>
      <c r="Q961" s="7"/>
      <c r="R961" s="7"/>
      <c r="S961" s="7"/>
      <c r="T961" s="7"/>
      <c r="U961" s="7"/>
      <c r="V961" s="7"/>
      <c r="W961" s="7"/>
      <c r="X961" s="7"/>
      <c r="Y961" s="7"/>
      <c r="Z961" s="7"/>
      <c r="AA961" s="7"/>
      <c r="AB961" s="7"/>
    </row>
    <row r="962">
      <c r="A962" s="7"/>
      <c r="B962" s="7"/>
      <c r="C962" s="7"/>
      <c r="D962" s="7"/>
      <c r="E962" s="7"/>
      <c r="F962" s="11"/>
      <c r="G962" s="11"/>
      <c r="H962" s="11"/>
      <c r="I962" s="11"/>
      <c r="J962" s="11"/>
      <c r="K962" s="11"/>
      <c r="L962" s="13"/>
      <c r="M962" s="11"/>
      <c r="N962" s="7"/>
      <c r="O962" s="7"/>
      <c r="P962" s="7"/>
      <c r="Q962" s="7"/>
      <c r="R962" s="7"/>
      <c r="S962" s="7"/>
      <c r="T962" s="7"/>
      <c r="U962" s="7"/>
      <c r="V962" s="7"/>
      <c r="W962" s="7"/>
      <c r="X962" s="7"/>
      <c r="Y962" s="7"/>
      <c r="Z962" s="7"/>
      <c r="AA962" s="7"/>
      <c r="AB962" s="7"/>
    </row>
    <row r="963">
      <c r="A963" s="7"/>
      <c r="B963" s="7"/>
      <c r="C963" s="7"/>
      <c r="D963" s="7"/>
      <c r="E963" s="7"/>
      <c r="F963" s="11"/>
      <c r="G963" s="11"/>
      <c r="H963" s="11"/>
      <c r="I963" s="11"/>
      <c r="J963" s="11"/>
      <c r="K963" s="11"/>
      <c r="L963" s="13"/>
      <c r="M963" s="11"/>
      <c r="N963" s="7"/>
      <c r="O963" s="7"/>
      <c r="P963" s="7"/>
      <c r="Q963" s="7"/>
      <c r="R963" s="7"/>
      <c r="S963" s="7"/>
      <c r="T963" s="7"/>
      <c r="U963" s="7"/>
      <c r="V963" s="7"/>
      <c r="W963" s="7"/>
      <c r="X963" s="7"/>
      <c r="Y963" s="7"/>
      <c r="Z963" s="7"/>
      <c r="AA963" s="7"/>
      <c r="AB963" s="7"/>
    </row>
    <row r="964">
      <c r="A964" s="7"/>
      <c r="B964" s="7"/>
      <c r="C964" s="7"/>
      <c r="D964" s="7"/>
      <c r="E964" s="7"/>
      <c r="F964" s="11"/>
      <c r="G964" s="11"/>
      <c r="H964" s="11"/>
      <c r="I964" s="11"/>
      <c r="J964" s="11"/>
      <c r="K964" s="11"/>
      <c r="L964" s="13"/>
      <c r="M964" s="11"/>
      <c r="N964" s="7"/>
      <c r="O964" s="7"/>
      <c r="P964" s="7"/>
      <c r="Q964" s="7"/>
      <c r="R964" s="7"/>
      <c r="S964" s="7"/>
      <c r="T964" s="7"/>
      <c r="U964" s="7"/>
      <c r="V964" s="7"/>
      <c r="W964" s="7"/>
      <c r="X964" s="7"/>
      <c r="Y964" s="7"/>
      <c r="Z964" s="7"/>
      <c r="AA964" s="7"/>
      <c r="AB964" s="7"/>
    </row>
    <row r="965">
      <c r="A965" s="7"/>
      <c r="B965" s="7"/>
      <c r="C965" s="7"/>
      <c r="D965" s="7"/>
      <c r="E965" s="7"/>
      <c r="F965" s="11"/>
      <c r="G965" s="11"/>
      <c r="H965" s="11"/>
      <c r="I965" s="11"/>
      <c r="J965" s="11"/>
      <c r="K965" s="11"/>
      <c r="L965" s="13"/>
      <c r="M965" s="11"/>
      <c r="N965" s="7"/>
      <c r="O965" s="7"/>
      <c r="P965" s="7"/>
      <c r="Q965" s="7"/>
      <c r="R965" s="7"/>
      <c r="S965" s="7"/>
      <c r="T965" s="7"/>
      <c r="U965" s="7"/>
      <c r="V965" s="7"/>
      <c r="W965" s="7"/>
      <c r="X965" s="7"/>
      <c r="Y965" s="7"/>
      <c r="Z965" s="7"/>
      <c r="AA965" s="7"/>
      <c r="AB965" s="7"/>
    </row>
    <row r="966">
      <c r="A966" s="7"/>
      <c r="B966" s="7"/>
      <c r="C966" s="7"/>
      <c r="D966" s="7"/>
      <c r="E966" s="7"/>
      <c r="F966" s="11"/>
      <c r="G966" s="11"/>
      <c r="H966" s="11"/>
      <c r="I966" s="11"/>
      <c r="J966" s="11"/>
      <c r="K966" s="11"/>
      <c r="L966" s="13"/>
      <c r="M966" s="11"/>
      <c r="N966" s="7"/>
      <c r="O966" s="7"/>
      <c r="P966" s="7"/>
      <c r="Q966" s="7"/>
      <c r="R966" s="7"/>
      <c r="S966" s="7"/>
      <c r="T966" s="7"/>
      <c r="U966" s="7"/>
      <c r="V966" s="7"/>
      <c r="W966" s="7"/>
      <c r="X966" s="7"/>
      <c r="Y966" s="7"/>
      <c r="Z966" s="7"/>
      <c r="AA966" s="7"/>
      <c r="AB966" s="7"/>
    </row>
    <row r="967">
      <c r="A967" s="7"/>
      <c r="B967" s="7"/>
      <c r="C967" s="7"/>
      <c r="D967" s="7"/>
      <c r="E967" s="7"/>
      <c r="F967" s="11"/>
      <c r="G967" s="11"/>
      <c r="H967" s="11"/>
      <c r="I967" s="11"/>
      <c r="J967" s="11"/>
      <c r="K967" s="11"/>
      <c r="L967" s="13"/>
      <c r="M967" s="11"/>
      <c r="N967" s="7"/>
      <c r="O967" s="7"/>
      <c r="P967" s="7"/>
      <c r="Q967" s="7"/>
      <c r="R967" s="7"/>
      <c r="S967" s="7"/>
      <c r="T967" s="7"/>
      <c r="U967" s="7"/>
      <c r="V967" s="7"/>
      <c r="W967" s="7"/>
      <c r="X967" s="7"/>
      <c r="Y967" s="7"/>
      <c r="Z967" s="7"/>
      <c r="AA967" s="7"/>
      <c r="AB967" s="7"/>
    </row>
    <row r="968">
      <c r="A968" s="7"/>
      <c r="B968" s="7"/>
      <c r="C968" s="7"/>
      <c r="D968" s="7"/>
      <c r="E968" s="7"/>
      <c r="F968" s="11"/>
      <c r="G968" s="11"/>
      <c r="H968" s="11"/>
      <c r="I968" s="11"/>
      <c r="J968" s="11"/>
      <c r="K968" s="11"/>
      <c r="L968" s="13"/>
      <c r="M968" s="11"/>
      <c r="N968" s="7"/>
      <c r="O968" s="7"/>
      <c r="P968" s="7"/>
      <c r="Q968" s="7"/>
      <c r="R968" s="7"/>
      <c r="S968" s="7"/>
      <c r="T968" s="7"/>
      <c r="U968" s="7"/>
      <c r="V968" s="7"/>
      <c r="W968" s="7"/>
      <c r="X968" s="7"/>
      <c r="Y968" s="7"/>
      <c r="Z968" s="7"/>
      <c r="AA968" s="7"/>
      <c r="AB968" s="7"/>
    </row>
    <row r="969">
      <c r="A969" s="7"/>
      <c r="B969" s="7"/>
      <c r="C969" s="7"/>
      <c r="D969" s="7"/>
      <c r="E969" s="7"/>
      <c r="F969" s="11"/>
      <c r="G969" s="11"/>
      <c r="H969" s="11"/>
      <c r="I969" s="11"/>
      <c r="J969" s="11"/>
      <c r="K969" s="11"/>
      <c r="L969" s="13"/>
      <c r="M969" s="11"/>
      <c r="N969" s="7"/>
      <c r="O969" s="7"/>
      <c r="P969" s="7"/>
      <c r="Q969" s="7"/>
      <c r="R969" s="7"/>
      <c r="S969" s="7"/>
      <c r="T969" s="7"/>
      <c r="U969" s="7"/>
      <c r="V969" s="7"/>
      <c r="W969" s="7"/>
      <c r="X969" s="7"/>
      <c r="Y969" s="7"/>
      <c r="Z969" s="7"/>
      <c r="AA969" s="7"/>
      <c r="AB969" s="7"/>
    </row>
    <row r="970">
      <c r="A970" s="7"/>
      <c r="B970" s="7"/>
      <c r="C970" s="7"/>
      <c r="D970" s="7"/>
      <c r="E970" s="7"/>
      <c r="F970" s="11"/>
      <c r="G970" s="11"/>
      <c r="H970" s="11"/>
      <c r="I970" s="11"/>
      <c r="J970" s="11"/>
      <c r="K970" s="11"/>
      <c r="L970" s="13"/>
      <c r="M970" s="11"/>
      <c r="N970" s="7"/>
      <c r="O970" s="7"/>
      <c r="P970" s="7"/>
      <c r="Q970" s="7"/>
      <c r="R970" s="7"/>
      <c r="S970" s="7"/>
      <c r="T970" s="7"/>
      <c r="U970" s="7"/>
      <c r="V970" s="7"/>
      <c r="W970" s="7"/>
      <c r="X970" s="7"/>
      <c r="Y970" s="7"/>
      <c r="Z970" s="7"/>
      <c r="AA970" s="7"/>
      <c r="AB970" s="7"/>
    </row>
    <row r="971">
      <c r="A971" s="7"/>
      <c r="B971" s="7"/>
      <c r="C971" s="7"/>
      <c r="D971" s="7"/>
      <c r="E971" s="7"/>
      <c r="F971" s="11"/>
      <c r="G971" s="11"/>
      <c r="H971" s="11"/>
      <c r="I971" s="11"/>
      <c r="J971" s="11"/>
      <c r="K971" s="11"/>
      <c r="L971" s="13"/>
      <c r="M971" s="11"/>
      <c r="N971" s="7"/>
      <c r="O971" s="7"/>
      <c r="P971" s="7"/>
      <c r="Q971" s="7"/>
      <c r="R971" s="7"/>
      <c r="S971" s="7"/>
      <c r="T971" s="7"/>
      <c r="U971" s="7"/>
      <c r="V971" s="7"/>
      <c r="W971" s="7"/>
      <c r="X971" s="7"/>
      <c r="Y971" s="7"/>
      <c r="Z971" s="7"/>
      <c r="AA971" s="7"/>
      <c r="AB971" s="7"/>
    </row>
    <row r="972">
      <c r="A972" s="7"/>
      <c r="B972" s="7"/>
      <c r="C972" s="7"/>
      <c r="D972" s="7"/>
      <c r="E972" s="7"/>
      <c r="F972" s="11"/>
      <c r="G972" s="11"/>
      <c r="H972" s="11"/>
      <c r="I972" s="11"/>
      <c r="J972" s="11"/>
      <c r="K972" s="11"/>
      <c r="L972" s="13"/>
      <c r="M972" s="11"/>
      <c r="N972" s="7"/>
      <c r="O972" s="7"/>
      <c r="P972" s="7"/>
      <c r="Q972" s="7"/>
      <c r="R972" s="7"/>
      <c r="S972" s="7"/>
      <c r="T972" s="7"/>
      <c r="U972" s="7"/>
      <c r="V972" s="7"/>
      <c r="W972" s="7"/>
      <c r="X972" s="7"/>
      <c r="Y972" s="7"/>
      <c r="Z972" s="7"/>
      <c r="AA972" s="7"/>
      <c r="AB972" s="7"/>
    </row>
    <row r="973">
      <c r="A973" s="7"/>
      <c r="B973" s="7"/>
      <c r="C973" s="7"/>
      <c r="D973" s="7"/>
      <c r="E973" s="7"/>
      <c r="F973" s="11"/>
      <c r="G973" s="11"/>
      <c r="H973" s="11"/>
      <c r="I973" s="11"/>
      <c r="J973" s="11"/>
      <c r="K973" s="11"/>
      <c r="L973" s="13"/>
      <c r="M973" s="11"/>
      <c r="N973" s="7"/>
      <c r="O973" s="7"/>
      <c r="P973" s="7"/>
      <c r="Q973" s="7"/>
      <c r="R973" s="7"/>
      <c r="S973" s="7"/>
      <c r="T973" s="7"/>
      <c r="U973" s="7"/>
      <c r="V973" s="7"/>
      <c r="W973" s="7"/>
      <c r="X973" s="7"/>
      <c r="Y973" s="7"/>
      <c r="Z973" s="7"/>
      <c r="AA973" s="7"/>
      <c r="AB973" s="7"/>
    </row>
    <row r="974">
      <c r="A974" s="7"/>
      <c r="B974" s="7"/>
      <c r="C974" s="7"/>
      <c r="D974" s="7"/>
      <c r="E974" s="7"/>
      <c r="F974" s="11"/>
      <c r="G974" s="11"/>
      <c r="H974" s="11"/>
      <c r="I974" s="11"/>
      <c r="J974" s="11"/>
      <c r="K974" s="11"/>
      <c r="L974" s="13"/>
      <c r="M974" s="11"/>
      <c r="N974" s="7"/>
      <c r="O974" s="7"/>
      <c r="P974" s="7"/>
      <c r="Q974" s="7"/>
      <c r="R974" s="7"/>
      <c r="S974" s="7"/>
      <c r="T974" s="7"/>
      <c r="U974" s="7"/>
      <c r="V974" s="7"/>
      <c r="W974" s="7"/>
      <c r="X974" s="7"/>
      <c r="Y974" s="7"/>
      <c r="Z974" s="7"/>
      <c r="AA974" s="7"/>
      <c r="AB974" s="7"/>
    </row>
    <row r="975">
      <c r="A975" s="7"/>
      <c r="B975" s="7"/>
      <c r="C975" s="7"/>
      <c r="D975" s="7"/>
      <c r="E975" s="7"/>
      <c r="F975" s="11"/>
      <c r="G975" s="11"/>
      <c r="H975" s="11"/>
      <c r="I975" s="11"/>
      <c r="J975" s="11"/>
      <c r="K975" s="11"/>
      <c r="L975" s="13"/>
      <c r="M975" s="11"/>
      <c r="N975" s="7"/>
      <c r="O975" s="7"/>
      <c r="P975" s="7"/>
      <c r="Q975" s="7"/>
      <c r="R975" s="7"/>
      <c r="S975" s="7"/>
      <c r="T975" s="7"/>
      <c r="U975" s="7"/>
      <c r="V975" s="7"/>
      <c r="W975" s="7"/>
      <c r="X975" s="7"/>
      <c r="Y975" s="7"/>
      <c r="Z975" s="7"/>
      <c r="AA975" s="7"/>
      <c r="AB975" s="7"/>
    </row>
    <row r="976">
      <c r="A976" s="7"/>
      <c r="B976" s="7"/>
      <c r="C976" s="7"/>
      <c r="D976" s="7"/>
      <c r="E976" s="7"/>
      <c r="F976" s="11"/>
      <c r="G976" s="11"/>
      <c r="H976" s="11"/>
      <c r="I976" s="11"/>
      <c r="J976" s="11"/>
      <c r="K976" s="11"/>
      <c r="L976" s="13"/>
      <c r="M976" s="11"/>
      <c r="N976" s="7"/>
      <c r="O976" s="7"/>
      <c r="P976" s="7"/>
      <c r="Q976" s="7"/>
      <c r="R976" s="7"/>
      <c r="S976" s="7"/>
      <c r="T976" s="7"/>
      <c r="U976" s="7"/>
      <c r="V976" s="7"/>
      <c r="W976" s="7"/>
      <c r="X976" s="7"/>
      <c r="Y976" s="7"/>
      <c r="Z976" s="7"/>
      <c r="AA976" s="7"/>
      <c r="AB976" s="7"/>
    </row>
    <row r="977">
      <c r="A977" s="7"/>
      <c r="B977" s="7"/>
      <c r="C977" s="7"/>
      <c r="D977" s="7"/>
      <c r="E977" s="7"/>
      <c r="F977" s="11"/>
      <c r="G977" s="11"/>
      <c r="H977" s="11"/>
      <c r="I977" s="11"/>
      <c r="J977" s="11"/>
      <c r="K977" s="11"/>
      <c r="L977" s="13"/>
      <c r="M977" s="11"/>
      <c r="N977" s="7"/>
      <c r="O977" s="7"/>
      <c r="P977" s="7"/>
      <c r="Q977" s="7"/>
      <c r="R977" s="7"/>
      <c r="S977" s="7"/>
      <c r="T977" s="7"/>
      <c r="U977" s="7"/>
      <c r="V977" s="7"/>
      <c r="W977" s="7"/>
      <c r="X977" s="7"/>
      <c r="Y977" s="7"/>
      <c r="Z977" s="7"/>
      <c r="AA977" s="7"/>
      <c r="AB977" s="7"/>
    </row>
    <row r="978">
      <c r="A978" s="7"/>
      <c r="B978" s="7"/>
      <c r="C978" s="7"/>
      <c r="D978" s="7"/>
      <c r="E978" s="7"/>
      <c r="F978" s="11"/>
      <c r="G978" s="11"/>
      <c r="H978" s="11"/>
      <c r="I978" s="11"/>
      <c r="J978" s="11"/>
      <c r="K978" s="11"/>
      <c r="L978" s="13"/>
      <c r="M978" s="11"/>
      <c r="N978" s="7"/>
      <c r="O978" s="7"/>
      <c r="P978" s="7"/>
      <c r="Q978" s="7"/>
      <c r="R978" s="7"/>
      <c r="S978" s="7"/>
      <c r="T978" s="7"/>
      <c r="U978" s="7"/>
      <c r="V978" s="7"/>
      <c r="W978" s="7"/>
      <c r="X978" s="7"/>
      <c r="Y978" s="7"/>
      <c r="Z978" s="7"/>
      <c r="AA978" s="7"/>
      <c r="AB978" s="7"/>
    </row>
    <row r="979">
      <c r="A979" s="7"/>
      <c r="B979" s="7"/>
      <c r="C979" s="7"/>
      <c r="D979" s="7"/>
      <c r="E979" s="7"/>
      <c r="F979" s="11"/>
      <c r="G979" s="11"/>
      <c r="H979" s="11"/>
      <c r="I979" s="11"/>
      <c r="J979" s="11"/>
      <c r="K979" s="11"/>
      <c r="L979" s="13"/>
      <c r="M979" s="11"/>
      <c r="N979" s="7"/>
      <c r="O979" s="7"/>
      <c r="P979" s="7"/>
      <c r="Q979" s="7"/>
      <c r="R979" s="7"/>
      <c r="S979" s="7"/>
      <c r="T979" s="7"/>
      <c r="U979" s="7"/>
      <c r="V979" s="7"/>
      <c r="W979" s="7"/>
      <c r="X979" s="7"/>
      <c r="Y979" s="7"/>
      <c r="Z979" s="7"/>
      <c r="AA979" s="7"/>
      <c r="AB979" s="7"/>
    </row>
    <row r="980">
      <c r="A980" s="7"/>
      <c r="B980" s="7"/>
      <c r="C980" s="7"/>
      <c r="D980" s="7"/>
      <c r="E980" s="7"/>
      <c r="F980" s="11"/>
      <c r="G980" s="11"/>
      <c r="H980" s="11"/>
      <c r="I980" s="11"/>
      <c r="J980" s="11"/>
      <c r="K980" s="11"/>
      <c r="L980" s="13"/>
      <c r="M980" s="11"/>
      <c r="N980" s="7"/>
      <c r="O980" s="7"/>
      <c r="P980" s="7"/>
      <c r="Q980" s="7"/>
      <c r="R980" s="7"/>
      <c r="S980" s="7"/>
      <c r="T980" s="7"/>
      <c r="U980" s="7"/>
      <c r="V980" s="7"/>
      <c r="W980" s="7"/>
      <c r="X980" s="7"/>
      <c r="Y980" s="7"/>
      <c r="Z980" s="7"/>
      <c r="AA980" s="7"/>
      <c r="AB980" s="7"/>
    </row>
    <row r="981">
      <c r="A981" s="7"/>
      <c r="B981" s="7"/>
      <c r="C981" s="7"/>
      <c r="D981" s="7"/>
      <c r="E981" s="7"/>
      <c r="F981" s="11"/>
      <c r="G981" s="11"/>
      <c r="H981" s="11"/>
      <c r="I981" s="11"/>
      <c r="J981" s="11"/>
      <c r="K981" s="11"/>
      <c r="L981" s="13"/>
      <c r="M981" s="11"/>
      <c r="N981" s="7"/>
      <c r="O981" s="7"/>
      <c r="P981" s="7"/>
      <c r="Q981" s="7"/>
      <c r="R981" s="7"/>
      <c r="S981" s="7"/>
      <c r="T981" s="7"/>
      <c r="U981" s="7"/>
      <c r="V981" s="7"/>
      <c r="W981" s="7"/>
      <c r="X981" s="7"/>
      <c r="Y981" s="7"/>
      <c r="Z981" s="7"/>
      <c r="AA981" s="7"/>
      <c r="AB981" s="7"/>
    </row>
    <row r="982">
      <c r="A982" s="7"/>
      <c r="B982" s="7"/>
      <c r="C982" s="7"/>
      <c r="D982" s="7"/>
      <c r="E982" s="7"/>
      <c r="F982" s="11"/>
      <c r="G982" s="11"/>
      <c r="H982" s="11"/>
      <c r="I982" s="11"/>
      <c r="J982" s="11"/>
      <c r="K982" s="11"/>
      <c r="L982" s="13"/>
      <c r="M982" s="11"/>
      <c r="N982" s="7"/>
      <c r="O982" s="7"/>
      <c r="P982" s="7"/>
      <c r="Q982" s="7"/>
      <c r="R982" s="7"/>
      <c r="S982" s="7"/>
      <c r="T982" s="7"/>
      <c r="U982" s="7"/>
      <c r="V982" s="7"/>
      <c r="W982" s="7"/>
      <c r="X982" s="7"/>
      <c r="Y982" s="7"/>
      <c r="Z982" s="7"/>
      <c r="AA982" s="7"/>
      <c r="AB982" s="7"/>
    </row>
    <row r="983">
      <c r="A983" s="7"/>
      <c r="B983" s="7"/>
      <c r="C983" s="7"/>
      <c r="D983" s="7"/>
      <c r="E983" s="7"/>
      <c r="F983" s="11"/>
      <c r="G983" s="11"/>
      <c r="H983" s="11"/>
      <c r="I983" s="11"/>
      <c r="J983" s="11"/>
      <c r="K983" s="11"/>
      <c r="L983" s="13"/>
      <c r="M983" s="11"/>
      <c r="N983" s="7"/>
      <c r="O983" s="7"/>
      <c r="P983" s="7"/>
      <c r="Q983" s="7"/>
      <c r="R983" s="7"/>
      <c r="S983" s="7"/>
      <c r="T983" s="7"/>
      <c r="U983" s="7"/>
      <c r="V983" s="7"/>
      <c r="W983" s="7"/>
      <c r="X983" s="7"/>
      <c r="Y983" s="7"/>
      <c r="Z983" s="7"/>
      <c r="AA983" s="7"/>
      <c r="AB983" s="7"/>
    </row>
    <row r="984">
      <c r="A984" s="7"/>
      <c r="B984" s="7"/>
      <c r="C984" s="7"/>
      <c r="D984" s="7"/>
      <c r="E984" s="7"/>
      <c r="F984" s="11"/>
      <c r="G984" s="11"/>
      <c r="H984" s="11"/>
      <c r="I984" s="11"/>
      <c r="J984" s="11"/>
      <c r="K984" s="11"/>
      <c r="L984" s="13"/>
      <c r="M984" s="11"/>
      <c r="N984" s="7"/>
      <c r="O984" s="7"/>
      <c r="P984" s="7"/>
      <c r="Q984" s="7"/>
      <c r="R984" s="7"/>
      <c r="S984" s="7"/>
      <c r="T984" s="7"/>
      <c r="U984" s="7"/>
      <c r="V984" s="7"/>
      <c r="W984" s="7"/>
      <c r="X984" s="7"/>
      <c r="Y984" s="7"/>
      <c r="Z984" s="7"/>
      <c r="AA984" s="7"/>
      <c r="AB984" s="7"/>
    </row>
    <row r="985">
      <c r="A985" s="7"/>
      <c r="B985" s="7"/>
      <c r="C985" s="7"/>
      <c r="D985" s="7"/>
      <c r="E985" s="7"/>
      <c r="F985" s="11"/>
      <c r="G985" s="11"/>
      <c r="H985" s="11"/>
      <c r="I985" s="11"/>
      <c r="J985" s="11"/>
      <c r="K985" s="11"/>
      <c r="L985" s="13"/>
      <c r="M985" s="11"/>
      <c r="N985" s="7"/>
      <c r="O985" s="7"/>
      <c r="P985" s="7"/>
      <c r="Q985" s="7"/>
      <c r="R985" s="7"/>
      <c r="S985" s="7"/>
      <c r="T985" s="7"/>
      <c r="U985" s="7"/>
      <c r="V985" s="7"/>
      <c r="W985" s="7"/>
      <c r="X985" s="7"/>
      <c r="Y985" s="7"/>
      <c r="Z985" s="7"/>
      <c r="AA985" s="7"/>
      <c r="AB985" s="7"/>
    </row>
    <row r="986">
      <c r="A986" s="7"/>
      <c r="B986" s="7"/>
      <c r="C986" s="7"/>
      <c r="D986" s="7"/>
      <c r="E986" s="7"/>
      <c r="F986" s="11"/>
      <c r="G986" s="11"/>
      <c r="H986" s="11"/>
      <c r="I986" s="11"/>
      <c r="J986" s="11"/>
      <c r="K986" s="11"/>
      <c r="L986" s="13"/>
      <c r="M986" s="11"/>
      <c r="N986" s="7"/>
      <c r="O986" s="7"/>
      <c r="P986" s="7"/>
      <c r="Q986" s="7"/>
      <c r="R986" s="7"/>
      <c r="S986" s="7"/>
      <c r="T986" s="7"/>
      <c r="U986" s="7"/>
      <c r="V986" s="7"/>
      <c r="W986" s="7"/>
      <c r="X986" s="7"/>
      <c r="Y986" s="7"/>
      <c r="Z986" s="7"/>
      <c r="AA986" s="7"/>
      <c r="AB986" s="7"/>
    </row>
    <row r="987">
      <c r="A987" s="7"/>
      <c r="B987" s="7"/>
      <c r="C987" s="7"/>
      <c r="D987" s="7"/>
      <c r="E987" s="7"/>
      <c r="F987" s="11"/>
      <c r="G987" s="11"/>
      <c r="H987" s="11"/>
      <c r="I987" s="11"/>
      <c r="J987" s="11"/>
      <c r="K987" s="11"/>
      <c r="L987" s="13"/>
      <c r="M987" s="11"/>
      <c r="N987" s="7"/>
      <c r="O987" s="7"/>
      <c r="P987" s="7"/>
      <c r="Q987" s="7"/>
      <c r="R987" s="7"/>
      <c r="S987" s="7"/>
      <c r="T987" s="7"/>
      <c r="U987" s="7"/>
      <c r="V987" s="7"/>
      <c r="W987" s="7"/>
      <c r="X987" s="7"/>
      <c r="Y987" s="7"/>
      <c r="Z987" s="7"/>
      <c r="AA987" s="7"/>
      <c r="AB987" s="7"/>
    </row>
    <row r="988">
      <c r="A988" s="7"/>
      <c r="B988" s="7"/>
      <c r="C988" s="7"/>
      <c r="D988" s="7"/>
      <c r="E988" s="7"/>
      <c r="F988" s="11"/>
      <c r="G988" s="11"/>
      <c r="H988" s="11"/>
      <c r="I988" s="11"/>
      <c r="J988" s="11"/>
      <c r="K988" s="11"/>
      <c r="L988" s="13"/>
      <c r="M988" s="11"/>
      <c r="N988" s="7"/>
      <c r="O988" s="7"/>
      <c r="P988" s="7"/>
      <c r="Q988" s="7"/>
      <c r="R988" s="7"/>
      <c r="S988" s="7"/>
      <c r="T988" s="7"/>
      <c r="U988" s="7"/>
      <c r="V988" s="7"/>
      <c r="W988" s="7"/>
      <c r="X988" s="7"/>
      <c r="Y988" s="7"/>
      <c r="Z988" s="7"/>
      <c r="AA988" s="7"/>
      <c r="AB988" s="7"/>
    </row>
    <row r="989">
      <c r="A989" s="7"/>
      <c r="B989" s="7"/>
      <c r="C989" s="7"/>
      <c r="D989" s="7"/>
      <c r="E989" s="7"/>
      <c r="F989" s="11"/>
      <c r="G989" s="11"/>
      <c r="H989" s="11"/>
      <c r="I989" s="11"/>
      <c r="J989" s="11"/>
      <c r="K989" s="11"/>
      <c r="L989" s="13"/>
      <c r="M989" s="11"/>
      <c r="N989" s="7"/>
      <c r="O989" s="7"/>
      <c r="P989" s="7"/>
      <c r="Q989" s="7"/>
      <c r="R989" s="7"/>
      <c r="S989" s="7"/>
      <c r="T989" s="7"/>
      <c r="U989" s="7"/>
      <c r="V989" s="7"/>
      <c r="W989" s="7"/>
      <c r="X989" s="7"/>
      <c r="Y989" s="7"/>
      <c r="Z989" s="7"/>
      <c r="AA989" s="7"/>
      <c r="AB989" s="7"/>
    </row>
    <row r="990">
      <c r="A990" s="7"/>
      <c r="B990" s="7"/>
      <c r="C990" s="7"/>
      <c r="D990" s="7"/>
      <c r="E990" s="7"/>
      <c r="F990" s="11"/>
      <c r="G990" s="11"/>
      <c r="H990" s="11"/>
      <c r="I990" s="11"/>
      <c r="J990" s="11"/>
      <c r="K990" s="11"/>
      <c r="L990" s="13"/>
      <c r="M990" s="11"/>
      <c r="N990" s="7"/>
      <c r="O990" s="7"/>
      <c r="P990" s="7"/>
      <c r="Q990" s="7"/>
      <c r="R990" s="7"/>
      <c r="S990" s="7"/>
      <c r="T990" s="7"/>
      <c r="U990" s="7"/>
      <c r="V990" s="7"/>
      <c r="W990" s="7"/>
      <c r="X990" s="7"/>
      <c r="Y990" s="7"/>
      <c r="Z990" s="7"/>
      <c r="AA990" s="7"/>
      <c r="AB990" s="7"/>
    </row>
    <row r="991">
      <c r="A991" s="7"/>
      <c r="B991" s="7"/>
      <c r="C991" s="7"/>
      <c r="D991" s="7"/>
      <c r="E991" s="7"/>
      <c r="F991" s="11"/>
      <c r="G991" s="11"/>
      <c r="H991" s="11"/>
      <c r="I991" s="11"/>
      <c r="J991" s="11"/>
      <c r="K991" s="11"/>
      <c r="L991" s="13"/>
      <c r="M991" s="11"/>
      <c r="N991" s="7"/>
      <c r="O991" s="7"/>
      <c r="P991" s="7"/>
      <c r="Q991" s="7"/>
      <c r="R991" s="7"/>
      <c r="S991" s="7"/>
      <c r="T991" s="7"/>
      <c r="U991" s="7"/>
      <c r="V991" s="7"/>
      <c r="W991" s="7"/>
      <c r="X991" s="7"/>
      <c r="Y991" s="7"/>
      <c r="Z991" s="7"/>
      <c r="AA991" s="7"/>
      <c r="AB991" s="7"/>
    </row>
    <row r="992">
      <c r="A992" s="7"/>
      <c r="B992" s="7"/>
      <c r="C992" s="7"/>
      <c r="D992" s="7"/>
      <c r="E992" s="7"/>
      <c r="F992" s="11"/>
      <c r="G992" s="11"/>
      <c r="H992" s="11"/>
      <c r="I992" s="11"/>
      <c r="J992" s="11"/>
      <c r="K992" s="11"/>
      <c r="L992" s="13"/>
      <c r="M992" s="11"/>
      <c r="N992" s="7"/>
      <c r="O992" s="7"/>
      <c r="P992" s="7"/>
      <c r="Q992" s="7"/>
      <c r="R992" s="7"/>
      <c r="S992" s="7"/>
      <c r="T992" s="7"/>
      <c r="U992" s="7"/>
      <c r="V992" s="7"/>
      <c r="W992" s="7"/>
      <c r="X992" s="7"/>
      <c r="Y992" s="7"/>
      <c r="Z992" s="7"/>
      <c r="AA992" s="7"/>
      <c r="AB992" s="7"/>
    </row>
    <row r="993">
      <c r="A993" s="7"/>
      <c r="B993" s="7"/>
      <c r="C993" s="7"/>
      <c r="D993" s="7"/>
      <c r="E993" s="7"/>
      <c r="F993" s="11"/>
      <c r="G993" s="11"/>
      <c r="H993" s="11"/>
      <c r="I993" s="11"/>
      <c r="J993" s="11"/>
      <c r="K993" s="11"/>
      <c r="L993" s="13"/>
      <c r="M993" s="11"/>
      <c r="N993" s="7"/>
      <c r="O993" s="7"/>
      <c r="P993" s="7"/>
      <c r="Q993" s="7"/>
      <c r="R993" s="7"/>
      <c r="S993" s="7"/>
      <c r="T993" s="7"/>
      <c r="U993" s="7"/>
      <c r="V993" s="7"/>
      <c r="W993" s="7"/>
      <c r="X993" s="7"/>
      <c r="Y993" s="7"/>
      <c r="Z993" s="7"/>
      <c r="AA993" s="7"/>
      <c r="AB993" s="7"/>
    </row>
    <row r="994">
      <c r="A994" s="7"/>
      <c r="B994" s="7"/>
      <c r="C994" s="7"/>
      <c r="D994" s="7"/>
      <c r="E994" s="7"/>
      <c r="F994" s="11"/>
      <c r="G994" s="11"/>
      <c r="H994" s="11"/>
      <c r="I994" s="11"/>
      <c r="J994" s="11"/>
      <c r="K994" s="11"/>
      <c r="L994" s="13"/>
      <c r="M994" s="11"/>
      <c r="N994" s="7"/>
      <c r="O994" s="7"/>
      <c r="P994" s="7"/>
      <c r="Q994" s="7"/>
      <c r="R994" s="7"/>
      <c r="S994" s="7"/>
      <c r="T994" s="7"/>
      <c r="U994" s="7"/>
      <c r="V994" s="7"/>
      <c r="W994" s="7"/>
      <c r="X994" s="7"/>
      <c r="Y994" s="7"/>
      <c r="Z994" s="7"/>
      <c r="AA994" s="7"/>
      <c r="AB994" s="7"/>
    </row>
    <row r="995">
      <c r="A995" s="7"/>
      <c r="B995" s="7"/>
      <c r="C995" s="7"/>
      <c r="D995" s="7"/>
      <c r="E995" s="7"/>
      <c r="F995" s="11"/>
      <c r="G995" s="11"/>
      <c r="H995" s="11"/>
      <c r="I995" s="11"/>
      <c r="J995" s="11"/>
      <c r="K995" s="11"/>
      <c r="L995" s="13"/>
      <c r="M995" s="11"/>
      <c r="N995" s="7"/>
      <c r="O995" s="7"/>
      <c r="P995" s="7"/>
      <c r="Q995" s="7"/>
      <c r="R995" s="7"/>
      <c r="S995" s="7"/>
      <c r="T995" s="7"/>
      <c r="U995" s="7"/>
      <c r="V995" s="7"/>
      <c r="W995" s="7"/>
      <c r="X995" s="7"/>
      <c r="Y995" s="7"/>
      <c r="Z995" s="7"/>
      <c r="AA995" s="7"/>
      <c r="AB995" s="7"/>
    </row>
    <row r="996">
      <c r="A996" s="7"/>
      <c r="B996" s="7"/>
      <c r="C996" s="7"/>
      <c r="D996" s="7"/>
      <c r="E996" s="7"/>
      <c r="F996" s="11"/>
      <c r="G996" s="11"/>
      <c r="H996" s="11"/>
      <c r="I996" s="11"/>
      <c r="J996" s="11"/>
      <c r="K996" s="11"/>
      <c r="L996" s="13"/>
      <c r="M996" s="11"/>
      <c r="N996" s="7"/>
      <c r="O996" s="7"/>
      <c r="P996" s="7"/>
      <c r="Q996" s="7"/>
      <c r="R996" s="7"/>
      <c r="S996" s="7"/>
      <c r="T996" s="7"/>
      <c r="U996" s="7"/>
      <c r="V996" s="7"/>
      <c r="W996" s="7"/>
      <c r="X996" s="7"/>
      <c r="Y996" s="7"/>
      <c r="Z996" s="7"/>
      <c r="AA996" s="7"/>
      <c r="AB996" s="7"/>
    </row>
    <row r="997">
      <c r="A997" s="7"/>
      <c r="B997" s="7"/>
      <c r="C997" s="7"/>
      <c r="D997" s="7"/>
      <c r="E997" s="7"/>
      <c r="F997" s="11"/>
      <c r="G997" s="11"/>
      <c r="H997" s="11"/>
      <c r="I997" s="11"/>
      <c r="J997" s="11"/>
      <c r="K997" s="11"/>
      <c r="L997" s="13"/>
      <c r="M997" s="11"/>
      <c r="N997" s="7"/>
      <c r="O997" s="7"/>
      <c r="P997" s="7"/>
      <c r="Q997" s="7"/>
      <c r="R997" s="7"/>
      <c r="S997" s="7"/>
      <c r="T997" s="7"/>
      <c r="U997" s="7"/>
      <c r="V997" s="7"/>
      <c r="W997" s="7"/>
      <c r="X997" s="7"/>
      <c r="Y997" s="7"/>
      <c r="Z997" s="7"/>
      <c r="AA997" s="7"/>
      <c r="AB997" s="7"/>
    </row>
    <row r="998">
      <c r="A998" s="7"/>
      <c r="B998" s="7"/>
      <c r="C998" s="7"/>
      <c r="D998" s="7"/>
      <c r="E998" s="7"/>
      <c r="F998" s="11"/>
      <c r="G998" s="11"/>
      <c r="H998" s="11"/>
      <c r="I998" s="11"/>
      <c r="J998" s="11"/>
      <c r="K998" s="11"/>
      <c r="L998" s="13"/>
      <c r="M998" s="11"/>
      <c r="N998" s="7"/>
      <c r="O998" s="7"/>
      <c r="P998" s="7"/>
      <c r="Q998" s="7"/>
      <c r="R998" s="7"/>
      <c r="S998" s="7"/>
      <c r="T998" s="7"/>
      <c r="U998" s="7"/>
      <c r="V998" s="7"/>
      <c r="W998" s="7"/>
      <c r="X998" s="7"/>
      <c r="Y998" s="7"/>
      <c r="Z998" s="7"/>
      <c r="AA998" s="7"/>
      <c r="AB998" s="7"/>
    </row>
    <row r="999">
      <c r="A999" s="7"/>
      <c r="B999" s="7"/>
      <c r="C999" s="7"/>
      <c r="D999" s="7"/>
      <c r="E999" s="7"/>
      <c r="F999" s="11"/>
      <c r="G999" s="11"/>
      <c r="H999" s="11"/>
      <c r="I999" s="11"/>
      <c r="J999" s="11"/>
      <c r="K999" s="11"/>
      <c r="L999" s="13"/>
      <c r="M999" s="11"/>
      <c r="N999" s="7"/>
      <c r="O999" s="7"/>
      <c r="P999" s="7"/>
      <c r="Q999" s="7"/>
      <c r="R999" s="7"/>
      <c r="S999" s="7"/>
      <c r="T999" s="7"/>
      <c r="U999" s="7"/>
      <c r="V999" s="7"/>
      <c r="W999" s="7"/>
      <c r="X999" s="7"/>
      <c r="Y999" s="7"/>
      <c r="Z999" s="7"/>
      <c r="AA999" s="7"/>
      <c r="AB999" s="7"/>
    </row>
    <row r="1000">
      <c r="A1000" s="7"/>
      <c r="B1000" s="7"/>
      <c r="C1000" s="7"/>
      <c r="D1000" s="7"/>
      <c r="E1000" s="7"/>
      <c r="F1000" s="11"/>
      <c r="G1000" s="11"/>
      <c r="H1000" s="11"/>
      <c r="I1000" s="11"/>
      <c r="J1000" s="11"/>
      <c r="K1000" s="11"/>
      <c r="L1000" s="13"/>
      <c r="M1000" s="11"/>
      <c r="N1000" s="7"/>
      <c r="O1000" s="7"/>
      <c r="P1000" s="7"/>
      <c r="Q1000" s="7"/>
      <c r="R1000" s="7"/>
      <c r="S1000" s="7"/>
      <c r="T1000" s="7"/>
      <c r="U1000" s="7"/>
      <c r="V1000" s="7"/>
      <c r="W1000" s="7"/>
      <c r="X1000" s="7"/>
      <c r="Y1000" s="7"/>
      <c r="Z1000" s="7"/>
      <c r="AA1000" s="7"/>
      <c r="AB1000" s="7"/>
    </row>
  </sheetData>
  <autoFilter ref="$A$1:$M$88">
    <sortState ref="A1:M88">
      <sortCondition ref="D1:D88"/>
      <sortCondition descending="1" ref="E1:E88"/>
    </sortState>
  </autoFilter>
  <hyperlinks>
    <hyperlink r:id="rId1" ref="E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63"/>
  </cols>
  <sheetData>
    <row r="1">
      <c r="A1" s="40" t="s">
        <v>567</v>
      </c>
      <c r="B1" s="40" t="s">
        <v>568</v>
      </c>
      <c r="C1" s="40" t="s">
        <v>569</v>
      </c>
      <c r="D1" s="40" t="s">
        <v>570</v>
      </c>
      <c r="E1" s="40" t="s">
        <v>571</v>
      </c>
      <c r="F1" s="40" t="s">
        <v>572</v>
      </c>
      <c r="G1" s="40" t="s">
        <v>573</v>
      </c>
    </row>
    <row r="2">
      <c r="A2" s="41" t="s">
        <v>13</v>
      </c>
      <c r="B2" s="41" t="s">
        <v>14</v>
      </c>
      <c r="C2" s="42">
        <v>2014.0</v>
      </c>
      <c r="D2" s="43" t="s">
        <v>574</v>
      </c>
      <c r="E2" s="41" t="s">
        <v>575</v>
      </c>
      <c r="F2" s="41" t="s">
        <v>576</v>
      </c>
      <c r="G2" s="41" t="s">
        <v>577</v>
      </c>
    </row>
    <row r="3">
      <c r="A3" s="41" t="s">
        <v>21</v>
      </c>
      <c r="B3" s="41" t="s">
        <v>22</v>
      </c>
      <c r="C3" s="42">
        <v>2015.0</v>
      </c>
      <c r="D3" s="43" t="s">
        <v>578</v>
      </c>
      <c r="E3" s="41" t="s">
        <v>579</v>
      </c>
      <c r="F3" s="41" t="s">
        <v>576</v>
      </c>
      <c r="G3" s="41" t="s">
        <v>577</v>
      </c>
    </row>
    <row r="4">
      <c r="A4" s="41" t="s">
        <v>27</v>
      </c>
      <c r="B4" s="41" t="s">
        <v>28</v>
      </c>
      <c r="C4" s="42">
        <v>2015.0</v>
      </c>
      <c r="D4" s="43" t="s">
        <v>578</v>
      </c>
      <c r="E4" s="41" t="s">
        <v>580</v>
      </c>
      <c r="F4" s="41" t="s">
        <v>576</v>
      </c>
      <c r="G4" s="41" t="s">
        <v>577</v>
      </c>
    </row>
    <row r="5">
      <c r="A5" s="41" t="s">
        <v>33</v>
      </c>
      <c r="B5" s="41" t="s">
        <v>34</v>
      </c>
      <c r="C5" s="42">
        <v>2016.0</v>
      </c>
      <c r="D5" s="43" t="s">
        <v>581</v>
      </c>
      <c r="E5" s="41" t="s">
        <v>582</v>
      </c>
      <c r="F5" s="41" t="s">
        <v>576</v>
      </c>
      <c r="G5" s="41" t="s">
        <v>583</v>
      </c>
    </row>
    <row r="6">
      <c r="A6" s="41" t="s">
        <v>55</v>
      </c>
      <c r="B6" s="41" t="s">
        <v>56</v>
      </c>
      <c r="C6" s="42">
        <v>2017.0</v>
      </c>
      <c r="D6" s="43" t="s">
        <v>584</v>
      </c>
      <c r="E6" s="41" t="s">
        <v>585</v>
      </c>
      <c r="F6" s="41" t="s">
        <v>576</v>
      </c>
      <c r="G6" s="41" t="s">
        <v>583</v>
      </c>
    </row>
    <row r="7">
      <c r="A7" s="41" t="s">
        <v>62</v>
      </c>
      <c r="B7" s="41" t="s">
        <v>63</v>
      </c>
      <c r="C7" s="42">
        <v>2017.0</v>
      </c>
      <c r="D7" s="43" t="s">
        <v>584</v>
      </c>
      <c r="E7" s="41" t="s">
        <v>586</v>
      </c>
      <c r="F7" s="41" t="s">
        <v>576</v>
      </c>
      <c r="G7" s="41" t="s">
        <v>583</v>
      </c>
    </row>
    <row r="8">
      <c r="A8" s="41" t="s">
        <v>71</v>
      </c>
      <c r="B8" s="41" t="s">
        <v>72</v>
      </c>
      <c r="C8" s="42">
        <v>2017.0</v>
      </c>
      <c r="D8" s="43" t="s">
        <v>587</v>
      </c>
      <c r="E8" s="41" t="s">
        <v>588</v>
      </c>
      <c r="F8" s="41" t="s">
        <v>576</v>
      </c>
      <c r="G8" s="41" t="s">
        <v>577</v>
      </c>
    </row>
    <row r="9">
      <c r="A9" s="41" t="s">
        <v>79</v>
      </c>
      <c r="B9" s="41" t="s">
        <v>80</v>
      </c>
      <c r="C9" s="42">
        <v>2017.0</v>
      </c>
      <c r="D9" s="43" t="s">
        <v>589</v>
      </c>
      <c r="E9" s="41" t="s">
        <v>590</v>
      </c>
      <c r="F9" s="41" t="s">
        <v>576</v>
      </c>
      <c r="G9" s="41" t="s">
        <v>577</v>
      </c>
    </row>
    <row r="10">
      <c r="A10" s="41" t="s">
        <v>44</v>
      </c>
      <c r="B10" s="41" t="s">
        <v>45</v>
      </c>
      <c r="C10" s="42">
        <v>2017.0</v>
      </c>
      <c r="D10" s="43" t="s">
        <v>591</v>
      </c>
      <c r="E10" s="41" t="s">
        <v>592</v>
      </c>
      <c r="F10" s="41" t="s">
        <v>593</v>
      </c>
      <c r="G10" s="44" t="s">
        <v>594</v>
      </c>
    </row>
    <row r="11">
      <c r="A11" s="41" t="s">
        <v>110</v>
      </c>
      <c r="B11" s="41" t="s">
        <v>111</v>
      </c>
      <c r="C11" s="42">
        <v>2018.0</v>
      </c>
      <c r="D11" s="43" t="s">
        <v>595</v>
      </c>
      <c r="E11" s="41" t="s">
        <v>596</v>
      </c>
      <c r="F11" s="41" t="s">
        <v>576</v>
      </c>
      <c r="G11" s="41" t="s">
        <v>597</v>
      </c>
    </row>
    <row r="12">
      <c r="A12" s="41" t="s">
        <v>113</v>
      </c>
      <c r="B12" s="41" t="s">
        <v>114</v>
      </c>
      <c r="C12" s="42">
        <v>2018.0</v>
      </c>
      <c r="D12" s="43" t="s">
        <v>595</v>
      </c>
      <c r="E12" s="41" t="s">
        <v>598</v>
      </c>
      <c r="F12" s="41" t="s">
        <v>593</v>
      </c>
      <c r="G12" s="41" t="s">
        <v>583</v>
      </c>
    </row>
    <row r="13">
      <c r="A13" s="41" t="s">
        <v>102</v>
      </c>
      <c r="B13" s="41" t="s">
        <v>103</v>
      </c>
      <c r="C13" s="42">
        <v>2018.0</v>
      </c>
      <c r="D13" s="43" t="s">
        <v>599</v>
      </c>
      <c r="E13" s="41" t="s">
        <v>600</v>
      </c>
      <c r="F13" s="41" t="s">
        <v>576</v>
      </c>
      <c r="G13" s="41" t="s">
        <v>577</v>
      </c>
    </row>
    <row r="14">
      <c r="A14" s="41" t="s">
        <v>91</v>
      </c>
      <c r="B14" s="41" t="s">
        <v>92</v>
      </c>
      <c r="C14" s="42">
        <v>2018.0</v>
      </c>
      <c r="D14" s="43" t="s">
        <v>601</v>
      </c>
      <c r="E14" s="41" t="s">
        <v>602</v>
      </c>
      <c r="F14" s="41" t="s">
        <v>576</v>
      </c>
      <c r="G14" s="41" t="s">
        <v>577</v>
      </c>
    </row>
    <row r="15">
      <c r="A15" s="41" t="s">
        <v>82</v>
      </c>
      <c r="B15" s="41" t="s">
        <v>83</v>
      </c>
      <c r="C15" s="42">
        <v>2018.0</v>
      </c>
      <c r="D15" s="43" t="s">
        <v>595</v>
      </c>
      <c r="E15" s="41" t="s">
        <v>603</v>
      </c>
      <c r="F15" s="41" t="s">
        <v>593</v>
      </c>
      <c r="G15" s="44" t="s">
        <v>594</v>
      </c>
    </row>
    <row r="16">
      <c r="A16" s="41" t="s">
        <v>116</v>
      </c>
      <c r="B16" s="41" t="s">
        <v>117</v>
      </c>
      <c r="C16" s="42">
        <v>2018.0</v>
      </c>
      <c r="D16" s="43" t="s">
        <v>599</v>
      </c>
      <c r="E16" s="41" t="s">
        <v>604</v>
      </c>
      <c r="F16" s="41" t="s">
        <v>576</v>
      </c>
      <c r="G16" s="41" t="s">
        <v>577</v>
      </c>
    </row>
    <row r="17">
      <c r="A17" s="41" t="s">
        <v>124</v>
      </c>
      <c r="B17" s="41" t="s">
        <v>125</v>
      </c>
      <c r="C17" s="42">
        <v>2018.0</v>
      </c>
      <c r="D17" s="43" t="s">
        <v>595</v>
      </c>
      <c r="E17" s="41" t="s">
        <v>605</v>
      </c>
      <c r="F17" s="41" t="s">
        <v>576</v>
      </c>
      <c r="G17" s="41" t="s">
        <v>597</v>
      </c>
    </row>
    <row r="18">
      <c r="A18" s="41" t="s">
        <v>131</v>
      </c>
      <c r="B18" s="41" t="s">
        <v>132</v>
      </c>
      <c r="C18" s="42">
        <v>2018.0</v>
      </c>
      <c r="D18" s="43" t="s">
        <v>595</v>
      </c>
      <c r="E18" s="41" t="s">
        <v>606</v>
      </c>
      <c r="F18" s="41" t="s">
        <v>576</v>
      </c>
      <c r="G18" s="41" t="s">
        <v>597</v>
      </c>
    </row>
    <row r="19">
      <c r="A19" s="41" t="s">
        <v>145</v>
      </c>
      <c r="B19" s="41" t="s">
        <v>146</v>
      </c>
      <c r="C19" s="42">
        <v>2019.0</v>
      </c>
      <c r="D19" s="43" t="s">
        <v>607</v>
      </c>
      <c r="E19" s="41" t="s">
        <v>608</v>
      </c>
      <c r="F19" s="41" t="s">
        <v>576</v>
      </c>
      <c r="G19" s="41" t="s">
        <v>577</v>
      </c>
    </row>
    <row r="20">
      <c r="A20" s="41" t="s">
        <v>163</v>
      </c>
      <c r="B20" s="41" t="s">
        <v>164</v>
      </c>
      <c r="C20" s="42">
        <v>2019.0</v>
      </c>
      <c r="D20" s="43" t="s">
        <v>607</v>
      </c>
      <c r="E20" s="41" t="s">
        <v>609</v>
      </c>
      <c r="F20" s="41" t="s">
        <v>593</v>
      </c>
      <c r="G20" s="41" t="s">
        <v>577</v>
      </c>
    </row>
    <row r="21">
      <c r="A21" s="41" t="s">
        <v>170</v>
      </c>
      <c r="B21" s="41" t="s">
        <v>171</v>
      </c>
      <c r="C21" s="42">
        <v>2019.0</v>
      </c>
      <c r="D21" s="43"/>
      <c r="E21" s="41" t="s">
        <v>610</v>
      </c>
      <c r="F21" s="41" t="s">
        <v>611</v>
      </c>
      <c r="G21" s="41" t="s">
        <v>612</v>
      </c>
    </row>
    <row r="22">
      <c r="A22" s="41" t="s">
        <v>137</v>
      </c>
      <c r="B22" s="41" t="s">
        <v>103</v>
      </c>
      <c r="C22" s="42">
        <v>2019.0</v>
      </c>
      <c r="D22" s="43" t="s">
        <v>613</v>
      </c>
      <c r="E22" s="41" t="s">
        <v>614</v>
      </c>
      <c r="F22" s="41" t="s">
        <v>593</v>
      </c>
      <c r="G22" s="41" t="s">
        <v>577</v>
      </c>
    </row>
    <row r="23">
      <c r="A23" s="41" t="s">
        <v>155</v>
      </c>
      <c r="B23" s="41" t="s">
        <v>156</v>
      </c>
      <c r="C23" s="42">
        <v>2019.0</v>
      </c>
      <c r="D23" s="43" t="s">
        <v>615</v>
      </c>
      <c r="E23" s="41" t="s">
        <v>616</v>
      </c>
      <c r="F23" s="41" t="s">
        <v>593</v>
      </c>
      <c r="G23" s="41" t="s">
        <v>597</v>
      </c>
    </row>
    <row r="24">
      <c r="A24" s="41" t="s">
        <v>174</v>
      </c>
      <c r="B24" s="41" t="s">
        <v>175</v>
      </c>
      <c r="C24" s="42">
        <v>2019.0</v>
      </c>
      <c r="D24" s="43" t="s">
        <v>613</v>
      </c>
      <c r="E24" s="41" t="s">
        <v>617</v>
      </c>
      <c r="F24" s="41" t="s">
        <v>576</v>
      </c>
      <c r="G24" s="41" t="s">
        <v>583</v>
      </c>
    </row>
    <row r="25">
      <c r="A25" s="41" t="s">
        <v>179</v>
      </c>
      <c r="B25" s="41" t="s">
        <v>180</v>
      </c>
      <c r="C25" s="42">
        <v>2019.0</v>
      </c>
      <c r="D25" s="43" t="s">
        <v>613</v>
      </c>
      <c r="E25" s="41" t="s">
        <v>618</v>
      </c>
      <c r="F25" s="41" t="s">
        <v>593</v>
      </c>
      <c r="G25" s="45" t="s">
        <v>619</v>
      </c>
    </row>
    <row r="26">
      <c r="A26" s="41" t="s">
        <v>182</v>
      </c>
      <c r="B26" s="41" t="s">
        <v>183</v>
      </c>
      <c r="C26" s="42">
        <v>2019.0</v>
      </c>
      <c r="D26" s="43" t="s">
        <v>613</v>
      </c>
      <c r="E26" s="41" t="s">
        <v>620</v>
      </c>
      <c r="F26" s="41" t="s">
        <v>593</v>
      </c>
      <c r="G26" s="41" t="s">
        <v>583</v>
      </c>
    </row>
    <row r="27">
      <c r="A27" s="41" t="s">
        <v>195</v>
      </c>
      <c r="B27" s="41" t="s">
        <v>196</v>
      </c>
      <c r="C27" s="42">
        <v>2020.0</v>
      </c>
      <c r="D27" s="43" t="s">
        <v>621</v>
      </c>
      <c r="E27" s="41" t="s">
        <v>622</v>
      </c>
      <c r="F27" s="41" t="s">
        <v>576</v>
      </c>
      <c r="G27" s="41" t="s">
        <v>597</v>
      </c>
    </row>
    <row r="28">
      <c r="A28" s="41" t="s">
        <v>198</v>
      </c>
      <c r="B28" s="41" t="s">
        <v>199</v>
      </c>
      <c r="C28" s="42">
        <v>2020.0</v>
      </c>
      <c r="D28" s="43" t="s">
        <v>621</v>
      </c>
      <c r="E28" s="41" t="s">
        <v>623</v>
      </c>
      <c r="F28" s="41" t="s">
        <v>576</v>
      </c>
      <c r="G28" s="41" t="s">
        <v>583</v>
      </c>
    </row>
    <row r="29">
      <c r="A29" s="41" t="s">
        <v>203</v>
      </c>
      <c r="B29" s="41" t="s">
        <v>204</v>
      </c>
      <c r="C29" s="42">
        <v>2020.0</v>
      </c>
      <c r="D29" s="43"/>
      <c r="E29" s="41" t="s">
        <v>624</v>
      </c>
      <c r="F29" s="41" t="s">
        <v>611</v>
      </c>
      <c r="G29" s="41" t="s">
        <v>612</v>
      </c>
    </row>
    <row r="30">
      <c r="A30" s="41" t="s">
        <v>206</v>
      </c>
      <c r="B30" s="41" t="s">
        <v>207</v>
      </c>
      <c r="C30" s="42">
        <v>2020.0</v>
      </c>
      <c r="D30" s="43" t="s">
        <v>625</v>
      </c>
      <c r="E30" s="41" t="s">
        <v>626</v>
      </c>
      <c r="F30" s="41" t="s">
        <v>576</v>
      </c>
      <c r="G30" s="41" t="s">
        <v>577</v>
      </c>
    </row>
    <row r="31">
      <c r="A31" s="41" t="s">
        <v>217</v>
      </c>
      <c r="B31" s="41" t="s">
        <v>132</v>
      </c>
      <c r="C31" s="42">
        <v>2020.0</v>
      </c>
      <c r="D31" s="43" t="s">
        <v>627</v>
      </c>
      <c r="E31" s="41" t="s">
        <v>628</v>
      </c>
      <c r="F31" s="41" t="s">
        <v>576</v>
      </c>
      <c r="G31" s="41" t="s">
        <v>577</v>
      </c>
    </row>
    <row r="32">
      <c r="A32" s="41" t="s">
        <v>225</v>
      </c>
      <c r="B32" s="41" t="s">
        <v>226</v>
      </c>
      <c r="C32" s="42">
        <v>2020.0</v>
      </c>
      <c r="D32" s="43" t="s">
        <v>621</v>
      </c>
      <c r="E32" s="41" t="s">
        <v>629</v>
      </c>
      <c r="F32" s="41" t="s">
        <v>576</v>
      </c>
      <c r="G32" s="41" t="s">
        <v>597</v>
      </c>
    </row>
    <row r="33">
      <c r="A33" s="41" t="s">
        <v>231</v>
      </c>
      <c r="B33" s="41" t="s">
        <v>232</v>
      </c>
      <c r="C33" s="42">
        <v>2020.0</v>
      </c>
      <c r="D33" s="43" t="s">
        <v>621</v>
      </c>
      <c r="E33" s="41" t="s">
        <v>630</v>
      </c>
      <c r="F33" s="41" t="s">
        <v>593</v>
      </c>
      <c r="G33" s="41" t="s">
        <v>583</v>
      </c>
    </row>
    <row r="34">
      <c r="A34" s="41" t="s">
        <v>233</v>
      </c>
      <c r="B34" s="41" t="s">
        <v>234</v>
      </c>
      <c r="C34" s="42">
        <v>2020.0</v>
      </c>
      <c r="D34" s="43" t="s">
        <v>631</v>
      </c>
      <c r="E34" s="41" t="s">
        <v>632</v>
      </c>
      <c r="F34" s="41" t="s">
        <v>576</v>
      </c>
      <c r="G34" s="41" t="s">
        <v>577</v>
      </c>
    </row>
    <row r="35">
      <c r="A35" s="41" t="s">
        <v>237</v>
      </c>
      <c r="B35" s="41" t="s">
        <v>238</v>
      </c>
      <c r="C35" s="42">
        <v>2020.0</v>
      </c>
      <c r="D35" s="43" t="s">
        <v>621</v>
      </c>
      <c r="E35" s="41" t="s">
        <v>633</v>
      </c>
      <c r="F35" s="41" t="s">
        <v>593</v>
      </c>
      <c r="G35" s="45" t="s">
        <v>619</v>
      </c>
    </row>
    <row r="36">
      <c r="A36" s="41" t="s">
        <v>240</v>
      </c>
      <c r="B36" s="41" t="s">
        <v>241</v>
      </c>
      <c r="C36" s="42">
        <v>2020.0</v>
      </c>
      <c r="D36" s="43" t="s">
        <v>621</v>
      </c>
      <c r="E36" s="41" t="s">
        <v>634</v>
      </c>
      <c r="F36" s="41" t="s">
        <v>576</v>
      </c>
      <c r="G36" s="41" t="s">
        <v>583</v>
      </c>
    </row>
    <row r="37">
      <c r="A37" s="41" t="s">
        <v>249</v>
      </c>
      <c r="B37" s="41" t="s">
        <v>250</v>
      </c>
      <c r="C37" s="42">
        <v>2020.0</v>
      </c>
      <c r="D37" s="43" t="s">
        <v>621</v>
      </c>
      <c r="E37" s="41" t="s">
        <v>635</v>
      </c>
      <c r="F37" s="41" t="s">
        <v>593</v>
      </c>
      <c r="G37" s="41" t="s">
        <v>583</v>
      </c>
    </row>
    <row r="38">
      <c r="A38" s="41" t="s">
        <v>253</v>
      </c>
      <c r="B38" s="41" t="s">
        <v>254</v>
      </c>
      <c r="C38" s="42">
        <v>2020.0</v>
      </c>
      <c r="D38" s="43"/>
      <c r="E38" s="41" t="s">
        <v>636</v>
      </c>
      <c r="F38" s="41" t="s">
        <v>637</v>
      </c>
      <c r="G38" s="41" t="s">
        <v>612</v>
      </c>
    </row>
    <row r="39">
      <c r="A39" s="41" t="s">
        <v>186</v>
      </c>
      <c r="B39" s="41" t="s">
        <v>187</v>
      </c>
      <c r="C39" s="42">
        <v>2020.0</v>
      </c>
      <c r="D39" s="43"/>
      <c r="E39" s="41" t="s">
        <v>638</v>
      </c>
      <c r="F39" s="41" t="s">
        <v>611</v>
      </c>
      <c r="G39" s="41" t="s">
        <v>612</v>
      </c>
    </row>
    <row r="40">
      <c r="A40" s="46" t="s">
        <v>262</v>
      </c>
      <c r="B40" s="41" t="s">
        <v>263</v>
      </c>
      <c r="C40" s="42">
        <v>2020.0</v>
      </c>
      <c r="D40" s="43" t="s">
        <v>621</v>
      </c>
      <c r="E40" s="41" t="s">
        <v>639</v>
      </c>
      <c r="F40" s="41" t="s">
        <v>593</v>
      </c>
      <c r="G40" s="47" t="s">
        <v>594</v>
      </c>
    </row>
    <row r="41">
      <c r="A41" s="41" t="s">
        <v>267</v>
      </c>
      <c r="B41" s="41" t="s">
        <v>268</v>
      </c>
      <c r="C41" s="42">
        <v>2020.0</v>
      </c>
      <c r="D41" s="43" t="s">
        <v>621</v>
      </c>
      <c r="E41" s="41" t="s">
        <v>640</v>
      </c>
      <c r="F41" s="41" t="s">
        <v>576</v>
      </c>
      <c r="G41" s="41" t="s">
        <v>597</v>
      </c>
    </row>
    <row r="42">
      <c r="A42" s="41" t="s">
        <v>270</v>
      </c>
      <c r="B42" s="41" t="s">
        <v>271</v>
      </c>
      <c r="C42" s="42">
        <v>2020.0</v>
      </c>
      <c r="D42" s="43" t="s">
        <v>621</v>
      </c>
      <c r="E42" s="41" t="s">
        <v>641</v>
      </c>
      <c r="F42" s="41" t="s">
        <v>593</v>
      </c>
      <c r="G42" s="41" t="s">
        <v>583</v>
      </c>
    </row>
    <row r="43">
      <c r="A43" s="41" t="s">
        <v>325</v>
      </c>
      <c r="B43" s="41" t="s">
        <v>326</v>
      </c>
      <c r="C43" s="42">
        <v>2021.0</v>
      </c>
      <c r="D43" s="43" t="s">
        <v>642</v>
      </c>
      <c r="E43" s="41" t="s">
        <v>643</v>
      </c>
      <c r="F43" s="41" t="s">
        <v>576</v>
      </c>
      <c r="G43" s="41" t="s">
        <v>597</v>
      </c>
    </row>
    <row r="44">
      <c r="A44" s="41" t="s">
        <v>328</v>
      </c>
      <c r="B44" s="41" t="s">
        <v>175</v>
      </c>
      <c r="C44" s="42">
        <v>2021.0</v>
      </c>
      <c r="D44" s="43" t="s">
        <v>642</v>
      </c>
      <c r="E44" s="41" t="s">
        <v>644</v>
      </c>
      <c r="F44" s="41" t="s">
        <v>593</v>
      </c>
      <c r="G44" s="41" t="s">
        <v>583</v>
      </c>
    </row>
    <row r="45">
      <c r="A45" s="41" t="s">
        <v>331</v>
      </c>
      <c r="B45" s="41" t="s">
        <v>332</v>
      </c>
      <c r="C45" s="42">
        <v>2021.0</v>
      </c>
      <c r="D45" s="43"/>
      <c r="E45" s="41" t="s">
        <v>645</v>
      </c>
      <c r="F45" s="41" t="s">
        <v>637</v>
      </c>
      <c r="G45" s="41" t="s">
        <v>612</v>
      </c>
    </row>
    <row r="46">
      <c r="A46" s="41" t="s">
        <v>339</v>
      </c>
      <c r="B46" s="41" t="s">
        <v>340</v>
      </c>
      <c r="C46" s="42">
        <v>2021.0</v>
      </c>
      <c r="D46" s="43" t="s">
        <v>642</v>
      </c>
      <c r="E46" s="41" t="s">
        <v>646</v>
      </c>
      <c r="F46" s="41" t="s">
        <v>593</v>
      </c>
      <c r="G46" s="41" t="s">
        <v>583</v>
      </c>
    </row>
    <row r="47">
      <c r="A47" s="41" t="s">
        <v>281</v>
      </c>
      <c r="B47" s="41" t="s">
        <v>282</v>
      </c>
      <c r="C47" s="42">
        <v>2021.0</v>
      </c>
      <c r="D47" s="43" t="s">
        <v>647</v>
      </c>
      <c r="E47" s="41" t="s">
        <v>648</v>
      </c>
      <c r="F47" s="41" t="s">
        <v>576</v>
      </c>
      <c r="G47" s="41" t="s">
        <v>577</v>
      </c>
    </row>
    <row r="48">
      <c r="A48" s="41" t="s">
        <v>302</v>
      </c>
      <c r="B48" s="41" t="s">
        <v>303</v>
      </c>
      <c r="C48" s="42">
        <v>2021.0</v>
      </c>
      <c r="D48" s="43" t="s">
        <v>642</v>
      </c>
      <c r="E48" s="41" t="s">
        <v>649</v>
      </c>
      <c r="F48" s="41" t="s">
        <v>576</v>
      </c>
      <c r="G48" s="41" t="s">
        <v>597</v>
      </c>
    </row>
    <row r="49">
      <c r="A49" s="41" t="s">
        <v>317</v>
      </c>
      <c r="B49" s="41" t="s">
        <v>318</v>
      </c>
      <c r="C49" s="42">
        <v>2021.0</v>
      </c>
      <c r="D49" s="43" t="s">
        <v>642</v>
      </c>
      <c r="E49" s="41" t="s">
        <v>650</v>
      </c>
      <c r="F49" s="41" t="s">
        <v>576</v>
      </c>
      <c r="G49" s="41" t="s">
        <v>583</v>
      </c>
    </row>
    <row r="50">
      <c r="A50" s="41" t="s">
        <v>310</v>
      </c>
      <c r="B50" s="41" t="s">
        <v>311</v>
      </c>
      <c r="C50" s="42">
        <v>2021.0</v>
      </c>
      <c r="D50" s="43" t="s">
        <v>642</v>
      </c>
      <c r="E50" s="41" t="s">
        <v>651</v>
      </c>
      <c r="F50" s="41" t="s">
        <v>576</v>
      </c>
      <c r="G50" s="41" t="s">
        <v>597</v>
      </c>
    </row>
    <row r="51">
      <c r="A51" s="41" t="s">
        <v>296</v>
      </c>
      <c r="B51" s="41" t="s">
        <v>297</v>
      </c>
      <c r="C51" s="42">
        <v>2021.0</v>
      </c>
      <c r="D51" s="43"/>
      <c r="E51" s="41" t="s">
        <v>652</v>
      </c>
      <c r="F51" s="41" t="s">
        <v>611</v>
      </c>
      <c r="G51" s="41" t="s">
        <v>612</v>
      </c>
    </row>
    <row r="52">
      <c r="A52" s="41" t="s">
        <v>346</v>
      </c>
      <c r="B52" s="41" t="s">
        <v>347</v>
      </c>
      <c r="C52" s="42">
        <v>2021.0</v>
      </c>
      <c r="D52" s="43" t="s">
        <v>653</v>
      </c>
      <c r="E52" s="41" t="s">
        <v>654</v>
      </c>
      <c r="F52" s="41" t="s">
        <v>593</v>
      </c>
      <c r="G52" s="41" t="s">
        <v>597</v>
      </c>
    </row>
    <row r="53">
      <c r="A53" s="41" t="s">
        <v>355</v>
      </c>
      <c r="B53" s="41"/>
      <c r="C53" s="42">
        <v>2021.0</v>
      </c>
      <c r="D53" s="43" t="s">
        <v>647</v>
      </c>
      <c r="E53" s="41" t="s">
        <v>655</v>
      </c>
      <c r="F53" s="41" t="s">
        <v>576</v>
      </c>
      <c r="G53" s="41" t="s">
        <v>577</v>
      </c>
    </row>
    <row r="54">
      <c r="A54" s="41" t="s">
        <v>359</v>
      </c>
      <c r="B54" s="41" t="s">
        <v>360</v>
      </c>
      <c r="C54" s="42">
        <v>2021.0</v>
      </c>
      <c r="D54" s="43"/>
      <c r="E54" s="41" t="s">
        <v>656</v>
      </c>
      <c r="F54" s="41" t="s">
        <v>637</v>
      </c>
      <c r="G54" s="41" t="s">
        <v>612</v>
      </c>
    </row>
    <row r="55">
      <c r="A55" s="41" t="s">
        <v>363</v>
      </c>
      <c r="B55" s="41" t="s">
        <v>364</v>
      </c>
      <c r="C55" s="42">
        <v>2021.0</v>
      </c>
      <c r="D55" s="43"/>
      <c r="E55" s="41" t="s">
        <v>657</v>
      </c>
      <c r="F55" s="41" t="s">
        <v>611</v>
      </c>
      <c r="G55" s="41" t="s">
        <v>612</v>
      </c>
    </row>
    <row r="56">
      <c r="A56" s="41" t="s">
        <v>370</v>
      </c>
      <c r="B56" s="41" t="s">
        <v>371</v>
      </c>
      <c r="C56" s="42">
        <v>2021.0</v>
      </c>
      <c r="D56" s="43" t="s">
        <v>653</v>
      </c>
      <c r="E56" s="41" t="s">
        <v>658</v>
      </c>
      <c r="F56" s="41" t="s">
        <v>576</v>
      </c>
      <c r="G56" s="41" t="s">
        <v>577</v>
      </c>
    </row>
    <row r="57">
      <c r="A57" s="41" t="s">
        <v>289</v>
      </c>
      <c r="B57" s="41" t="s">
        <v>290</v>
      </c>
      <c r="C57" s="42">
        <v>2021.0</v>
      </c>
      <c r="D57" s="43"/>
      <c r="E57" s="41" t="s">
        <v>659</v>
      </c>
      <c r="F57" s="41" t="s">
        <v>637</v>
      </c>
      <c r="G57" s="44" t="s">
        <v>594</v>
      </c>
    </row>
    <row r="58">
      <c r="A58" s="41" t="s">
        <v>380</v>
      </c>
      <c r="B58" s="41" t="s">
        <v>381</v>
      </c>
      <c r="C58" s="42">
        <v>2021.0</v>
      </c>
      <c r="D58" s="43" t="s">
        <v>642</v>
      </c>
      <c r="E58" s="41" t="s">
        <v>660</v>
      </c>
      <c r="F58" s="41" t="s">
        <v>576</v>
      </c>
      <c r="G58" s="41" t="s">
        <v>583</v>
      </c>
    </row>
    <row r="59">
      <c r="A59" s="41" t="s">
        <v>405</v>
      </c>
      <c r="B59" s="41" t="s">
        <v>406</v>
      </c>
      <c r="C59" s="42">
        <v>2022.0</v>
      </c>
      <c r="D59" s="43" t="s">
        <v>661</v>
      </c>
      <c r="E59" s="41" t="s">
        <v>662</v>
      </c>
      <c r="F59" s="41" t="s">
        <v>576</v>
      </c>
      <c r="G59" s="41" t="s">
        <v>597</v>
      </c>
    </row>
    <row r="60">
      <c r="A60" s="41" t="s">
        <v>408</v>
      </c>
      <c r="B60" s="41" t="s">
        <v>409</v>
      </c>
      <c r="C60" s="42">
        <v>2022.0</v>
      </c>
      <c r="D60" s="43"/>
      <c r="E60" s="41" t="s">
        <v>663</v>
      </c>
      <c r="F60" s="41" t="s">
        <v>637</v>
      </c>
      <c r="G60" s="44" t="s">
        <v>594</v>
      </c>
    </row>
    <row r="61">
      <c r="A61" s="41" t="s">
        <v>416</v>
      </c>
      <c r="B61" s="41" t="s">
        <v>417</v>
      </c>
      <c r="C61" s="42">
        <v>2022.0</v>
      </c>
      <c r="D61" s="43" t="s">
        <v>661</v>
      </c>
      <c r="E61" s="41" t="s">
        <v>664</v>
      </c>
      <c r="F61" s="41" t="s">
        <v>593</v>
      </c>
      <c r="G61" s="41" t="s">
        <v>583</v>
      </c>
    </row>
    <row r="62">
      <c r="A62" s="41" t="s">
        <v>424</v>
      </c>
      <c r="B62" s="41" t="s">
        <v>425</v>
      </c>
      <c r="C62" s="42">
        <v>2022.0</v>
      </c>
      <c r="D62" s="43" t="s">
        <v>661</v>
      </c>
      <c r="E62" s="41" t="s">
        <v>665</v>
      </c>
      <c r="F62" s="41" t="s">
        <v>593</v>
      </c>
      <c r="G62" s="41" t="s">
        <v>583</v>
      </c>
    </row>
    <row r="63">
      <c r="A63" s="41" t="s">
        <v>430</v>
      </c>
      <c r="B63" s="41" t="s">
        <v>431</v>
      </c>
      <c r="C63" s="42">
        <v>2022.0</v>
      </c>
      <c r="D63" s="43" t="s">
        <v>666</v>
      </c>
      <c r="E63" s="41" t="s">
        <v>667</v>
      </c>
      <c r="F63" s="41" t="s">
        <v>593</v>
      </c>
      <c r="G63" s="41" t="s">
        <v>577</v>
      </c>
    </row>
    <row r="64">
      <c r="A64" s="41" t="s">
        <v>436</v>
      </c>
      <c r="B64" s="41" t="s">
        <v>437</v>
      </c>
      <c r="C64" s="42">
        <v>2022.0</v>
      </c>
      <c r="D64" s="43" t="s">
        <v>661</v>
      </c>
      <c r="E64" s="41" t="s">
        <v>668</v>
      </c>
      <c r="F64" s="41" t="s">
        <v>593</v>
      </c>
      <c r="G64" s="41" t="s">
        <v>583</v>
      </c>
    </row>
    <row r="65">
      <c r="A65" s="41" t="s">
        <v>443</v>
      </c>
      <c r="B65" s="41" t="s">
        <v>444</v>
      </c>
      <c r="C65" s="42">
        <v>2022.0</v>
      </c>
      <c r="D65" s="43"/>
      <c r="E65" s="41" t="s">
        <v>669</v>
      </c>
      <c r="F65" s="41" t="s">
        <v>637</v>
      </c>
      <c r="G65" s="44" t="s">
        <v>594</v>
      </c>
    </row>
    <row r="66">
      <c r="A66" s="41" t="s">
        <v>452</v>
      </c>
      <c r="B66" s="41" t="s">
        <v>453</v>
      </c>
      <c r="C66" s="42">
        <v>2022.0</v>
      </c>
      <c r="D66" s="43" t="s">
        <v>661</v>
      </c>
      <c r="E66" s="41" t="s">
        <v>670</v>
      </c>
      <c r="F66" s="41" t="s">
        <v>593</v>
      </c>
      <c r="G66" s="41" t="s">
        <v>583</v>
      </c>
    </row>
    <row r="67">
      <c r="A67" s="41" t="s">
        <v>459</v>
      </c>
      <c r="B67" s="41" t="s">
        <v>460</v>
      </c>
      <c r="C67" s="42">
        <v>2022.0</v>
      </c>
      <c r="D67" s="43" t="s">
        <v>661</v>
      </c>
      <c r="E67" s="41" t="s">
        <v>671</v>
      </c>
      <c r="F67" s="41" t="s">
        <v>593</v>
      </c>
      <c r="G67" s="41" t="s">
        <v>583</v>
      </c>
    </row>
    <row r="68">
      <c r="A68" s="41" t="s">
        <v>387</v>
      </c>
      <c r="B68" s="41" t="s">
        <v>388</v>
      </c>
      <c r="C68" s="42">
        <v>2022.0</v>
      </c>
      <c r="D68" s="43" t="s">
        <v>661</v>
      </c>
      <c r="E68" s="41" t="s">
        <v>672</v>
      </c>
      <c r="F68" s="41" t="s">
        <v>593</v>
      </c>
      <c r="G68" s="45" t="s">
        <v>619</v>
      </c>
    </row>
    <row r="69">
      <c r="A69" s="41" t="s">
        <v>461</v>
      </c>
      <c r="B69" s="41" t="s">
        <v>462</v>
      </c>
      <c r="C69" s="42">
        <v>2022.0</v>
      </c>
      <c r="D69" s="43" t="s">
        <v>661</v>
      </c>
      <c r="E69" s="41" t="s">
        <v>673</v>
      </c>
      <c r="F69" s="41" t="s">
        <v>576</v>
      </c>
      <c r="G69" s="41" t="s">
        <v>597</v>
      </c>
    </row>
    <row r="70">
      <c r="A70" s="41" t="s">
        <v>468</v>
      </c>
      <c r="B70" s="41" t="s">
        <v>469</v>
      </c>
      <c r="C70" s="42">
        <v>2022.0</v>
      </c>
      <c r="D70" s="43"/>
      <c r="E70" s="41" t="s">
        <v>674</v>
      </c>
      <c r="F70" s="41" t="s">
        <v>637</v>
      </c>
      <c r="G70" s="41" t="s">
        <v>612</v>
      </c>
    </row>
    <row r="71">
      <c r="A71" s="41" t="s">
        <v>471</v>
      </c>
      <c r="B71" s="41" t="s">
        <v>472</v>
      </c>
      <c r="C71" s="42">
        <v>2022.0</v>
      </c>
      <c r="D71" s="43" t="s">
        <v>661</v>
      </c>
      <c r="E71" s="41" t="s">
        <v>675</v>
      </c>
      <c r="F71" s="41" t="s">
        <v>593</v>
      </c>
      <c r="G71" s="41" t="s">
        <v>577</v>
      </c>
    </row>
    <row r="72">
      <c r="A72" s="41" t="s">
        <v>476</v>
      </c>
      <c r="B72" s="41" t="s">
        <v>234</v>
      </c>
      <c r="C72" s="42">
        <v>2022.0</v>
      </c>
      <c r="D72" s="43" t="s">
        <v>661</v>
      </c>
      <c r="E72" s="41" t="s">
        <v>676</v>
      </c>
      <c r="F72" s="41" t="s">
        <v>593</v>
      </c>
      <c r="G72" s="44" t="s">
        <v>594</v>
      </c>
    </row>
    <row r="73">
      <c r="A73" s="41" t="s">
        <v>483</v>
      </c>
      <c r="B73" s="41" t="s">
        <v>484</v>
      </c>
      <c r="C73" s="42">
        <v>2022.0</v>
      </c>
      <c r="D73" s="43" t="s">
        <v>677</v>
      </c>
      <c r="E73" s="41" t="s">
        <v>678</v>
      </c>
      <c r="F73" s="41" t="s">
        <v>593</v>
      </c>
      <c r="G73" s="44" t="s">
        <v>594</v>
      </c>
    </row>
    <row r="74">
      <c r="A74" s="41" t="s">
        <v>491</v>
      </c>
      <c r="B74" s="41" t="s">
        <v>492</v>
      </c>
      <c r="C74" s="42">
        <v>2022.0</v>
      </c>
      <c r="D74" s="43" t="s">
        <v>679</v>
      </c>
      <c r="E74" s="41" t="s">
        <v>680</v>
      </c>
      <c r="F74" s="41" t="s">
        <v>593</v>
      </c>
      <c r="G74" s="44" t="s">
        <v>594</v>
      </c>
    </row>
    <row r="75">
      <c r="A75" s="41" t="s">
        <v>396</v>
      </c>
      <c r="B75" s="41" t="s">
        <v>397</v>
      </c>
      <c r="C75" s="42">
        <v>2022.0</v>
      </c>
      <c r="D75" s="43" t="s">
        <v>681</v>
      </c>
      <c r="E75" s="41" t="s">
        <v>682</v>
      </c>
      <c r="F75" s="41" t="s">
        <v>593</v>
      </c>
      <c r="G75" s="44" t="s">
        <v>594</v>
      </c>
    </row>
    <row r="76">
      <c r="A76" s="41" t="s">
        <v>501</v>
      </c>
      <c r="B76" s="41" t="s">
        <v>502</v>
      </c>
      <c r="C76" s="42">
        <v>2022.0</v>
      </c>
      <c r="D76" s="43"/>
      <c r="E76" s="41" t="s">
        <v>683</v>
      </c>
      <c r="F76" s="41" t="s">
        <v>637</v>
      </c>
      <c r="G76" s="41" t="s">
        <v>612</v>
      </c>
    </row>
    <row r="77">
      <c r="A77" s="41" t="s">
        <v>505</v>
      </c>
      <c r="B77" s="41" t="s">
        <v>506</v>
      </c>
      <c r="C77" s="42">
        <v>2022.0</v>
      </c>
      <c r="D77" s="43" t="s">
        <v>661</v>
      </c>
      <c r="E77" s="41" t="s">
        <v>684</v>
      </c>
      <c r="F77" s="41" t="s">
        <v>576</v>
      </c>
      <c r="G77" s="41" t="s">
        <v>597</v>
      </c>
    </row>
    <row r="78">
      <c r="A78" s="41" t="s">
        <v>516</v>
      </c>
      <c r="B78" s="41" t="s">
        <v>517</v>
      </c>
      <c r="C78" s="42">
        <v>2022.0</v>
      </c>
      <c r="D78" s="43" t="s">
        <v>661</v>
      </c>
      <c r="E78" s="41" t="s">
        <v>685</v>
      </c>
      <c r="F78" s="41" t="s">
        <v>593</v>
      </c>
      <c r="G78" s="45" t="s">
        <v>619</v>
      </c>
    </row>
    <row r="79">
      <c r="A79" s="41" t="s">
        <v>521</v>
      </c>
      <c r="B79" s="41" t="s">
        <v>522</v>
      </c>
      <c r="C79" s="42">
        <v>2022.0</v>
      </c>
      <c r="D79" s="43" t="s">
        <v>661</v>
      </c>
      <c r="E79" s="41" t="s">
        <v>686</v>
      </c>
      <c r="F79" s="41" t="s">
        <v>593</v>
      </c>
      <c r="G79" s="41" t="s">
        <v>583</v>
      </c>
    </row>
    <row r="80">
      <c r="A80" s="41" t="s">
        <v>528</v>
      </c>
      <c r="B80" s="41" t="s">
        <v>529</v>
      </c>
      <c r="C80" s="42">
        <v>2022.0</v>
      </c>
      <c r="D80" s="43"/>
      <c r="E80" s="41" t="s">
        <v>687</v>
      </c>
      <c r="F80" s="41" t="s">
        <v>637</v>
      </c>
      <c r="G80" s="44" t="s">
        <v>594</v>
      </c>
    </row>
    <row r="81">
      <c r="A81" s="41" t="s">
        <v>538</v>
      </c>
      <c r="B81" s="41" t="s">
        <v>539</v>
      </c>
      <c r="C81" s="42">
        <v>2022.0</v>
      </c>
      <c r="D81" s="43" t="s">
        <v>661</v>
      </c>
      <c r="E81" s="41" t="s">
        <v>688</v>
      </c>
      <c r="F81" s="41" t="s">
        <v>593</v>
      </c>
      <c r="G81" s="41" t="s">
        <v>577</v>
      </c>
    </row>
    <row r="82">
      <c r="A82" s="41" t="s">
        <v>541</v>
      </c>
      <c r="B82" s="41" t="s">
        <v>542</v>
      </c>
      <c r="C82" s="42">
        <v>2022.0</v>
      </c>
      <c r="D82" s="43" t="s">
        <v>661</v>
      </c>
      <c r="E82" s="41" t="s">
        <v>689</v>
      </c>
      <c r="F82" s="41" t="s">
        <v>576</v>
      </c>
      <c r="G82" s="41" t="s">
        <v>597</v>
      </c>
    </row>
    <row r="83">
      <c r="A83" s="41" t="s">
        <v>543</v>
      </c>
      <c r="B83" s="41" t="s">
        <v>544</v>
      </c>
      <c r="C83" s="42">
        <v>2022.0</v>
      </c>
      <c r="D83" s="43" t="s">
        <v>661</v>
      </c>
      <c r="E83" s="41" t="s">
        <v>690</v>
      </c>
      <c r="F83" s="41" t="s">
        <v>593</v>
      </c>
      <c r="G83" s="44" t="s">
        <v>594</v>
      </c>
    </row>
    <row r="84">
      <c r="A84" s="41" t="s">
        <v>546</v>
      </c>
      <c r="B84" s="41" t="s">
        <v>547</v>
      </c>
      <c r="C84" s="42">
        <v>2022.0</v>
      </c>
      <c r="D84" s="43"/>
      <c r="E84" s="41" t="s">
        <v>691</v>
      </c>
      <c r="F84" s="41" t="s">
        <v>611</v>
      </c>
      <c r="G84" s="41" t="s">
        <v>612</v>
      </c>
    </row>
    <row r="85">
      <c r="A85" s="41" t="s">
        <v>551</v>
      </c>
      <c r="B85" s="41" t="s">
        <v>552</v>
      </c>
      <c r="C85" s="42">
        <v>2022.0</v>
      </c>
      <c r="D85" s="43" t="s">
        <v>661</v>
      </c>
      <c r="E85" s="41" t="s">
        <v>692</v>
      </c>
      <c r="F85" s="41" t="s">
        <v>593</v>
      </c>
      <c r="G85" s="41" t="s">
        <v>583</v>
      </c>
    </row>
    <row r="86">
      <c r="A86" s="41" t="s">
        <v>554</v>
      </c>
      <c r="B86" s="41" t="s">
        <v>555</v>
      </c>
      <c r="C86" s="42">
        <v>2022.0</v>
      </c>
      <c r="D86" s="43"/>
      <c r="E86" s="41" t="s">
        <v>693</v>
      </c>
      <c r="F86" s="41" t="s">
        <v>637</v>
      </c>
      <c r="G86" s="41" t="s">
        <v>612</v>
      </c>
    </row>
    <row r="87">
      <c r="A87" s="41" t="s">
        <v>559</v>
      </c>
      <c r="B87" s="41" t="s">
        <v>560</v>
      </c>
      <c r="C87" s="42">
        <v>2022.0</v>
      </c>
      <c r="D87" s="43" t="s">
        <v>661</v>
      </c>
      <c r="E87" s="41" t="s">
        <v>694</v>
      </c>
      <c r="F87" s="41" t="s">
        <v>593</v>
      </c>
      <c r="G87" s="45" t="s">
        <v>619</v>
      </c>
    </row>
    <row r="88">
      <c r="A88" s="41" t="s">
        <v>562</v>
      </c>
      <c r="B88" s="41" t="s">
        <v>563</v>
      </c>
      <c r="C88" s="42">
        <v>2022.0</v>
      </c>
      <c r="D88" s="43" t="s">
        <v>661</v>
      </c>
      <c r="E88" s="41" t="s">
        <v>695</v>
      </c>
      <c r="F88" s="41" t="s">
        <v>576</v>
      </c>
      <c r="G88" s="41" t="s">
        <v>597</v>
      </c>
    </row>
    <row r="89">
      <c r="A89" s="48" t="s">
        <v>696</v>
      </c>
      <c r="B89" s="48"/>
      <c r="C89" s="48"/>
      <c r="D89" s="48"/>
      <c r="E89" s="48"/>
      <c r="F89" s="48"/>
      <c r="G89" s="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8.63"/>
    <col customWidth="1" min="3" max="3" width="42.63"/>
    <col customWidth="1" min="4" max="4" width="10.75"/>
    <col customWidth="1" min="5" max="5" width="7.5"/>
    <col customWidth="1" min="6" max="6" width="12.0"/>
    <col customWidth="1" min="10" max="10" width="38.38"/>
    <col customWidth="1" min="14" max="14" width="17.13"/>
    <col customWidth="1" min="15" max="15" width="14.88"/>
  </cols>
  <sheetData>
    <row r="1" ht="48.0" customHeight="1">
      <c r="A1" s="49" t="s">
        <v>697</v>
      </c>
      <c r="B1" s="49" t="s">
        <v>698</v>
      </c>
      <c r="C1" s="49" t="s">
        <v>1</v>
      </c>
      <c r="D1" s="49" t="s">
        <v>2</v>
      </c>
      <c r="E1" s="49" t="s">
        <v>3</v>
      </c>
      <c r="F1" s="50" t="s">
        <v>573</v>
      </c>
      <c r="G1" s="49" t="s">
        <v>4</v>
      </c>
      <c r="H1" s="49" t="s">
        <v>5</v>
      </c>
      <c r="I1" s="49" t="s">
        <v>6</v>
      </c>
      <c r="J1" s="49" t="s">
        <v>7</v>
      </c>
      <c r="K1" s="49" t="s">
        <v>8</v>
      </c>
      <c r="L1" s="49" t="s">
        <v>9</v>
      </c>
      <c r="M1" s="49" t="s">
        <v>10</v>
      </c>
      <c r="N1" s="49" t="s">
        <v>11</v>
      </c>
      <c r="O1" s="49" t="s">
        <v>12</v>
      </c>
      <c r="P1" s="51"/>
      <c r="Q1" s="51"/>
      <c r="R1" s="51"/>
      <c r="S1" s="51"/>
      <c r="T1" s="51"/>
      <c r="U1" s="51"/>
      <c r="V1" s="51"/>
      <c r="W1" s="51"/>
    </row>
    <row r="2">
      <c r="A2" s="52">
        <v>1.0</v>
      </c>
      <c r="B2" s="52" t="s">
        <v>699</v>
      </c>
      <c r="C2" s="52" t="s">
        <v>13</v>
      </c>
      <c r="D2" s="52" t="s">
        <v>14</v>
      </c>
      <c r="E2" s="53">
        <v>2014.0</v>
      </c>
      <c r="F2" s="52" t="s">
        <v>577</v>
      </c>
      <c r="G2" s="52" t="s">
        <v>700</v>
      </c>
      <c r="H2" s="52" t="s">
        <v>17</v>
      </c>
      <c r="I2" s="52" t="s">
        <v>65</v>
      </c>
      <c r="J2" s="52" t="s">
        <v>18</v>
      </c>
      <c r="K2" s="52" t="s">
        <v>16</v>
      </c>
      <c r="L2" s="52" t="s">
        <v>19</v>
      </c>
      <c r="M2" s="54" t="s">
        <v>701</v>
      </c>
      <c r="N2" s="54" t="s">
        <v>701</v>
      </c>
      <c r="O2" s="52" t="s">
        <v>20</v>
      </c>
    </row>
    <row r="3">
      <c r="A3" s="52">
        <v>2.0</v>
      </c>
      <c r="B3" s="52" t="s">
        <v>702</v>
      </c>
      <c r="C3" s="52" t="s">
        <v>21</v>
      </c>
      <c r="D3" s="52" t="s">
        <v>22</v>
      </c>
      <c r="E3" s="53">
        <v>2015.0</v>
      </c>
      <c r="F3" s="52" t="s">
        <v>577</v>
      </c>
      <c r="G3" s="52" t="s">
        <v>703</v>
      </c>
      <c r="H3" s="54" t="s">
        <v>704</v>
      </c>
      <c r="I3" s="54" t="s">
        <v>705</v>
      </c>
      <c r="J3" s="52" t="s">
        <v>24</v>
      </c>
      <c r="K3" s="52" t="s">
        <v>16</v>
      </c>
      <c r="L3" s="52" t="s">
        <v>25</v>
      </c>
      <c r="M3" s="54" t="s">
        <v>701</v>
      </c>
      <c r="N3" s="54" t="s">
        <v>701</v>
      </c>
      <c r="O3" s="52" t="s">
        <v>706</v>
      </c>
    </row>
    <row r="4">
      <c r="A4" s="52">
        <v>3.0</v>
      </c>
      <c r="B4" s="52" t="s">
        <v>707</v>
      </c>
      <c r="C4" s="52" t="s">
        <v>27</v>
      </c>
      <c r="D4" s="52" t="s">
        <v>28</v>
      </c>
      <c r="E4" s="53">
        <v>2015.0</v>
      </c>
      <c r="F4" s="52" t="s">
        <v>577</v>
      </c>
      <c r="G4" s="54" t="s">
        <v>708</v>
      </c>
      <c r="H4" s="52" t="s">
        <v>30</v>
      </c>
      <c r="I4" s="54" t="s">
        <v>709</v>
      </c>
      <c r="J4" s="52" t="s">
        <v>31</v>
      </c>
      <c r="K4" s="52" t="s">
        <v>16</v>
      </c>
      <c r="L4" s="52" t="s">
        <v>32</v>
      </c>
      <c r="M4" s="54" t="s">
        <v>701</v>
      </c>
      <c r="N4" s="54" t="s">
        <v>701</v>
      </c>
      <c r="O4" s="53"/>
    </row>
    <row r="5">
      <c r="A5" s="52">
        <v>4.0</v>
      </c>
      <c r="B5" s="52" t="s">
        <v>710</v>
      </c>
      <c r="C5" s="52" t="s">
        <v>44</v>
      </c>
      <c r="D5" s="52" t="s">
        <v>45</v>
      </c>
      <c r="E5" s="53">
        <v>2017.0</v>
      </c>
      <c r="F5" s="52" t="s">
        <v>594</v>
      </c>
      <c r="G5" s="52" t="s">
        <v>711</v>
      </c>
      <c r="H5" s="54" t="s">
        <v>712</v>
      </c>
      <c r="I5" s="54" t="s">
        <v>713</v>
      </c>
      <c r="J5" s="52" t="s">
        <v>49</v>
      </c>
      <c r="K5" s="52" t="s">
        <v>714</v>
      </c>
      <c r="L5" s="54" t="s">
        <v>715</v>
      </c>
      <c r="M5" s="52" t="s">
        <v>52</v>
      </c>
      <c r="N5" s="52" t="s">
        <v>53</v>
      </c>
      <c r="O5" s="52" t="s">
        <v>54</v>
      </c>
    </row>
    <row r="6">
      <c r="A6" s="52">
        <v>5.0</v>
      </c>
      <c r="B6" s="52" t="s">
        <v>716</v>
      </c>
      <c r="C6" s="52" t="s">
        <v>55</v>
      </c>
      <c r="D6" s="52" t="s">
        <v>56</v>
      </c>
      <c r="E6" s="53">
        <v>2017.0</v>
      </c>
      <c r="F6" s="52" t="s">
        <v>583</v>
      </c>
      <c r="G6" s="52" t="s">
        <v>717</v>
      </c>
      <c r="H6" s="52" t="s">
        <v>17</v>
      </c>
      <c r="I6" s="52" t="s">
        <v>65</v>
      </c>
      <c r="J6" s="52" t="s">
        <v>718</v>
      </c>
      <c r="K6" s="52" t="s">
        <v>59</v>
      </c>
      <c r="L6" s="52" t="s">
        <v>60</v>
      </c>
      <c r="M6" s="52" t="s">
        <v>41</v>
      </c>
      <c r="N6" s="54" t="s">
        <v>701</v>
      </c>
      <c r="O6" s="52" t="s">
        <v>61</v>
      </c>
    </row>
    <row r="7">
      <c r="A7" s="52">
        <v>6.0</v>
      </c>
      <c r="B7" s="52" t="s">
        <v>719</v>
      </c>
      <c r="C7" s="52" t="s">
        <v>62</v>
      </c>
      <c r="D7" s="52" t="s">
        <v>63</v>
      </c>
      <c r="E7" s="53">
        <v>2017.0</v>
      </c>
      <c r="F7" s="52" t="s">
        <v>583</v>
      </c>
      <c r="G7" s="52" t="s">
        <v>720</v>
      </c>
      <c r="H7" s="52" t="s">
        <v>17</v>
      </c>
      <c r="I7" s="52" t="s">
        <v>65</v>
      </c>
      <c r="J7" s="52" t="s">
        <v>66</v>
      </c>
      <c r="K7" s="52" t="s">
        <v>67</v>
      </c>
      <c r="L7" s="52" t="s">
        <v>68</v>
      </c>
      <c r="M7" s="52" t="s">
        <v>41</v>
      </c>
      <c r="N7" s="52" t="s">
        <v>69</v>
      </c>
      <c r="O7" s="52" t="s">
        <v>70</v>
      </c>
    </row>
    <row r="8">
      <c r="A8" s="52">
        <v>7.0</v>
      </c>
      <c r="B8" s="52" t="s">
        <v>721</v>
      </c>
      <c r="C8" s="52" t="s">
        <v>82</v>
      </c>
      <c r="D8" s="52" t="s">
        <v>83</v>
      </c>
      <c r="E8" s="53">
        <v>2018.0</v>
      </c>
      <c r="F8" s="52" t="s">
        <v>594</v>
      </c>
      <c r="G8" s="52" t="s">
        <v>722</v>
      </c>
      <c r="H8" s="52" t="s">
        <v>17</v>
      </c>
      <c r="I8" s="52" t="s">
        <v>65</v>
      </c>
      <c r="J8" s="52" t="s">
        <v>85</v>
      </c>
      <c r="K8" s="52" t="s">
        <v>723</v>
      </c>
      <c r="L8" s="52" t="s">
        <v>87</v>
      </c>
      <c r="M8" s="52" t="s">
        <v>88</v>
      </c>
      <c r="N8" s="52" t="s">
        <v>89</v>
      </c>
      <c r="O8" s="52" t="s">
        <v>90</v>
      </c>
    </row>
    <row r="9">
      <c r="A9" s="52">
        <v>8.0</v>
      </c>
      <c r="B9" s="52" t="s">
        <v>724</v>
      </c>
      <c r="C9" s="52" t="s">
        <v>91</v>
      </c>
      <c r="D9" s="52" t="s">
        <v>92</v>
      </c>
      <c r="E9" s="53">
        <v>2018.0</v>
      </c>
      <c r="F9" s="52" t="s">
        <v>577</v>
      </c>
      <c r="G9" s="52" t="s">
        <v>725</v>
      </c>
      <c r="H9" s="52" t="s">
        <v>94</v>
      </c>
      <c r="I9" s="52" t="s">
        <v>95</v>
      </c>
      <c r="J9" s="52" t="s">
        <v>96</v>
      </c>
      <c r="K9" s="52" t="s">
        <v>97</v>
      </c>
      <c r="L9" s="52" t="s">
        <v>98</v>
      </c>
      <c r="M9" s="52" t="s">
        <v>99</v>
      </c>
      <c r="N9" s="52" t="s">
        <v>100</v>
      </c>
      <c r="O9" s="52" t="s">
        <v>726</v>
      </c>
    </row>
    <row r="10">
      <c r="A10" s="52">
        <v>9.0</v>
      </c>
      <c r="B10" s="52" t="s">
        <v>727</v>
      </c>
      <c r="C10" s="52" t="s">
        <v>102</v>
      </c>
      <c r="D10" s="52" t="s">
        <v>103</v>
      </c>
      <c r="E10" s="53">
        <v>2018.0</v>
      </c>
      <c r="F10" s="52" t="s">
        <v>577</v>
      </c>
      <c r="G10" s="52" t="s">
        <v>728</v>
      </c>
      <c r="H10" s="52" t="s">
        <v>17</v>
      </c>
      <c r="I10" s="52" t="s">
        <v>65</v>
      </c>
      <c r="J10" s="52" t="s">
        <v>105</v>
      </c>
      <c r="K10" s="52" t="s">
        <v>106</v>
      </c>
      <c r="L10" s="52" t="s">
        <v>98</v>
      </c>
      <c r="M10" s="52" t="s">
        <v>107</v>
      </c>
      <c r="N10" s="52" t="s">
        <v>108</v>
      </c>
      <c r="O10" s="52" t="s">
        <v>109</v>
      </c>
    </row>
    <row r="11">
      <c r="A11" s="52">
        <v>10.0</v>
      </c>
      <c r="B11" s="52" t="s">
        <v>729</v>
      </c>
      <c r="C11" s="52" t="s">
        <v>124</v>
      </c>
      <c r="D11" s="52" t="s">
        <v>125</v>
      </c>
      <c r="E11" s="53">
        <v>2018.0</v>
      </c>
      <c r="F11" s="52" t="s">
        <v>597</v>
      </c>
      <c r="G11" s="52" t="s">
        <v>730</v>
      </c>
      <c r="H11" s="52" t="s">
        <v>17</v>
      </c>
      <c r="I11" s="52" t="s">
        <v>65</v>
      </c>
      <c r="J11" s="52" t="s">
        <v>731</v>
      </c>
      <c r="K11" s="52" t="s">
        <v>128</v>
      </c>
      <c r="L11" s="52" t="s">
        <v>98</v>
      </c>
      <c r="M11" s="53"/>
      <c r="N11" s="52" t="s">
        <v>732</v>
      </c>
      <c r="O11" s="52" t="s">
        <v>733</v>
      </c>
    </row>
    <row r="12">
      <c r="A12" s="52">
        <v>11.0</v>
      </c>
      <c r="B12" s="52" t="s">
        <v>734</v>
      </c>
      <c r="C12" s="52" t="s">
        <v>137</v>
      </c>
      <c r="D12" s="52" t="s">
        <v>103</v>
      </c>
      <c r="E12" s="53">
        <v>2019.0</v>
      </c>
      <c r="F12" s="52" t="s">
        <v>577</v>
      </c>
      <c r="G12" s="52" t="s">
        <v>735</v>
      </c>
      <c r="H12" s="52" t="s">
        <v>17</v>
      </c>
      <c r="I12" s="52" t="s">
        <v>65</v>
      </c>
      <c r="J12" s="52" t="s">
        <v>139</v>
      </c>
      <c r="K12" s="52" t="s">
        <v>140</v>
      </c>
      <c r="L12" s="52" t="s">
        <v>141</v>
      </c>
      <c r="M12" s="52" t="s">
        <v>142</v>
      </c>
      <c r="N12" s="52" t="s">
        <v>143</v>
      </c>
      <c r="O12" s="52" t="s">
        <v>144</v>
      </c>
    </row>
    <row r="13">
      <c r="A13" s="52">
        <v>12.0</v>
      </c>
      <c r="B13" s="52" t="s">
        <v>736</v>
      </c>
      <c r="C13" s="52" t="s">
        <v>145</v>
      </c>
      <c r="D13" s="52" t="s">
        <v>146</v>
      </c>
      <c r="E13" s="53">
        <v>2019.0</v>
      </c>
      <c r="F13" s="52" t="s">
        <v>577</v>
      </c>
      <c r="G13" s="52" t="s">
        <v>737</v>
      </c>
      <c r="H13" s="52" t="s">
        <v>148</v>
      </c>
      <c r="I13" s="54" t="s">
        <v>738</v>
      </c>
      <c r="J13" s="52" t="s">
        <v>150</v>
      </c>
      <c r="K13" s="52" t="s">
        <v>151</v>
      </c>
      <c r="L13" s="52" t="s">
        <v>98</v>
      </c>
      <c r="M13" s="52" t="s">
        <v>152</v>
      </c>
      <c r="N13" s="52" t="s">
        <v>153</v>
      </c>
      <c r="O13" s="52" t="s">
        <v>154</v>
      </c>
    </row>
    <row r="14">
      <c r="A14" s="52">
        <v>13.0</v>
      </c>
      <c r="B14" s="52" t="s">
        <v>739</v>
      </c>
      <c r="C14" s="52" t="s">
        <v>155</v>
      </c>
      <c r="D14" s="52" t="s">
        <v>156</v>
      </c>
      <c r="E14" s="53">
        <v>2019.0</v>
      </c>
      <c r="F14" s="52" t="s">
        <v>597</v>
      </c>
      <c r="G14" s="52" t="s">
        <v>740</v>
      </c>
      <c r="H14" s="52" t="s">
        <v>17</v>
      </c>
      <c r="I14" s="52" t="s">
        <v>65</v>
      </c>
      <c r="J14" s="52" t="s">
        <v>158</v>
      </c>
      <c r="K14" s="52" t="s">
        <v>159</v>
      </c>
      <c r="L14" s="52" t="s">
        <v>160</v>
      </c>
      <c r="M14" s="52" t="s">
        <v>99</v>
      </c>
      <c r="N14" s="52" t="s">
        <v>161</v>
      </c>
      <c r="O14" s="52" t="s">
        <v>741</v>
      </c>
    </row>
    <row r="15">
      <c r="A15" s="52">
        <v>14.0</v>
      </c>
      <c r="B15" s="52" t="s">
        <v>742</v>
      </c>
      <c r="C15" s="52" t="s">
        <v>186</v>
      </c>
      <c r="D15" s="52" t="s">
        <v>187</v>
      </c>
      <c r="E15" s="53">
        <v>2020.0</v>
      </c>
      <c r="F15" s="52" t="s">
        <v>612</v>
      </c>
      <c r="G15" s="52" t="s">
        <v>188</v>
      </c>
      <c r="H15" s="55" t="s">
        <v>743</v>
      </c>
      <c r="I15" s="52" t="s">
        <v>190</v>
      </c>
      <c r="J15" s="52" t="s">
        <v>191</v>
      </c>
      <c r="K15" s="52" t="s">
        <v>192</v>
      </c>
      <c r="L15" s="52" t="s">
        <v>98</v>
      </c>
      <c r="M15" s="52" t="s">
        <v>99</v>
      </c>
      <c r="N15" s="52" t="s">
        <v>193</v>
      </c>
      <c r="O15" s="52" t="s">
        <v>194</v>
      </c>
    </row>
    <row r="16">
      <c r="A16" s="52">
        <v>15.0</v>
      </c>
      <c r="B16" s="52" t="s">
        <v>744</v>
      </c>
      <c r="C16" s="52" t="s">
        <v>206</v>
      </c>
      <c r="D16" s="52" t="s">
        <v>207</v>
      </c>
      <c r="E16" s="53">
        <v>2020.0</v>
      </c>
      <c r="F16" s="52" t="s">
        <v>577</v>
      </c>
      <c r="G16" s="52" t="s">
        <v>208</v>
      </c>
      <c r="H16" s="52" t="s">
        <v>209</v>
      </c>
      <c r="I16" s="52" t="s">
        <v>210</v>
      </c>
      <c r="J16" s="52" t="s">
        <v>211</v>
      </c>
      <c r="K16" s="52" t="s">
        <v>212</v>
      </c>
      <c r="L16" s="52" t="s">
        <v>213</v>
      </c>
      <c r="M16" s="52" t="s">
        <v>214</v>
      </c>
      <c r="N16" s="52" t="s">
        <v>215</v>
      </c>
      <c r="O16" s="52" t="s">
        <v>745</v>
      </c>
    </row>
    <row r="17">
      <c r="A17" s="52">
        <v>16.0</v>
      </c>
      <c r="B17" s="52" t="s">
        <v>746</v>
      </c>
      <c r="C17" s="52" t="s">
        <v>217</v>
      </c>
      <c r="D17" s="52" t="s">
        <v>132</v>
      </c>
      <c r="E17" s="53">
        <v>2020.0</v>
      </c>
      <c r="F17" s="52" t="s">
        <v>577</v>
      </c>
      <c r="G17" s="52" t="s">
        <v>218</v>
      </c>
      <c r="H17" s="54" t="s">
        <v>747</v>
      </c>
      <c r="I17" s="54" t="s">
        <v>748</v>
      </c>
      <c r="J17" s="52" t="s">
        <v>220</v>
      </c>
      <c r="K17" s="52" t="s">
        <v>221</v>
      </c>
      <c r="L17" s="52" t="s">
        <v>222</v>
      </c>
      <c r="M17" s="52" t="s">
        <v>223</v>
      </c>
      <c r="N17" s="52" t="s">
        <v>224</v>
      </c>
      <c r="O17" s="53"/>
    </row>
    <row r="18">
      <c r="A18" s="52">
        <v>17.0</v>
      </c>
      <c r="B18" s="52" t="s">
        <v>749</v>
      </c>
      <c r="C18" s="52" t="s">
        <v>225</v>
      </c>
      <c r="D18" s="52" t="s">
        <v>226</v>
      </c>
      <c r="E18" s="53">
        <v>2020.0</v>
      </c>
      <c r="F18" s="52" t="s">
        <v>597</v>
      </c>
      <c r="G18" s="52" t="s">
        <v>750</v>
      </c>
      <c r="H18" s="52" t="s">
        <v>751</v>
      </c>
      <c r="I18" s="52" t="s">
        <v>751</v>
      </c>
      <c r="J18" s="52" t="s">
        <v>128</v>
      </c>
      <c r="K18" s="52" t="s">
        <v>228</v>
      </c>
      <c r="L18" s="52" t="s">
        <v>752</v>
      </c>
      <c r="M18" s="53"/>
      <c r="N18" s="54" t="s">
        <v>701</v>
      </c>
      <c r="O18" s="52" t="s">
        <v>230</v>
      </c>
    </row>
    <row r="19">
      <c r="A19" s="52">
        <v>18.0</v>
      </c>
      <c r="B19" s="52" t="s">
        <v>753</v>
      </c>
      <c r="C19" s="52" t="s">
        <v>237</v>
      </c>
      <c r="D19" s="52" t="s">
        <v>238</v>
      </c>
      <c r="E19" s="53">
        <v>2020.0</v>
      </c>
      <c r="F19" s="52" t="s">
        <v>619</v>
      </c>
      <c r="G19" s="52" t="s">
        <v>754</v>
      </c>
      <c r="H19" s="54" t="s">
        <v>755</v>
      </c>
      <c r="I19" s="54" t="s">
        <v>756</v>
      </c>
      <c r="J19" s="52" t="s">
        <v>757</v>
      </c>
      <c r="K19" s="53"/>
      <c r="L19" s="53"/>
      <c r="M19" s="53"/>
      <c r="N19" s="54" t="s">
        <v>701</v>
      </c>
      <c r="O19" s="53"/>
    </row>
    <row r="20">
      <c r="A20" s="52">
        <v>19.0</v>
      </c>
      <c r="B20" s="52" t="s">
        <v>758</v>
      </c>
      <c r="C20" s="52" t="s">
        <v>240</v>
      </c>
      <c r="D20" s="52" t="s">
        <v>241</v>
      </c>
      <c r="E20" s="53">
        <v>2020.0</v>
      </c>
      <c r="F20" s="52" t="s">
        <v>583</v>
      </c>
      <c r="G20" s="52" t="s">
        <v>759</v>
      </c>
      <c r="H20" s="52" t="s">
        <v>243</v>
      </c>
      <c r="I20" s="52" t="s">
        <v>760</v>
      </c>
      <c r="J20" s="52" t="s">
        <v>245</v>
      </c>
      <c r="K20" s="52" t="s">
        <v>246</v>
      </c>
      <c r="L20" s="52" t="s">
        <v>98</v>
      </c>
      <c r="M20" s="52" t="s">
        <v>99</v>
      </c>
      <c r="N20" s="52" t="s">
        <v>247</v>
      </c>
      <c r="O20" s="52" t="s">
        <v>248</v>
      </c>
    </row>
    <row r="21">
      <c r="A21" s="52">
        <v>20.0</v>
      </c>
      <c r="B21" s="52" t="s">
        <v>761</v>
      </c>
      <c r="C21" s="52" t="s">
        <v>253</v>
      </c>
      <c r="D21" s="52" t="s">
        <v>254</v>
      </c>
      <c r="E21" s="53">
        <v>2020.0</v>
      </c>
      <c r="F21" s="52" t="s">
        <v>612</v>
      </c>
      <c r="G21" s="52" t="s">
        <v>255</v>
      </c>
      <c r="H21" s="52" t="s">
        <v>17</v>
      </c>
      <c r="I21" s="52" t="s">
        <v>65</v>
      </c>
      <c r="J21" s="52" t="s">
        <v>256</v>
      </c>
      <c r="K21" s="52" t="s">
        <v>257</v>
      </c>
      <c r="L21" s="52" t="s">
        <v>258</v>
      </c>
      <c r="M21" s="52" t="s">
        <v>259</v>
      </c>
      <c r="N21" s="52" t="s">
        <v>260</v>
      </c>
      <c r="O21" s="52" t="s">
        <v>261</v>
      </c>
    </row>
    <row r="22">
      <c r="A22" s="52">
        <v>21.0</v>
      </c>
      <c r="B22" s="52" t="s">
        <v>762</v>
      </c>
      <c r="C22" s="52" t="s">
        <v>270</v>
      </c>
      <c r="D22" s="52" t="s">
        <v>271</v>
      </c>
      <c r="E22" s="53">
        <v>2020.0</v>
      </c>
      <c r="F22" s="52" t="s">
        <v>583</v>
      </c>
      <c r="G22" s="52" t="s">
        <v>763</v>
      </c>
      <c r="H22" s="52" t="s">
        <v>273</v>
      </c>
      <c r="I22" s="52" t="s">
        <v>274</v>
      </c>
      <c r="J22" s="52" t="s">
        <v>275</v>
      </c>
      <c r="K22" s="52" t="s">
        <v>276</v>
      </c>
      <c r="L22" s="52" t="s">
        <v>764</v>
      </c>
      <c r="M22" s="52" t="s">
        <v>278</v>
      </c>
      <c r="N22" s="52" t="s">
        <v>279</v>
      </c>
      <c r="O22" s="52" t="s">
        <v>765</v>
      </c>
    </row>
    <row r="23">
      <c r="A23" s="52">
        <v>22.0</v>
      </c>
      <c r="B23" s="52" t="s">
        <v>766</v>
      </c>
      <c r="C23" s="52" t="s">
        <v>281</v>
      </c>
      <c r="D23" s="52" t="s">
        <v>282</v>
      </c>
      <c r="E23" s="53">
        <v>2021.0</v>
      </c>
      <c r="F23" s="52" t="s">
        <v>577</v>
      </c>
      <c r="G23" s="52" t="s">
        <v>767</v>
      </c>
      <c r="H23" s="52" t="s">
        <v>17</v>
      </c>
      <c r="I23" s="52" t="s">
        <v>65</v>
      </c>
      <c r="J23" s="52" t="s">
        <v>284</v>
      </c>
      <c r="K23" s="52" t="s">
        <v>768</v>
      </c>
      <c r="L23" s="52" t="s">
        <v>98</v>
      </c>
      <c r="M23" s="52" t="s">
        <v>286</v>
      </c>
      <c r="N23" s="52" t="s">
        <v>287</v>
      </c>
      <c r="O23" s="52" t="s">
        <v>769</v>
      </c>
    </row>
    <row r="24">
      <c r="A24" s="52">
        <v>23.0</v>
      </c>
      <c r="B24" s="52" t="s">
        <v>770</v>
      </c>
      <c r="C24" s="52" t="s">
        <v>289</v>
      </c>
      <c r="D24" s="52" t="s">
        <v>290</v>
      </c>
      <c r="E24" s="53">
        <v>2021.0</v>
      </c>
      <c r="F24" s="52" t="s">
        <v>594</v>
      </c>
      <c r="G24" s="52" t="s">
        <v>771</v>
      </c>
      <c r="H24" s="52" t="s">
        <v>17</v>
      </c>
      <c r="I24" s="52" t="s">
        <v>65</v>
      </c>
      <c r="J24" s="52" t="s">
        <v>292</v>
      </c>
      <c r="K24" s="52" t="s">
        <v>293</v>
      </c>
      <c r="L24" s="52" t="s">
        <v>98</v>
      </c>
      <c r="M24" s="52" t="s">
        <v>99</v>
      </c>
      <c r="N24" s="52" t="s">
        <v>294</v>
      </c>
      <c r="O24" s="52" t="s">
        <v>772</v>
      </c>
    </row>
    <row r="25">
      <c r="A25" s="52">
        <v>24.0</v>
      </c>
      <c r="B25" s="52" t="s">
        <v>773</v>
      </c>
      <c r="C25" s="52" t="s">
        <v>296</v>
      </c>
      <c r="D25" s="52" t="s">
        <v>297</v>
      </c>
      <c r="E25" s="53">
        <v>2021.0</v>
      </c>
      <c r="F25" s="52" t="s">
        <v>612</v>
      </c>
      <c r="G25" s="52" t="s">
        <v>774</v>
      </c>
      <c r="H25" s="52" t="s">
        <v>17</v>
      </c>
      <c r="I25" s="52" t="s">
        <v>65</v>
      </c>
      <c r="J25" s="52" t="s">
        <v>299</v>
      </c>
      <c r="K25" s="52" t="s">
        <v>300</v>
      </c>
      <c r="L25" s="52" t="s">
        <v>98</v>
      </c>
      <c r="M25" s="52" t="s">
        <v>99</v>
      </c>
      <c r="N25" s="54" t="s">
        <v>775</v>
      </c>
      <c r="O25" s="52" t="s">
        <v>301</v>
      </c>
    </row>
    <row r="26">
      <c r="A26" s="52">
        <v>25.0</v>
      </c>
      <c r="B26" s="52" t="s">
        <v>776</v>
      </c>
      <c r="C26" s="52" t="s">
        <v>302</v>
      </c>
      <c r="D26" s="52" t="s">
        <v>303</v>
      </c>
      <c r="E26" s="53">
        <v>2021.0</v>
      </c>
      <c r="F26" s="52" t="s">
        <v>597</v>
      </c>
      <c r="G26" s="52" t="s">
        <v>777</v>
      </c>
      <c r="H26" s="52" t="s">
        <v>305</v>
      </c>
      <c r="I26" s="52" t="s">
        <v>305</v>
      </c>
      <c r="J26" s="52" t="s">
        <v>306</v>
      </c>
      <c r="K26" s="52" t="s">
        <v>307</v>
      </c>
      <c r="L26" s="52" t="s">
        <v>98</v>
      </c>
      <c r="M26" s="52" t="s">
        <v>88</v>
      </c>
      <c r="N26" s="52" t="s">
        <v>308</v>
      </c>
      <c r="O26" s="52" t="s">
        <v>309</v>
      </c>
    </row>
    <row r="27">
      <c r="A27" s="52">
        <v>26.0</v>
      </c>
      <c r="B27" s="52" t="s">
        <v>778</v>
      </c>
      <c r="C27" s="52" t="s">
        <v>310</v>
      </c>
      <c r="D27" s="52" t="s">
        <v>311</v>
      </c>
      <c r="E27" s="53">
        <v>2021.0</v>
      </c>
      <c r="F27" s="52" t="s">
        <v>597</v>
      </c>
      <c r="G27" s="52" t="s">
        <v>779</v>
      </c>
      <c r="H27" s="52" t="s">
        <v>17</v>
      </c>
      <c r="I27" s="52" t="s">
        <v>65</v>
      </c>
      <c r="J27" s="52" t="s">
        <v>313</v>
      </c>
      <c r="K27" s="54" t="s">
        <v>780</v>
      </c>
      <c r="L27" s="54" t="s">
        <v>781</v>
      </c>
      <c r="M27" s="52" t="s">
        <v>99</v>
      </c>
      <c r="N27" s="52" t="s">
        <v>315</v>
      </c>
      <c r="O27" s="52" t="s">
        <v>316</v>
      </c>
    </row>
    <row r="28">
      <c r="A28" s="52">
        <v>27.0</v>
      </c>
      <c r="B28" s="52" t="s">
        <v>782</v>
      </c>
      <c r="C28" s="52" t="s">
        <v>317</v>
      </c>
      <c r="D28" s="52" t="s">
        <v>318</v>
      </c>
      <c r="E28" s="53">
        <v>2021.0</v>
      </c>
      <c r="F28" s="52" t="s">
        <v>583</v>
      </c>
      <c r="G28" s="52" t="s">
        <v>783</v>
      </c>
      <c r="H28" s="52" t="s">
        <v>320</v>
      </c>
      <c r="I28" s="52" t="s">
        <v>320</v>
      </c>
      <c r="J28" s="52" t="s">
        <v>321</v>
      </c>
      <c r="K28" s="52" t="s">
        <v>322</v>
      </c>
      <c r="L28" s="52" t="s">
        <v>98</v>
      </c>
      <c r="M28" s="52" t="s">
        <v>107</v>
      </c>
      <c r="N28" s="52" t="s">
        <v>323</v>
      </c>
      <c r="O28" s="52" t="s">
        <v>324</v>
      </c>
    </row>
    <row r="29">
      <c r="A29" s="52">
        <v>28.0</v>
      </c>
      <c r="B29" s="52" t="s">
        <v>784</v>
      </c>
      <c r="C29" s="52" t="s">
        <v>331</v>
      </c>
      <c r="D29" s="52" t="s">
        <v>332</v>
      </c>
      <c r="E29" s="53">
        <v>2021.0</v>
      </c>
      <c r="F29" s="52" t="s">
        <v>612</v>
      </c>
      <c r="G29" s="52" t="s">
        <v>333</v>
      </c>
      <c r="H29" s="54" t="s">
        <v>785</v>
      </c>
      <c r="I29" s="54" t="s">
        <v>786</v>
      </c>
      <c r="J29" s="54" t="s">
        <v>787</v>
      </c>
      <c r="K29" s="52" t="s">
        <v>334</v>
      </c>
      <c r="L29" s="52" t="s">
        <v>335</v>
      </c>
      <c r="M29" s="53" t="s">
        <v>336</v>
      </c>
      <c r="N29" s="53" t="s">
        <v>337</v>
      </c>
      <c r="O29" s="52" t="s">
        <v>338</v>
      </c>
    </row>
    <row r="30">
      <c r="A30" s="52">
        <v>29.0</v>
      </c>
      <c r="B30" s="52" t="s">
        <v>788</v>
      </c>
      <c r="C30" s="52" t="s">
        <v>339</v>
      </c>
      <c r="D30" s="52" t="s">
        <v>340</v>
      </c>
      <c r="E30" s="53">
        <v>2021.0</v>
      </c>
      <c r="F30" s="52" t="s">
        <v>583</v>
      </c>
      <c r="G30" s="52" t="s">
        <v>789</v>
      </c>
      <c r="H30" s="53" t="s">
        <v>17</v>
      </c>
      <c r="I30" s="53" t="s">
        <v>65</v>
      </c>
      <c r="J30" s="52" t="s">
        <v>790</v>
      </c>
      <c r="K30" s="52" t="s">
        <v>343</v>
      </c>
      <c r="L30" s="52" t="s">
        <v>791</v>
      </c>
      <c r="M30" s="52" t="s">
        <v>107</v>
      </c>
      <c r="N30" s="52" t="s">
        <v>344</v>
      </c>
      <c r="O30" s="52" t="s">
        <v>345</v>
      </c>
    </row>
    <row r="31">
      <c r="A31" s="52">
        <v>30.0</v>
      </c>
      <c r="B31" s="52" t="s">
        <v>792</v>
      </c>
      <c r="C31" s="52" t="s">
        <v>346</v>
      </c>
      <c r="D31" s="52" t="s">
        <v>347</v>
      </c>
      <c r="E31" s="53">
        <v>2021.0</v>
      </c>
      <c r="F31" s="52" t="s">
        <v>597</v>
      </c>
      <c r="G31" s="52" t="s">
        <v>793</v>
      </c>
      <c r="H31" s="53" t="s">
        <v>17</v>
      </c>
      <c r="I31" s="53" t="s">
        <v>65</v>
      </c>
      <c r="J31" s="52" t="s">
        <v>794</v>
      </c>
      <c r="K31" s="53" t="s">
        <v>350</v>
      </c>
      <c r="L31" s="53" t="s">
        <v>795</v>
      </c>
      <c r="M31" s="53" t="s">
        <v>796</v>
      </c>
      <c r="N31" s="53" t="s">
        <v>353</v>
      </c>
      <c r="O31" s="52" t="s">
        <v>354</v>
      </c>
    </row>
    <row r="32">
      <c r="A32" s="52">
        <v>31.0</v>
      </c>
      <c r="B32" s="52" t="s">
        <v>797</v>
      </c>
      <c r="C32" s="52" t="s">
        <v>387</v>
      </c>
      <c r="D32" s="52" t="s">
        <v>388</v>
      </c>
      <c r="E32" s="53">
        <v>2022.0</v>
      </c>
      <c r="F32" s="52" t="s">
        <v>619</v>
      </c>
      <c r="G32" s="52" t="s">
        <v>798</v>
      </c>
      <c r="H32" s="52" t="s">
        <v>390</v>
      </c>
      <c r="I32" s="52" t="s">
        <v>391</v>
      </c>
      <c r="J32" s="53"/>
      <c r="K32" s="52" t="s">
        <v>392</v>
      </c>
      <c r="L32" s="52" t="s">
        <v>393</v>
      </c>
      <c r="M32" s="53"/>
      <c r="N32" s="52" t="s">
        <v>394</v>
      </c>
      <c r="O32" s="52" t="s">
        <v>799</v>
      </c>
    </row>
    <row r="33">
      <c r="A33" s="52">
        <v>32.0</v>
      </c>
      <c r="B33" s="52" t="s">
        <v>800</v>
      </c>
      <c r="C33" s="52" t="s">
        <v>396</v>
      </c>
      <c r="D33" s="52" t="s">
        <v>397</v>
      </c>
      <c r="E33" s="53">
        <v>2022.0</v>
      </c>
      <c r="F33" s="52" t="s">
        <v>594</v>
      </c>
      <c r="G33" s="52" t="s">
        <v>398</v>
      </c>
      <c r="H33" s="52" t="s">
        <v>399</v>
      </c>
      <c r="I33" s="52" t="s">
        <v>399</v>
      </c>
      <c r="J33" s="52" t="s">
        <v>400</v>
      </c>
      <c r="K33" s="52" t="s">
        <v>401</v>
      </c>
      <c r="L33" s="52" t="s">
        <v>98</v>
      </c>
      <c r="M33" s="52" t="s">
        <v>402</v>
      </c>
      <c r="N33" s="52" t="s">
        <v>403</v>
      </c>
      <c r="O33" s="52" t="s">
        <v>404</v>
      </c>
    </row>
    <row r="34">
      <c r="A34" s="52">
        <v>33.0</v>
      </c>
      <c r="B34" s="52" t="s">
        <v>801</v>
      </c>
      <c r="C34" s="52" t="s">
        <v>408</v>
      </c>
      <c r="D34" s="52" t="s">
        <v>802</v>
      </c>
      <c r="E34" s="52">
        <v>2022.0</v>
      </c>
      <c r="F34" s="52" t="s">
        <v>594</v>
      </c>
      <c r="G34" s="52" t="s">
        <v>803</v>
      </c>
      <c r="H34" s="53" t="s">
        <v>17</v>
      </c>
      <c r="I34" s="53" t="s">
        <v>65</v>
      </c>
      <c r="J34" s="52" t="s">
        <v>804</v>
      </c>
      <c r="K34" s="52" t="s">
        <v>805</v>
      </c>
      <c r="L34" s="52" t="s">
        <v>806</v>
      </c>
      <c r="M34" s="52" t="s">
        <v>807</v>
      </c>
      <c r="N34" s="52" t="s">
        <v>808</v>
      </c>
      <c r="O34" s="52" t="s">
        <v>809</v>
      </c>
    </row>
    <row r="35">
      <c r="A35" s="52">
        <v>34.0</v>
      </c>
      <c r="B35" s="52" t="s">
        <v>810</v>
      </c>
      <c r="C35" s="52" t="s">
        <v>416</v>
      </c>
      <c r="D35" s="52" t="s">
        <v>417</v>
      </c>
      <c r="E35" s="53">
        <v>2022.0</v>
      </c>
      <c r="F35" s="52" t="s">
        <v>583</v>
      </c>
      <c r="G35" s="52" t="s">
        <v>811</v>
      </c>
      <c r="H35" s="52" t="s">
        <v>17</v>
      </c>
      <c r="I35" s="52" t="s">
        <v>65</v>
      </c>
      <c r="J35" s="52" t="s">
        <v>419</v>
      </c>
      <c r="K35" s="52" t="s">
        <v>420</v>
      </c>
      <c r="L35" s="52" t="s">
        <v>98</v>
      </c>
      <c r="M35" s="52" t="s">
        <v>421</v>
      </c>
      <c r="N35" s="52" t="s">
        <v>422</v>
      </c>
      <c r="O35" s="52" t="s">
        <v>423</v>
      </c>
    </row>
    <row r="36">
      <c r="A36" s="52">
        <v>35.0</v>
      </c>
      <c r="B36" s="52" t="s">
        <v>812</v>
      </c>
      <c r="C36" s="52" t="s">
        <v>424</v>
      </c>
      <c r="D36" s="52" t="s">
        <v>425</v>
      </c>
      <c r="E36" s="53">
        <v>2022.0</v>
      </c>
      <c r="F36" s="52" t="s">
        <v>583</v>
      </c>
      <c r="G36" s="53" t="s">
        <v>426</v>
      </c>
      <c r="H36" s="53" t="s">
        <v>17</v>
      </c>
      <c r="I36" s="53" t="s">
        <v>65</v>
      </c>
      <c r="J36" s="53" t="s">
        <v>427</v>
      </c>
      <c r="K36" s="53"/>
      <c r="L36" s="53" t="s">
        <v>428</v>
      </c>
      <c r="M36" s="53" t="s">
        <v>88</v>
      </c>
      <c r="N36" s="52" t="s">
        <v>429</v>
      </c>
      <c r="O36" s="53"/>
    </row>
    <row r="37">
      <c r="A37" s="52">
        <v>36.0</v>
      </c>
      <c r="B37" s="52" t="s">
        <v>813</v>
      </c>
      <c r="C37" s="52" t="s">
        <v>430</v>
      </c>
      <c r="D37" s="52" t="s">
        <v>431</v>
      </c>
      <c r="E37" s="53">
        <v>2022.0</v>
      </c>
      <c r="F37" s="52" t="s">
        <v>577</v>
      </c>
      <c r="G37" s="53" t="s">
        <v>814</v>
      </c>
      <c r="H37" s="53" t="s">
        <v>17</v>
      </c>
      <c r="I37" s="53" t="s">
        <v>65</v>
      </c>
      <c r="J37" s="53" t="s">
        <v>96</v>
      </c>
      <c r="K37" s="53" t="s">
        <v>815</v>
      </c>
      <c r="L37" s="53" t="s">
        <v>434</v>
      </c>
      <c r="M37" s="53" t="s">
        <v>107</v>
      </c>
      <c r="N37" s="53" t="s">
        <v>435</v>
      </c>
      <c r="O37" s="53"/>
    </row>
    <row r="38">
      <c r="A38" s="52">
        <v>37.0</v>
      </c>
      <c r="B38" s="52" t="s">
        <v>816</v>
      </c>
      <c r="C38" s="52" t="s">
        <v>443</v>
      </c>
      <c r="D38" s="52" t="s">
        <v>444</v>
      </c>
      <c r="E38" s="53">
        <v>2022.0</v>
      </c>
      <c r="F38" s="52" t="s">
        <v>594</v>
      </c>
      <c r="G38" s="53" t="s">
        <v>817</v>
      </c>
      <c r="H38" s="53" t="s">
        <v>17</v>
      </c>
      <c r="I38" s="53" t="s">
        <v>65</v>
      </c>
      <c r="J38" s="53" t="s">
        <v>446</v>
      </c>
      <c r="K38" s="53" t="s">
        <v>447</v>
      </c>
      <c r="L38" s="53" t="s">
        <v>448</v>
      </c>
      <c r="M38" s="53" t="s">
        <v>449</v>
      </c>
      <c r="N38" s="53" t="s">
        <v>450</v>
      </c>
      <c r="O38" s="53"/>
    </row>
    <row r="39">
      <c r="A39" s="52">
        <v>38.0</v>
      </c>
      <c r="B39" s="52" t="s">
        <v>818</v>
      </c>
      <c r="C39" s="52" t="s">
        <v>452</v>
      </c>
      <c r="D39" s="52" t="s">
        <v>453</v>
      </c>
      <c r="E39" s="53">
        <v>2022.0</v>
      </c>
      <c r="F39" s="52" t="s">
        <v>583</v>
      </c>
      <c r="G39" s="52" t="s">
        <v>819</v>
      </c>
      <c r="H39" s="53" t="s">
        <v>17</v>
      </c>
      <c r="I39" s="53" t="s">
        <v>65</v>
      </c>
      <c r="J39" s="52" t="s">
        <v>455</v>
      </c>
      <c r="K39" s="52" t="s">
        <v>456</v>
      </c>
      <c r="L39" s="52" t="s">
        <v>98</v>
      </c>
      <c r="M39" s="52" t="s">
        <v>88</v>
      </c>
      <c r="N39" s="52" t="s">
        <v>457</v>
      </c>
      <c r="O39" s="52" t="s">
        <v>820</v>
      </c>
    </row>
    <row r="40">
      <c r="A40" s="52">
        <v>39.0</v>
      </c>
      <c r="B40" s="52" t="s">
        <v>821</v>
      </c>
      <c r="C40" s="52" t="s">
        <v>476</v>
      </c>
      <c r="D40" s="52" t="s">
        <v>234</v>
      </c>
      <c r="E40" s="53">
        <v>2022.0</v>
      </c>
      <c r="F40" s="52" t="s">
        <v>594</v>
      </c>
      <c r="G40" s="52" t="s">
        <v>822</v>
      </c>
      <c r="H40" s="53" t="s">
        <v>17</v>
      </c>
      <c r="I40" s="53" t="s">
        <v>65</v>
      </c>
      <c r="J40" s="52" t="s">
        <v>478</v>
      </c>
      <c r="K40" s="52" t="s">
        <v>479</v>
      </c>
      <c r="L40" s="52" t="s">
        <v>823</v>
      </c>
      <c r="M40" s="52" t="s">
        <v>88</v>
      </c>
      <c r="N40" s="52" t="s">
        <v>481</v>
      </c>
      <c r="O40" s="52" t="s">
        <v>482</v>
      </c>
    </row>
    <row r="41">
      <c r="A41" s="52">
        <v>40.0</v>
      </c>
      <c r="B41" s="52" t="s">
        <v>824</v>
      </c>
      <c r="C41" s="52" t="s">
        <v>483</v>
      </c>
      <c r="D41" s="52" t="s">
        <v>484</v>
      </c>
      <c r="E41" s="53">
        <v>2022.0</v>
      </c>
      <c r="F41" s="52" t="s">
        <v>594</v>
      </c>
      <c r="G41" s="52" t="s">
        <v>825</v>
      </c>
      <c r="H41" s="53" t="s">
        <v>17</v>
      </c>
      <c r="I41" s="53" t="s">
        <v>65</v>
      </c>
      <c r="J41" s="53"/>
      <c r="K41" s="52" t="s">
        <v>486</v>
      </c>
      <c r="L41" s="52" t="s">
        <v>826</v>
      </c>
      <c r="M41" s="52" t="s">
        <v>488</v>
      </c>
      <c r="N41" s="52" t="s">
        <v>489</v>
      </c>
      <c r="O41" s="52" t="s">
        <v>490</v>
      </c>
    </row>
    <row r="42">
      <c r="A42" s="52">
        <v>41.0</v>
      </c>
      <c r="B42" s="52" t="s">
        <v>827</v>
      </c>
      <c r="C42" s="52" t="s">
        <v>505</v>
      </c>
      <c r="D42" s="52" t="s">
        <v>506</v>
      </c>
      <c r="E42" s="53">
        <v>2022.0</v>
      </c>
      <c r="F42" s="52" t="s">
        <v>597</v>
      </c>
      <c r="G42" s="52" t="s">
        <v>828</v>
      </c>
      <c r="H42" s="52" t="s">
        <v>508</v>
      </c>
      <c r="I42" s="52" t="s">
        <v>509</v>
      </c>
      <c r="J42" s="52" t="s">
        <v>510</v>
      </c>
      <c r="K42" s="52" t="s">
        <v>511</v>
      </c>
      <c r="L42" s="52" t="s">
        <v>512</v>
      </c>
      <c r="M42" s="52" t="s">
        <v>513</v>
      </c>
      <c r="N42" s="52" t="s">
        <v>514</v>
      </c>
      <c r="O42" s="52" t="s">
        <v>515</v>
      </c>
    </row>
    <row r="43">
      <c r="A43" s="52">
        <v>42.0</v>
      </c>
      <c r="B43" s="52" t="s">
        <v>829</v>
      </c>
      <c r="C43" s="52" t="s">
        <v>516</v>
      </c>
      <c r="D43" s="52" t="s">
        <v>517</v>
      </c>
      <c r="E43" s="53">
        <v>2022.0</v>
      </c>
      <c r="F43" s="52" t="s">
        <v>619</v>
      </c>
      <c r="G43" s="52" t="s">
        <v>518</v>
      </c>
      <c r="H43" s="53" t="s">
        <v>17</v>
      </c>
      <c r="I43" s="53" t="s">
        <v>65</v>
      </c>
      <c r="J43" s="53"/>
      <c r="K43" s="52" t="s">
        <v>830</v>
      </c>
      <c r="L43" s="52" t="s">
        <v>520</v>
      </c>
      <c r="M43" s="53"/>
      <c r="N43" s="54" t="s">
        <v>701</v>
      </c>
      <c r="O43" s="53"/>
    </row>
    <row r="44">
      <c r="A44" s="52">
        <v>43.0</v>
      </c>
      <c r="B44" s="52" t="s">
        <v>831</v>
      </c>
      <c r="C44" s="52" t="s">
        <v>521</v>
      </c>
      <c r="D44" s="52" t="s">
        <v>522</v>
      </c>
      <c r="E44" s="53">
        <v>2022.0</v>
      </c>
      <c r="F44" s="52" t="s">
        <v>583</v>
      </c>
      <c r="G44" s="52" t="s">
        <v>523</v>
      </c>
      <c r="H44" s="53" t="s">
        <v>17</v>
      </c>
      <c r="I44" s="53" t="s">
        <v>65</v>
      </c>
      <c r="J44" s="52" t="s">
        <v>524</v>
      </c>
      <c r="K44" s="52" t="s">
        <v>525</v>
      </c>
      <c r="L44" s="52" t="s">
        <v>98</v>
      </c>
      <c r="M44" s="52" t="s">
        <v>88</v>
      </c>
      <c r="N44" s="52" t="s">
        <v>526</v>
      </c>
      <c r="O44" s="52" t="s">
        <v>527</v>
      </c>
    </row>
    <row r="45">
      <c r="A45" s="52">
        <v>44.0</v>
      </c>
      <c r="B45" s="52" t="s">
        <v>832</v>
      </c>
      <c r="C45" s="52" t="s">
        <v>528</v>
      </c>
      <c r="D45" s="52" t="s">
        <v>529</v>
      </c>
      <c r="E45" s="53">
        <v>2022.0</v>
      </c>
      <c r="F45" s="52" t="s">
        <v>594</v>
      </c>
      <c r="G45" s="52" t="s">
        <v>833</v>
      </c>
      <c r="H45" s="52" t="s">
        <v>531</v>
      </c>
      <c r="I45" s="52" t="s">
        <v>532</v>
      </c>
      <c r="J45" s="52" t="s">
        <v>834</v>
      </c>
      <c r="K45" s="52" t="s">
        <v>534</v>
      </c>
      <c r="L45" s="52" t="s">
        <v>535</v>
      </c>
      <c r="M45" s="52" t="s">
        <v>88</v>
      </c>
      <c r="N45" s="52" t="s">
        <v>536</v>
      </c>
      <c r="O45" s="52" t="s">
        <v>537</v>
      </c>
    </row>
    <row r="46">
      <c r="A46" s="52">
        <v>45.0</v>
      </c>
      <c r="B46" s="52" t="s">
        <v>835</v>
      </c>
      <c r="C46" s="52" t="s">
        <v>562</v>
      </c>
      <c r="D46" s="52" t="s">
        <v>563</v>
      </c>
      <c r="E46" s="53">
        <v>2022.0</v>
      </c>
      <c r="F46" s="52" t="s">
        <v>597</v>
      </c>
      <c r="G46" s="52" t="s">
        <v>836</v>
      </c>
      <c r="H46" s="53"/>
      <c r="I46" s="53"/>
      <c r="J46" s="52" t="s">
        <v>565</v>
      </c>
      <c r="K46" s="53"/>
      <c r="L46" s="53"/>
      <c r="M46" s="53"/>
      <c r="N46" s="54" t="s">
        <v>701</v>
      </c>
      <c r="O46" s="52" t="s">
        <v>837</v>
      </c>
    </row>
    <row r="47">
      <c r="A47" s="52">
        <v>46.0</v>
      </c>
      <c r="B47" s="52" t="s">
        <v>838</v>
      </c>
      <c r="C47" s="54" t="s">
        <v>839</v>
      </c>
      <c r="D47" s="54" t="s">
        <v>840</v>
      </c>
      <c r="E47" s="54">
        <v>2020.0</v>
      </c>
      <c r="F47" s="54" t="s">
        <v>577</v>
      </c>
      <c r="G47" s="56" t="s">
        <v>841</v>
      </c>
      <c r="H47" s="10" t="s">
        <v>842</v>
      </c>
      <c r="I47" s="10" t="s">
        <v>843</v>
      </c>
      <c r="J47" s="10" t="s">
        <v>844</v>
      </c>
      <c r="K47" s="10" t="s">
        <v>16</v>
      </c>
      <c r="L47" s="10" t="s">
        <v>845</v>
      </c>
      <c r="M47" s="10" t="s">
        <v>16</v>
      </c>
      <c r="N47" s="54" t="s">
        <v>701</v>
      </c>
      <c r="O47" s="10" t="s">
        <v>846</v>
      </c>
    </row>
    <row r="48">
      <c r="A48" s="52">
        <v>47.0</v>
      </c>
      <c r="B48" s="52" t="s">
        <v>847</v>
      </c>
      <c r="C48" s="52" t="s">
        <v>848</v>
      </c>
      <c r="D48" s="52" t="s">
        <v>849</v>
      </c>
      <c r="E48" s="52">
        <v>2016.0</v>
      </c>
      <c r="F48" s="52" t="s">
        <v>597</v>
      </c>
      <c r="G48" s="52" t="s">
        <v>850</v>
      </c>
      <c r="H48" s="53" t="s">
        <v>851</v>
      </c>
      <c r="I48" s="52" t="s">
        <v>852</v>
      </c>
      <c r="J48" s="52" t="s">
        <v>853</v>
      </c>
      <c r="K48" s="52" t="s">
        <v>16</v>
      </c>
      <c r="L48" s="52" t="s">
        <v>854</v>
      </c>
      <c r="M48" s="52" t="s">
        <v>16</v>
      </c>
      <c r="N48" s="54" t="s">
        <v>701</v>
      </c>
      <c r="O48" s="52" t="s">
        <v>855</v>
      </c>
    </row>
    <row r="49">
      <c r="A49" s="52">
        <v>48.0</v>
      </c>
      <c r="B49" s="52" t="s">
        <v>856</v>
      </c>
      <c r="C49" s="52" t="s">
        <v>857</v>
      </c>
      <c r="D49" s="52" t="s">
        <v>858</v>
      </c>
      <c r="E49" s="52">
        <v>2022.0</v>
      </c>
      <c r="F49" s="54" t="s">
        <v>577</v>
      </c>
      <c r="G49" s="52" t="s">
        <v>859</v>
      </c>
      <c r="H49" s="52" t="s">
        <v>860</v>
      </c>
      <c r="I49" s="52" t="s">
        <v>861</v>
      </c>
      <c r="J49" s="52" t="s">
        <v>862</v>
      </c>
      <c r="K49" s="52" t="s">
        <v>863</v>
      </c>
      <c r="L49" s="52" t="s">
        <v>864</v>
      </c>
      <c r="M49" s="52" t="s">
        <v>865</v>
      </c>
      <c r="N49" s="52" t="s">
        <v>866</v>
      </c>
      <c r="O49" s="52" t="s">
        <v>867</v>
      </c>
    </row>
    <row r="50">
      <c r="A50" s="52">
        <v>49.0</v>
      </c>
      <c r="B50" s="52" t="s">
        <v>868</v>
      </c>
      <c r="C50" s="52" t="s">
        <v>869</v>
      </c>
      <c r="D50" s="52" t="s">
        <v>870</v>
      </c>
      <c r="E50" s="52">
        <v>2016.0</v>
      </c>
      <c r="F50" s="54" t="s">
        <v>577</v>
      </c>
      <c r="G50" s="52" t="s">
        <v>871</v>
      </c>
      <c r="H50" s="53" t="s">
        <v>17</v>
      </c>
      <c r="I50" s="53" t="s">
        <v>65</v>
      </c>
      <c r="J50" s="52" t="s">
        <v>853</v>
      </c>
      <c r="K50" s="53"/>
      <c r="L50" s="52" t="s">
        <v>872</v>
      </c>
      <c r="M50" s="53"/>
      <c r="N50" s="54" t="s">
        <v>701</v>
      </c>
      <c r="O50" s="52" t="s">
        <v>873</v>
      </c>
    </row>
    <row r="51">
      <c r="A51" s="52">
        <v>50.0</v>
      </c>
      <c r="B51" s="52" t="s">
        <v>874</v>
      </c>
      <c r="C51" s="52" t="s">
        <v>875</v>
      </c>
      <c r="D51" s="52" t="s">
        <v>876</v>
      </c>
      <c r="E51" s="52">
        <v>2016.0</v>
      </c>
      <c r="F51" s="54" t="s">
        <v>597</v>
      </c>
      <c r="G51" s="52" t="s">
        <v>877</v>
      </c>
      <c r="H51" s="53" t="s">
        <v>17</v>
      </c>
      <c r="I51" s="53" t="s">
        <v>65</v>
      </c>
      <c r="J51" s="52" t="s">
        <v>878</v>
      </c>
      <c r="K51" s="52" t="s">
        <v>16</v>
      </c>
      <c r="L51" s="52" t="s">
        <v>879</v>
      </c>
      <c r="M51" s="52" t="s">
        <v>880</v>
      </c>
      <c r="N51" s="54" t="s">
        <v>701</v>
      </c>
      <c r="O51" s="52" t="s">
        <v>881</v>
      </c>
    </row>
    <row r="52">
      <c r="A52" s="52">
        <v>51.0</v>
      </c>
      <c r="B52" s="52" t="s">
        <v>882</v>
      </c>
      <c r="C52" s="52" t="s">
        <v>883</v>
      </c>
      <c r="D52" s="52" t="s">
        <v>884</v>
      </c>
      <c r="E52" s="52">
        <v>2020.0</v>
      </c>
      <c r="F52" s="54" t="s">
        <v>577</v>
      </c>
      <c r="G52" s="52" t="s">
        <v>885</v>
      </c>
      <c r="H52" s="53" t="s">
        <v>17</v>
      </c>
      <c r="I52" s="53" t="s">
        <v>65</v>
      </c>
      <c r="J52" s="52" t="s">
        <v>886</v>
      </c>
      <c r="K52" s="52" t="s">
        <v>887</v>
      </c>
      <c r="L52" s="52" t="s">
        <v>888</v>
      </c>
      <c r="M52" s="52" t="s">
        <v>889</v>
      </c>
      <c r="N52" s="52" t="s">
        <v>890</v>
      </c>
      <c r="O52" s="53"/>
    </row>
    <row r="53">
      <c r="A53" s="52">
        <v>52.0</v>
      </c>
      <c r="B53" s="52" t="s">
        <v>891</v>
      </c>
      <c r="C53" s="52" t="s">
        <v>892</v>
      </c>
      <c r="D53" s="52" t="s">
        <v>893</v>
      </c>
      <c r="E53" s="52">
        <v>2023.0</v>
      </c>
      <c r="F53" s="54" t="s">
        <v>619</v>
      </c>
      <c r="G53" s="52" t="s">
        <v>894</v>
      </c>
      <c r="H53" s="52" t="s">
        <v>895</v>
      </c>
      <c r="I53" s="52" t="s">
        <v>896</v>
      </c>
      <c r="J53" s="52" t="s">
        <v>897</v>
      </c>
      <c r="K53" s="52" t="s">
        <v>898</v>
      </c>
      <c r="L53" s="52" t="s">
        <v>98</v>
      </c>
      <c r="M53" s="52" t="s">
        <v>899</v>
      </c>
      <c r="N53" s="52" t="s">
        <v>866</v>
      </c>
      <c r="O53" s="52" t="s">
        <v>900</v>
      </c>
    </row>
    <row r="54">
      <c r="A54" s="52">
        <v>53.0</v>
      </c>
      <c r="B54" s="52" t="s">
        <v>901</v>
      </c>
      <c r="C54" s="53" t="s">
        <v>902</v>
      </c>
      <c r="D54" s="52" t="s">
        <v>903</v>
      </c>
      <c r="E54" s="52">
        <v>2023.0</v>
      </c>
      <c r="F54" s="54" t="s">
        <v>583</v>
      </c>
      <c r="G54" s="52" t="s">
        <v>904</v>
      </c>
      <c r="H54" s="52" t="s">
        <v>895</v>
      </c>
      <c r="I54" s="52" t="s">
        <v>896</v>
      </c>
      <c r="J54" s="52" t="s">
        <v>905</v>
      </c>
      <c r="K54" s="52" t="s">
        <v>906</v>
      </c>
      <c r="L54" s="52" t="s">
        <v>907</v>
      </c>
      <c r="M54" s="52" t="s">
        <v>908</v>
      </c>
      <c r="N54" s="52" t="s">
        <v>909</v>
      </c>
      <c r="O54" s="52" t="s">
        <v>910</v>
      </c>
    </row>
    <row r="55">
      <c r="A55" s="52">
        <v>54.0</v>
      </c>
      <c r="B55" s="52" t="s">
        <v>911</v>
      </c>
      <c r="C55" s="52" t="s">
        <v>912</v>
      </c>
      <c r="D55" s="52" t="s">
        <v>913</v>
      </c>
      <c r="E55" s="52">
        <v>2021.0</v>
      </c>
      <c r="F55" s="54" t="s">
        <v>577</v>
      </c>
      <c r="G55" s="52" t="s">
        <v>914</v>
      </c>
      <c r="H55" s="52" t="s">
        <v>915</v>
      </c>
      <c r="I55" s="52" t="s">
        <v>916</v>
      </c>
      <c r="J55" s="52" t="s">
        <v>917</v>
      </c>
      <c r="K55" s="52" t="s">
        <v>16</v>
      </c>
      <c r="L55" s="52" t="s">
        <v>918</v>
      </c>
      <c r="M55" s="52" t="s">
        <v>16</v>
      </c>
      <c r="N55" s="54" t="s">
        <v>701</v>
      </c>
      <c r="O55" s="52" t="s">
        <v>919</v>
      </c>
    </row>
    <row r="56">
      <c r="A56" s="52">
        <v>55.0</v>
      </c>
      <c r="B56" s="52" t="s">
        <v>920</v>
      </c>
      <c r="C56" s="52" t="s">
        <v>921</v>
      </c>
      <c r="D56" s="52" t="s">
        <v>922</v>
      </c>
      <c r="E56" s="52">
        <v>2020.0</v>
      </c>
      <c r="F56" s="54" t="s">
        <v>583</v>
      </c>
      <c r="G56" s="54" t="s">
        <v>923</v>
      </c>
      <c r="H56" s="54" t="s">
        <v>924</v>
      </c>
      <c r="I56" s="54" t="s">
        <v>925</v>
      </c>
      <c r="J56" s="52" t="s">
        <v>926</v>
      </c>
      <c r="K56" s="53"/>
      <c r="L56" s="52" t="s">
        <v>98</v>
      </c>
      <c r="M56" s="53"/>
      <c r="N56" s="54" t="s">
        <v>701</v>
      </c>
      <c r="O56" s="52" t="s">
        <v>927</v>
      </c>
    </row>
    <row r="58">
      <c r="E58" s="57" t="s">
        <v>594</v>
      </c>
      <c r="F58" s="58">
        <f t="shared" ref="F58:F63" si="1">COUNTIF($F$2:$F$56,E58)</f>
        <v>9</v>
      </c>
    </row>
    <row r="59">
      <c r="E59" s="59" t="s">
        <v>583</v>
      </c>
      <c r="F59" s="58">
        <f t="shared" si="1"/>
        <v>12</v>
      </c>
    </row>
    <row r="60">
      <c r="E60" s="59" t="s">
        <v>577</v>
      </c>
      <c r="F60" s="58">
        <f t="shared" si="1"/>
        <v>16</v>
      </c>
      <c r="I60" s="60">
        <f>57-49</f>
        <v>8</v>
      </c>
      <c r="J60" s="60">
        <f>55-48</f>
        <v>7</v>
      </c>
    </row>
    <row r="61">
      <c r="E61" s="57" t="s">
        <v>597</v>
      </c>
      <c r="F61" s="58">
        <f t="shared" si="1"/>
        <v>10</v>
      </c>
    </row>
    <row r="62">
      <c r="E62" s="57" t="s">
        <v>612</v>
      </c>
      <c r="F62" s="58">
        <f t="shared" si="1"/>
        <v>4</v>
      </c>
    </row>
    <row r="63">
      <c r="E63" s="59" t="s">
        <v>619</v>
      </c>
      <c r="F63" s="58">
        <f t="shared" si="1"/>
        <v>4</v>
      </c>
    </row>
    <row r="64">
      <c r="E64" s="58"/>
      <c r="F64" s="58"/>
    </row>
    <row r="65">
      <c r="E65" s="57" t="s">
        <v>928</v>
      </c>
      <c r="F65" s="58">
        <f>SUM(F58:F63)</f>
        <v>55</v>
      </c>
    </row>
  </sheetData>
  <autoFilter ref="$A$1:$O$5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c r="B1" s="61"/>
      <c r="C1" s="61"/>
      <c r="D1" s="61"/>
      <c r="E1" s="61"/>
      <c r="F1" s="61"/>
      <c r="G1" s="61"/>
      <c r="H1" s="61"/>
      <c r="I1" s="61"/>
      <c r="J1" s="61"/>
      <c r="K1" s="61"/>
      <c r="L1" s="61"/>
      <c r="M1" s="61"/>
      <c r="N1" s="61"/>
      <c r="O1" s="61"/>
      <c r="P1" s="61"/>
      <c r="Q1" s="61"/>
      <c r="R1" s="61"/>
      <c r="S1" s="61"/>
      <c r="T1" s="61"/>
      <c r="U1" s="61"/>
      <c r="V1" s="61"/>
      <c r="W1" s="61"/>
      <c r="X1" s="61"/>
      <c r="Y1" s="61"/>
      <c r="Z1" s="61"/>
    </row>
    <row r="2">
      <c r="A2" s="62" t="s">
        <v>13</v>
      </c>
      <c r="B2" s="63" t="s">
        <v>929</v>
      </c>
      <c r="C2" s="61"/>
      <c r="D2" s="61"/>
      <c r="E2" s="61"/>
      <c r="F2" s="61"/>
      <c r="G2" s="61"/>
      <c r="H2" s="61"/>
      <c r="I2" s="61"/>
      <c r="J2" s="61"/>
      <c r="K2" s="61"/>
      <c r="L2" s="61"/>
      <c r="M2" s="61"/>
      <c r="N2" s="61"/>
      <c r="O2" s="61"/>
      <c r="P2" s="61"/>
      <c r="Q2" s="61"/>
      <c r="R2" s="61"/>
      <c r="S2" s="61"/>
      <c r="T2" s="61"/>
      <c r="U2" s="61"/>
      <c r="V2" s="61"/>
      <c r="W2" s="61"/>
      <c r="X2" s="61"/>
      <c r="Y2" s="61"/>
      <c r="Z2" s="61"/>
    </row>
    <row r="3">
      <c r="A3" s="64" t="s">
        <v>930</v>
      </c>
      <c r="B3" s="61"/>
      <c r="C3" s="61"/>
      <c r="D3" s="61"/>
      <c r="E3" s="61"/>
      <c r="F3" s="61"/>
      <c r="G3" s="61"/>
      <c r="H3" s="61"/>
      <c r="I3" s="61"/>
      <c r="J3" s="61"/>
      <c r="K3" s="61"/>
      <c r="L3" s="61"/>
      <c r="M3" s="61"/>
      <c r="N3" s="61"/>
      <c r="O3" s="61"/>
      <c r="P3" s="61"/>
      <c r="Q3" s="61"/>
      <c r="R3" s="61"/>
      <c r="S3" s="61"/>
      <c r="T3" s="61"/>
      <c r="U3" s="61"/>
      <c r="V3" s="61"/>
      <c r="W3" s="61"/>
      <c r="X3" s="61"/>
      <c r="Y3" s="61"/>
      <c r="Z3" s="61"/>
    </row>
    <row r="4">
      <c r="A4" s="61"/>
      <c r="B4" s="61"/>
      <c r="C4" s="61"/>
      <c r="D4" s="61"/>
      <c r="E4" s="61"/>
      <c r="F4" s="61"/>
      <c r="G4" s="61"/>
      <c r="H4" s="61"/>
      <c r="I4" s="61"/>
      <c r="J4" s="61"/>
      <c r="K4" s="61"/>
      <c r="L4" s="61"/>
      <c r="M4" s="61"/>
      <c r="N4" s="61"/>
      <c r="O4" s="61"/>
      <c r="P4" s="61"/>
      <c r="Q4" s="61"/>
      <c r="R4" s="61"/>
      <c r="S4" s="61"/>
      <c r="T4" s="61"/>
      <c r="U4" s="61"/>
      <c r="V4" s="61"/>
      <c r="W4" s="61"/>
      <c r="X4" s="61"/>
      <c r="Y4" s="61"/>
      <c r="Z4" s="61"/>
    </row>
    <row r="5">
      <c r="A5" s="61"/>
      <c r="B5" s="61"/>
      <c r="C5" s="61"/>
      <c r="D5" s="61"/>
      <c r="E5" s="61"/>
      <c r="F5" s="61"/>
      <c r="G5" s="61"/>
      <c r="H5" s="61"/>
      <c r="I5" s="61"/>
      <c r="J5" s="61"/>
      <c r="K5" s="61"/>
      <c r="L5" s="61"/>
      <c r="M5" s="61"/>
      <c r="N5" s="61"/>
      <c r="O5" s="61"/>
      <c r="P5" s="61"/>
      <c r="Q5" s="61"/>
      <c r="R5" s="61"/>
      <c r="S5" s="61"/>
      <c r="T5" s="61"/>
      <c r="U5" s="61"/>
      <c r="V5" s="61"/>
      <c r="W5" s="61"/>
      <c r="X5" s="61"/>
      <c r="Y5" s="61"/>
      <c r="Z5" s="61"/>
    </row>
    <row r="6">
      <c r="A6" s="61"/>
      <c r="B6" s="61"/>
      <c r="C6" s="61"/>
      <c r="D6" s="61"/>
      <c r="E6" s="61"/>
      <c r="F6" s="61"/>
      <c r="G6" s="61"/>
      <c r="H6" s="61"/>
      <c r="I6" s="61"/>
      <c r="J6" s="61"/>
      <c r="K6" s="61"/>
      <c r="L6" s="61"/>
      <c r="M6" s="61"/>
      <c r="N6" s="61"/>
      <c r="O6" s="61"/>
      <c r="P6" s="61"/>
      <c r="Q6" s="61"/>
      <c r="R6" s="61"/>
      <c r="S6" s="61"/>
      <c r="T6" s="61"/>
      <c r="U6" s="61"/>
      <c r="V6" s="61"/>
      <c r="W6" s="61"/>
      <c r="X6" s="61"/>
      <c r="Y6" s="61"/>
      <c r="Z6" s="61"/>
    </row>
    <row r="7">
      <c r="A7" s="62" t="s">
        <v>21</v>
      </c>
      <c r="B7" s="63" t="s">
        <v>929</v>
      </c>
      <c r="C7" s="61"/>
      <c r="D7" s="61"/>
      <c r="E7" s="61"/>
      <c r="F7" s="61"/>
      <c r="G7" s="61"/>
      <c r="H7" s="61"/>
      <c r="I7" s="61"/>
      <c r="J7" s="61"/>
      <c r="K7" s="61"/>
      <c r="L7" s="61"/>
      <c r="M7" s="61"/>
      <c r="N7" s="61"/>
      <c r="O7" s="61"/>
      <c r="P7" s="61"/>
      <c r="Q7" s="61"/>
      <c r="R7" s="61"/>
      <c r="S7" s="61"/>
      <c r="T7" s="61"/>
      <c r="U7" s="61"/>
      <c r="V7" s="61"/>
      <c r="W7" s="61"/>
      <c r="X7" s="61"/>
      <c r="Y7" s="61"/>
      <c r="Z7" s="61"/>
    </row>
    <row r="8">
      <c r="A8" s="64" t="s">
        <v>931</v>
      </c>
      <c r="B8" s="61"/>
      <c r="C8" s="61"/>
      <c r="D8" s="61"/>
      <c r="E8" s="61"/>
      <c r="F8" s="61"/>
      <c r="G8" s="61"/>
      <c r="H8" s="61"/>
      <c r="I8" s="61"/>
      <c r="J8" s="61"/>
      <c r="K8" s="61"/>
      <c r="L8" s="61"/>
      <c r="M8" s="61"/>
      <c r="N8" s="61"/>
      <c r="O8" s="61"/>
      <c r="P8" s="61"/>
      <c r="Q8" s="61"/>
      <c r="R8" s="61"/>
      <c r="S8" s="61"/>
      <c r="T8" s="61"/>
      <c r="U8" s="61"/>
      <c r="V8" s="61"/>
      <c r="W8" s="61"/>
      <c r="X8" s="61"/>
      <c r="Y8" s="61"/>
      <c r="Z8" s="61"/>
    </row>
    <row r="9">
      <c r="A9" s="61"/>
      <c r="B9" s="61"/>
      <c r="C9" s="61"/>
      <c r="D9" s="61"/>
      <c r="E9" s="61"/>
      <c r="F9" s="61"/>
      <c r="G9" s="61"/>
      <c r="H9" s="61"/>
      <c r="I9" s="61"/>
      <c r="J9" s="61"/>
      <c r="K9" s="61"/>
      <c r="L9" s="61"/>
      <c r="M9" s="61"/>
      <c r="N9" s="61"/>
      <c r="O9" s="61"/>
      <c r="P9" s="61"/>
      <c r="Q9" s="61"/>
      <c r="R9" s="61"/>
      <c r="S9" s="61"/>
      <c r="T9" s="61"/>
      <c r="U9" s="61"/>
      <c r="V9" s="61"/>
      <c r="W9" s="61"/>
      <c r="X9" s="61"/>
      <c r="Y9" s="61"/>
      <c r="Z9" s="61"/>
    </row>
    <row r="10">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c r="A11" s="62" t="s">
        <v>27</v>
      </c>
      <c r="B11" s="63" t="s">
        <v>929</v>
      </c>
      <c r="C11" s="61"/>
      <c r="D11" s="61"/>
      <c r="E11" s="61"/>
      <c r="F11" s="61"/>
      <c r="G11" s="61"/>
      <c r="H11" s="61"/>
      <c r="I11" s="61"/>
      <c r="J11" s="61"/>
      <c r="K11" s="61"/>
      <c r="L11" s="61"/>
      <c r="M11" s="61"/>
      <c r="N11" s="61"/>
      <c r="O11" s="61"/>
      <c r="P11" s="61"/>
      <c r="Q11" s="61"/>
      <c r="R11" s="61"/>
      <c r="S11" s="61"/>
      <c r="T11" s="61"/>
      <c r="U11" s="61"/>
      <c r="V11" s="61"/>
      <c r="W11" s="61"/>
      <c r="X11" s="61"/>
      <c r="Y11" s="61"/>
      <c r="Z11" s="61"/>
    </row>
    <row r="12">
      <c r="A12" s="65" t="s">
        <v>932</v>
      </c>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c r="A15" s="62" t="s">
        <v>55</v>
      </c>
      <c r="B15" s="63" t="s">
        <v>929</v>
      </c>
      <c r="C15" s="61"/>
      <c r="D15" s="61"/>
      <c r="E15" s="61"/>
      <c r="F15" s="61"/>
      <c r="G15" s="61"/>
      <c r="H15" s="61"/>
      <c r="I15" s="61"/>
      <c r="J15" s="61"/>
      <c r="K15" s="61"/>
      <c r="L15" s="61"/>
      <c r="M15" s="61"/>
      <c r="N15" s="61"/>
      <c r="O15" s="61"/>
      <c r="P15" s="61"/>
      <c r="Q15" s="61"/>
      <c r="R15" s="61"/>
      <c r="S15" s="61"/>
      <c r="T15" s="61"/>
      <c r="U15" s="61"/>
      <c r="V15" s="61"/>
      <c r="W15" s="61"/>
      <c r="X15" s="61"/>
      <c r="Y15" s="61"/>
      <c r="Z15" s="61"/>
    </row>
    <row r="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c r="A18" s="62" t="s">
        <v>62</v>
      </c>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c r="A19" s="61"/>
      <c r="B19" s="66" t="s">
        <v>69</v>
      </c>
      <c r="C19" s="61"/>
      <c r="D19" s="61"/>
      <c r="E19" s="61"/>
      <c r="F19" s="61"/>
      <c r="G19" s="61"/>
      <c r="H19" s="61"/>
      <c r="I19" s="61"/>
      <c r="J19" s="61"/>
      <c r="K19" s="61"/>
      <c r="L19" s="61"/>
      <c r="M19" s="61"/>
      <c r="N19" s="61"/>
      <c r="O19" s="61"/>
      <c r="P19" s="61"/>
      <c r="Q19" s="61"/>
      <c r="R19" s="61"/>
      <c r="S19" s="61"/>
      <c r="T19" s="61"/>
      <c r="U19" s="61"/>
      <c r="V19" s="61"/>
      <c r="W19" s="61"/>
      <c r="X19" s="61"/>
      <c r="Y19" s="61"/>
      <c r="Z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c r="A31" s="62" t="s">
        <v>155</v>
      </c>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c r="A32" s="67" t="s">
        <v>933</v>
      </c>
      <c r="B32" s="67"/>
      <c r="C32" s="67"/>
      <c r="D32" s="67"/>
      <c r="E32" s="67"/>
      <c r="F32" s="68"/>
      <c r="G32" s="67"/>
      <c r="H32" s="69"/>
      <c r="I32" s="67"/>
      <c r="J32" s="67"/>
      <c r="K32" s="61"/>
      <c r="L32" s="61"/>
      <c r="M32" s="61"/>
      <c r="N32" s="61"/>
      <c r="O32" s="61"/>
      <c r="P32" s="61"/>
      <c r="Q32" s="61"/>
      <c r="R32" s="61"/>
      <c r="S32" s="61"/>
      <c r="T32" s="61"/>
      <c r="U32" s="61"/>
      <c r="V32" s="61"/>
      <c r="W32" s="61"/>
      <c r="X32" s="61"/>
      <c r="Y32" s="61"/>
      <c r="Z32" s="61"/>
    </row>
    <row r="33">
      <c r="A33" s="70" t="s">
        <v>934</v>
      </c>
      <c r="B33" s="70" t="s">
        <v>935</v>
      </c>
      <c r="C33" s="70" t="s">
        <v>936</v>
      </c>
      <c r="D33" s="70" t="s">
        <v>937</v>
      </c>
      <c r="E33" s="70" t="s">
        <v>935</v>
      </c>
      <c r="F33" s="71" t="s">
        <v>938</v>
      </c>
      <c r="G33" s="70" t="s">
        <v>937</v>
      </c>
      <c r="H33" s="72"/>
      <c r="I33" s="73" t="s">
        <v>107</v>
      </c>
      <c r="J33" s="74"/>
      <c r="K33" s="61"/>
      <c r="L33" s="61"/>
      <c r="M33" s="61"/>
      <c r="N33" s="61"/>
      <c r="O33" s="61"/>
      <c r="P33" s="61"/>
      <c r="Q33" s="61"/>
      <c r="R33" s="61"/>
      <c r="S33" s="61"/>
      <c r="T33" s="61"/>
      <c r="U33" s="61"/>
      <c r="V33" s="61"/>
      <c r="W33" s="61"/>
      <c r="X33" s="61"/>
      <c r="Y33" s="61"/>
      <c r="Z33" s="61"/>
    </row>
    <row r="34" ht="27.75" customHeight="1">
      <c r="A34" s="75"/>
      <c r="B34" s="75"/>
      <c r="C34" s="75"/>
      <c r="D34" s="75"/>
      <c r="E34" s="75"/>
      <c r="F34" s="75"/>
      <c r="G34" s="75"/>
      <c r="H34" s="76" t="s">
        <v>935</v>
      </c>
      <c r="I34" s="76" t="s">
        <v>939</v>
      </c>
      <c r="J34" s="77" t="s">
        <v>937</v>
      </c>
      <c r="K34" s="61"/>
      <c r="L34" s="61"/>
      <c r="M34" s="61"/>
      <c r="N34" s="61"/>
      <c r="O34" s="61"/>
      <c r="P34" s="61"/>
      <c r="Q34" s="61"/>
      <c r="R34" s="61"/>
      <c r="S34" s="61"/>
      <c r="T34" s="61"/>
      <c r="U34" s="61"/>
      <c r="V34" s="61"/>
      <c r="W34" s="61"/>
      <c r="X34" s="61"/>
      <c r="Y34" s="61"/>
      <c r="Z34" s="61"/>
    </row>
    <row r="35">
      <c r="A35" s="78" t="s">
        <v>940</v>
      </c>
      <c r="B35" s="78">
        <v>0.475</v>
      </c>
      <c r="C35" s="78">
        <v>0.584</v>
      </c>
      <c r="D35" s="79">
        <v>0.2295</v>
      </c>
      <c r="E35" s="78">
        <v>0.692</v>
      </c>
      <c r="F35" s="78">
        <v>0.758</v>
      </c>
      <c r="G35" s="79">
        <v>0.0954</v>
      </c>
      <c r="H35" s="80">
        <v>0.563</v>
      </c>
      <c r="I35" s="78">
        <v>0.66</v>
      </c>
      <c r="J35" s="81">
        <v>0.1716</v>
      </c>
      <c r="K35" s="61"/>
      <c r="L35" s="61"/>
      <c r="M35" s="61"/>
      <c r="N35" s="61"/>
      <c r="O35" s="61"/>
      <c r="P35" s="61"/>
      <c r="Q35" s="61"/>
      <c r="R35" s="61"/>
      <c r="S35" s="61"/>
      <c r="T35" s="61"/>
      <c r="U35" s="61"/>
      <c r="V35" s="61"/>
      <c r="W35" s="61"/>
      <c r="X35" s="61"/>
      <c r="Y35" s="61"/>
      <c r="Z35" s="61"/>
    </row>
    <row r="36">
      <c r="A36" s="78" t="s">
        <v>941</v>
      </c>
      <c r="B36" s="78">
        <v>0.813</v>
      </c>
      <c r="C36" s="78">
        <v>0.816</v>
      </c>
      <c r="D36" s="79">
        <v>0.0037</v>
      </c>
      <c r="E36" s="78">
        <v>0.913</v>
      </c>
      <c r="F36" s="78">
        <v>0.95</v>
      </c>
      <c r="G36" s="79">
        <v>0.0405</v>
      </c>
      <c r="H36" s="78">
        <v>0.86</v>
      </c>
      <c r="I36" s="78">
        <v>0.878</v>
      </c>
      <c r="J36" s="82">
        <v>0.0208</v>
      </c>
      <c r="K36" s="61"/>
      <c r="L36" s="61"/>
      <c r="M36" s="61"/>
      <c r="N36" s="61"/>
      <c r="O36" s="61"/>
      <c r="P36" s="61"/>
      <c r="Q36" s="61"/>
      <c r="R36" s="61"/>
      <c r="S36" s="61"/>
      <c r="T36" s="61"/>
      <c r="U36" s="61"/>
      <c r="V36" s="61"/>
      <c r="W36" s="61"/>
      <c r="X36" s="61"/>
      <c r="Y36" s="61"/>
      <c r="Z36" s="61"/>
    </row>
    <row r="37">
      <c r="A37" s="78" t="s">
        <v>942</v>
      </c>
      <c r="B37" s="78">
        <v>0.793</v>
      </c>
      <c r="C37" s="78">
        <v>0.83</v>
      </c>
      <c r="D37" s="79">
        <v>0.0467</v>
      </c>
      <c r="E37" s="78">
        <v>0.793</v>
      </c>
      <c r="F37" s="78">
        <v>0.875</v>
      </c>
      <c r="G37" s="79">
        <v>0.1034</v>
      </c>
      <c r="H37" s="78">
        <v>0.793</v>
      </c>
      <c r="I37" s="78">
        <v>0.852</v>
      </c>
      <c r="J37" s="83">
        <v>0.0744</v>
      </c>
      <c r="K37" s="61"/>
      <c r="L37" s="61"/>
      <c r="M37" s="61"/>
      <c r="N37" s="61"/>
      <c r="O37" s="61"/>
      <c r="P37" s="61"/>
      <c r="Q37" s="61"/>
      <c r="R37" s="61"/>
      <c r="S37" s="61"/>
      <c r="T37" s="61"/>
      <c r="U37" s="61"/>
      <c r="V37" s="61"/>
      <c r="W37" s="61"/>
      <c r="X37" s="61"/>
      <c r="Y37" s="61"/>
      <c r="Z37" s="61"/>
    </row>
    <row r="38">
      <c r="A38" s="78" t="s">
        <v>943</v>
      </c>
      <c r="B38" s="78">
        <v>0.718</v>
      </c>
      <c r="C38" s="78">
        <v>0.793</v>
      </c>
      <c r="D38" s="79">
        <v>0.1045</v>
      </c>
      <c r="E38" s="78">
        <v>0.534</v>
      </c>
      <c r="F38" s="78">
        <v>0.594</v>
      </c>
      <c r="G38" s="79">
        <v>0.1124</v>
      </c>
      <c r="H38" s="78">
        <v>0.612</v>
      </c>
      <c r="I38" s="78">
        <v>0.679</v>
      </c>
      <c r="J38" s="81">
        <v>0.1086</v>
      </c>
      <c r="K38" s="61"/>
      <c r="L38" s="61"/>
      <c r="M38" s="61"/>
      <c r="N38" s="61"/>
      <c r="O38" s="61"/>
      <c r="P38" s="61"/>
      <c r="Q38" s="61"/>
      <c r="R38" s="61"/>
      <c r="S38" s="61"/>
      <c r="T38" s="61"/>
      <c r="U38" s="61"/>
      <c r="V38" s="61"/>
      <c r="W38" s="61"/>
      <c r="X38" s="61"/>
      <c r="Y38" s="61"/>
      <c r="Z38" s="61"/>
    </row>
    <row r="39">
      <c r="A39" s="78" t="s">
        <v>944</v>
      </c>
      <c r="B39" s="78">
        <v>0.899</v>
      </c>
      <c r="C39" s="78">
        <v>0.93</v>
      </c>
      <c r="D39" s="79">
        <v>0.0345</v>
      </c>
      <c r="E39" s="78">
        <v>0.726</v>
      </c>
      <c r="F39" s="78">
        <v>0.743</v>
      </c>
      <c r="G39" s="79">
        <v>0.0234</v>
      </c>
      <c r="H39" s="78">
        <v>0.803</v>
      </c>
      <c r="I39" s="78">
        <v>0.826</v>
      </c>
      <c r="J39" s="82">
        <v>0.0283</v>
      </c>
      <c r="K39" s="61"/>
      <c r="L39" s="61"/>
      <c r="M39" s="61"/>
      <c r="N39" s="61"/>
      <c r="O39" s="61"/>
      <c r="P39" s="61"/>
      <c r="Q39" s="61"/>
      <c r="R39" s="61"/>
      <c r="S39" s="61"/>
      <c r="T39" s="61"/>
      <c r="U39" s="61"/>
      <c r="V39" s="61"/>
      <c r="W39" s="61"/>
      <c r="X39" s="61"/>
      <c r="Y39" s="61"/>
      <c r="Z39" s="61"/>
    </row>
    <row r="40">
      <c r="A40" s="78" t="s">
        <v>945</v>
      </c>
      <c r="B40" s="78">
        <v>0.766</v>
      </c>
      <c r="C40" s="78">
        <v>0.773</v>
      </c>
      <c r="D40" s="79">
        <v>0.0091</v>
      </c>
      <c r="E40" s="78">
        <v>0.457</v>
      </c>
      <c r="F40" s="78">
        <v>0.489</v>
      </c>
      <c r="G40" s="79">
        <v>0.07</v>
      </c>
      <c r="H40" s="78">
        <v>0.572</v>
      </c>
      <c r="I40" s="80">
        <v>0.599</v>
      </c>
      <c r="J40" s="82">
        <v>0.0464</v>
      </c>
      <c r="K40" s="61"/>
      <c r="L40" s="61"/>
      <c r="M40" s="61"/>
      <c r="N40" s="61"/>
      <c r="O40" s="61"/>
      <c r="P40" s="61"/>
      <c r="Q40" s="61"/>
      <c r="R40" s="61"/>
      <c r="S40" s="61"/>
      <c r="T40" s="61"/>
      <c r="U40" s="61"/>
      <c r="V40" s="61"/>
      <c r="W40" s="61"/>
      <c r="X40" s="61"/>
      <c r="Y40" s="61"/>
      <c r="Z40" s="61"/>
    </row>
    <row r="41">
      <c r="A41" s="78" t="s">
        <v>946</v>
      </c>
      <c r="B41" s="78">
        <v>0.652</v>
      </c>
      <c r="C41" s="78">
        <v>0.686</v>
      </c>
      <c r="D41" s="79">
        <v>0.0521</v>
      </c>
      <c r="E41" s="78">
        <v>0.734</v>
      </c>
      <c r="F41" s="78">
        <v>0.802</v>
      </c>
      <c r="G41" s="79">
        <v>0.0926</v>
      </c>
      <c r="H41" s="78">
        <v>0.691</v>
      </c>
      <c r="I41" s="78">
        <v>0.739</v>
      </c>
      <c r="J41" s="83">
        <v>0.0701</v>
      </c>
      <c r="K41" s="61"/>
      <c r="L41" s="61"/>
      <c r="M41" s="61"/>
      <c r="N41" s="61"/>
      <c r="O41" s="61"/>
      <c r="P41" s="61"/>
      <c r="Q41" s="61"/>
      <c r="R41" s="61"/>
      <c r="S41" s="61"/>
      <c r="T41" s="61"/>
      <c r="U41" s="61"/>
      <c r="V41" s="61"/>
      <c r="W41" s="61"/>
      <c r="X41" s="61"/>
      <c r="Y41" s="61"/>
      <c r="Z41" s="61"/>
    </row>
    <row r="42">
      <c r="A42" s="78" t="s">
        <v>947</v>
      </c>
      <c r="B42" s="78">
        <v>0.801</v>
      </c>
      <c r="C42" s="78">
        <v>0.873</v>
      </c>
      <c r="D42" s="79">
        <v>0.0899</v>
      </c>
      <c r="E42" s="78">
        <v>0.786</v>
      </c>
      <c r="F42" s="78">
        <v>0.787</v>
      </c>
      <c r="G42" s="79">
        <v>0.0013</v>
      </c>
      <c r="H42" s="78">
        <v>0.793</v>
      </c>
      <c r="I42" s="78">
        <v>0.828</v>
      </c>
      <c r="J42" s="82">
        <v>0.0436</v>
      </c>
      <c r="K42" s="61"/>
      <c r="L42" s="61"/>
      <c r="M42" s="61"/>
      <c r="N42" s="61"/>
      <c r="O42" s="61"/>
      <c r="P42" s="61"/>
      <c r="Q42" s="61"/>
      <c r="R42" s="61"/>
      <c r="S42" s="61"/>
      <c r="T42" s="61"/>
      <c r="U42" s="61"/>
      <c r="V42" s="61"/>
      <c r="W42" s="61"/>
      <c r="X42" s="61"/>
      <c r="Y42" s="61"/>
      <c r="Z42" s="61"/>
    </row>
    <row r="43">
      <c r="A43" s="78" t="s">
        <v>948</v>
      </c>
      <c r="B43" s="78">
        <v>0.783</v>
      </c>
      <c r="C43" s="78">
        <v>0.805</v>
      </c>
      <c r="D43" s="79">
        <v>0.0281</v>
      </c>
      <c r="E43" s="78">
        <v>0.884</v>
      </c>
      <c r="F43" s="78">
        <v>0.93</v>
      </c>
      <c r="G43" s="79">
        <v>0.052</v>
      </c>
      <c r="H43" s="78">
        <v>0.83</v>
      </c>
      <c r="I43" s="78">
        <v>0.863</v>
      </c>
      <c r="J43" s="82">
        <v>0.0392</v>
      </c>
      <c r="K43" s="61"/>
      <c r="L43" s="61"/>
      <c r="M43" s="61"/>
      <c r="N43" s="61"/>
      <c r="O43" s="61"/>
      <c r="P43" s="61"/>
      <c r="Q43" s="61"/>
      <c r="R43" s="61"/>
      <c r="S43" s="61"/>
      <c r="T43" s="61"/>
      <c r="U43" s="61"/>
      <c r="V43" s="61"/>
      <c r="W43" s="61"/>
      <c r="X43" s="61"/>
      <c r="Y43" s="61"/>
      <c r="Z43" s="61"/>
    </row>
    <row r="44">
      <c r="A44" s="84" t="s">
        <v>949</v>
      </c>
      <c r="B44" s="84">
        <v>0.77</v>
      </c>
      <c r="C44" s="84">
        <v>0.794</v>
      </c>
      <c r="D44" s="85">
        <v>0.0312</v>
      </c>
      <c r="E44" s="84">
        <v>0.685</v>
      </c>
      <c r="F44" s="84">
        <v>0.692</v>
      </c>
      <c r="G44" s="85">
        <v>0.0102</v>
      </c>
      <c r="H44" s="84">
        <v>0.725</v>
      </c>
      <c r="I44" s="84">
        <v>0.739</v>
      </c>
      <c r="J44" s="86">
        <v>0.0193</v>
      </c>
      <c r="K44" s="61"/>
      <c r="L44" s="61"/>
      <c r="M44" s="61"/>
      <c r="N44" s="61"/>
      <c r="O44" s="61"/>
      <c r="P44" s="61"/>
      <c r="Q44" s="61"/>
      <c r="R44" s="61"/>
      <c r="S44" s="61"/>
      <c r="T44" s="61"/>
      <c r="U44" s="61"/>
      <c r="V44" s="61"/>
      <c r="W44" s="61"/>
      <c r="X44" s="61"/>
      <c r="Y44" s="61"/>
      <c r="Z44" s="61"/>
    </row>
    <row r="45">
      <c r="A45" s="84" t="s">
        <v>950</v>
      </c>
      <c r="B45" s="84">
        <v>0.747</v>
      </c>
      <c r="C45" s="84">
        <v>0.788</v>
      </c>
      <c r="D45" s="85">
        <v>0.0629</v>
      </c>
      <c r="E45" s="84">
        <v>0.72</v>
      </c>
      <c r="F45" s="84">
        <v>0.762</v>
      </c>
      <c r="G45" s="85">
        <v>0.0601</v>
      </c>
      <c r="H45" s="84">
        <v>0.724</v>
      </c>
      <c r="I45" s="84">
        <v>0.766</v>
      </c>
      <c r="J45" s="86">
        <v>0.0622</v>
      </c>
      <c r="K45" s="61"/>
      <c r="L45" s="61"/>
      <c r="M45" s="61"/>
      <c r="N45" s="61"/>
      <c r="O45" s="61"/>
      <c r="P45" s="61"/>
      <c r="Q45" s="61"/>
      <c r="R45" s="61"/>
      <c r="S45" s="61"/>
      <c r="T45" s="61"/>
      <c r="U45" s="61"/>
      <c r="V45" s="61"/>
      <c r="W45" s="61"/>
      <c r="X45" s="61"/>
      <c r="Y45" s="61"/>
      <c r="Z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A47" s="63" t="s">
        <v>951</v>
      </c>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c r="A48" s="87" t="s">
        <v>934</v>
      </c>
      <c r="B48" s="88" t="s">
        <v>952</v>
      </c>
      <c r="C48" s="74"/>
      <c r="D48" s="89"/>
      <c r="E48" s="88" t="s">
        <v>953</v>
      </c>
      <c r="F48" s="74"/>
      <c r="G48" s="89"/>
      <c r="H48" s="88" t="s">
        <v>107</v>
      </c>
      <c r="I48" s="74"/>
      <c r="J48" s="89"/>
      <c r="K48" s="61"/>
      <c r="L48" s="61"/>
      <c r="M48" s="61"/>
      <c r="N48" s="61"/>
      <c r="O48" s="61"/>
      <c r="P48" s="61"/>
      <c r="Q48" s="61"/>
      <c r="R48" s="61"/>
      <c r="S48" s="61"/>
      <c r="T48" s="61"/>
      <c r="U48" s="61"/>
      <c r="V48" s="61"/>
      <c r="W48" s="61"/>
      <c r="X48" s="61"/>
      <c r="Y48" s="61"/>
      <c r="Z48" s="61"/>
    </row>
    <row r="49">
      <c r="A49" s="90"/>
      <c r="B49" s="91" t="s">
        <v>954</v>
      </c>
      <c r="C49" s="92" t="s">
        <v>955</v>
      </c>
      <c r="D49" s="91" t="s">
        <v>937</v>
      </c>
      <c r="E49" s="91" t="s">
        <v>954</v>
      </c>
      <c r="F49" s="92" t="s">
        <v>955</v>
      </c>
      <c r="G49" s="91" t="s">
        <v>937</v>
      </c>
      <c r="H49" s="91" t="s">
        <v>954</v>
      </c>
      <c r="I49" s="91" t="s">
        <v>955</v>
      </c>
      <c r="J49" s="93" t="s">
        <v>937</v>
      </c>
      <c r="K49" s="61"/>
      <c r="L49" s="61"/>
      <c r="M49" s="61"/>
      <c r="N49" s="61"/>
      <c r="O49" s="61"/>
      <c r="P49" s="61"/>
      <c r="Q49" s="61"/>
      <c r="R49" s="61"/>
      <c r="S49" s="61"/>
      <c r="T49" s="61"/>
      <c r="U49" s="61"/>
      <c r="V49" s="61"/>
      <c r="W49" s="61"/>
      <c r="X49" s="61"/>
      <c r="Y49" s="61"/>
      <c r="Z49" s="61"/>
    </row>
    <row r="50">
      <c r="A50" s="78" t="s">
        <v>940</v>
      </c>
      <c r="B50" s="80">
        <v>0.433</v>
      </c>
      <c r="C50" s="80">
        <v>0.475</v>
      </c>
      <c r="D50" s="79">
        <v>0.097</v>
      </c>
      <c r="E50" s="78">
        <v>0.508</v>
      </c>
      <c r="F50" s="78">
        <v>0.692</v>
      </c>
      <c r="G50" s="79">
        <v>0.3622</v>
      </c>
      <c r="H50" s="78">
        <v>0.468</v>
      </c>
      <c r="I50" s="80">
        <v>0.563</v>
      </c>
      <c r="J50" s="82">
        <v>0.2042</v>
      </c>
      <c r="K50" s="61"/>
      <c r="L50" s="61"/>
      <c r="M50" s="61"/>
      <c r="N50" s="61"/>
      <c r="O50" s="61"/>
      <c r="P50" s="61"/>
      <c r="Q50" s="61"/>
      <c r="R50" s="61"/>
      <c r="S50" s="61"/>
      <c r="T50" s="61"/>
      <c r="U50" s="61"/>
      <c r="V50" s="61"/>
      <c r="W50" s="61"/>
      <c r="X50" s="61"/>
      <c r="Y50" s="61"/>
      <c r="Z50" s="61"/>
    </row>
    <row r="51">
      <c r="A51" s="78" t="s">
        <v>941</v>
      </c>
      <c r="B51" s="78">
        <v>0.805</v>
      </c>
      <c r="C51" s="78">
        <v>0.813</v>
      </c>
      <c r="D51" s="79">
        <v>0.0099</v>
      </c>
      <c r="E51" s="78">
        <v>0.905</v>
      </c>
      <c r="F51" s="78">
        <v>0.913</v>
      </c>
      <c r="G51" s="79">
        <v>0.0088</v>
      </c>
      <c r="H51" s="78">
        <v>0.852</v>
      </c>
      <c r="I51" s="78">
        <v>0.86</v>
      </c>
      <c r="J51" s="82">
        <v>0.0093</v>
      </c>
      <c r="K51" s="61"/>
      <c r="L51" s="61"/>
      <c r="M51" s="61"/>
      <c r="N51" s="61"/>
      <c r="O51" s="61"/>
      <c r="P51" s="61"/>
      <c r="Q51" s="61"/>
      <c r="R51" s="61"/>
      <c r="S51" s="61"/>
      <c r="T51" s="61"/>
      <c r="U51" s="61"/>
      <c r="V51" s="61"/>
      <c r="W51" s="61"/>
      <c r="X51" s="61"/>
      <c r="Y51" s="61"/>
      <c r="Z51" s="61"/>
    </row>
    <row r="52">
      <c r="A52" s="78" t="s">
        <v>942</v>
      </c>
      <c r="B52" s="78">
        <v>0.789</v>
      </c>
      <c r="C52" s="78">
        <v>0.793</v>
      </c>
      <c r="D52" s="79">
        <v>0.0051</v>
      </c>
      <c r="E52" s="78">
        <v>0.775</v>
      </c>
      <c r="F52" s="78">
        <v>0.793</v>
      </c>
      <c r="G52" s="79">
        <v>0.0232</v>
      </c>
      <c r="H52" s="78">
        <v>0.782</v>
      </c>
      <c r="I52" s="78">
        <v>0.793</v>
      </c>
      <c r="J52" s="82">
        <v>0.0141</v>
      </c>
      <c r="K52" s="61"/>
      <c r="L52" s="61"/>
      <c r="M52" s="61"/>
      <c r="N52" s="61"/>
      <c r="O52" s="61"/>
      <c r="P52" s="61"/>
      <c r="Q52" s="61"/>
      <c r="R52" s="61"/>
      <c r="S52" s="61"/>
      <c r="T52" s="61"/>
      <c r="U52" s="61"/>
      <c r="V52" s="61"/>
      <c r="W52" s="61"/>
      <c r="X52" s="61"/>
      <c r="Y52" s="61"/>
      <c r="Z52" s="61"/>
    </row>
    <row r="53">
      <c r="A53" s="78" t="s">
        <v>943</v>
      </c>
      <c r="B53" s="78">
        <v>0.694</v>
      </c>
      <c r="C53" s="78">
        <v>0.718</v>
      </c>
      <c r="D53" s="79">
        <v>0.0346</v>
      </c>
      <c r="E53" s="78">
        <v>0.428</v>
      </c>
      <c r="F53" s="78">
        <v>0.534</v>
      </c>
      <c r="G53" s="79">
        <v>0.2477</v>
      </c>
      <c r="H53" s="78">
        <v>0.529</v>
      </c>
      <c r="I53" s="78">
        <v>0.612</v>
      </c>
      <c r="J53" s="82">
        <v>0.1559</v>
      </c>
      <c r="K53" s="61"/>
      <c r="L53" s="61"/>
      <c r="M53" s="61"/>
      <c r="N53" s="61"/>
      <c r="O53" s="61"/>
      <c r="P53" s="61"/>
      <c r="Q53" s="61"/>
      <c r="R53" s="61"/>
      <c r="S53" s="61"/>
      <c r="T53" s="61"/>
      <c r="U53" s="61"/>
      <c r="V53" s="61"/>
      <c r="W53" s="61"/>
      <c r="X53" s="61"/>
      <c r="Y53" s="61"/>
      <c r="Z53" s="61"/>
    </row>
    <row r="54">
      <c r="A54" s="78" t="s">
        <v>956</v>
      </c>
      <c r="B54" s="78" t="s">
        <v>957</v>
      </c>
      <c r="C54" s="78" t="s">
        <v>958</v>
      </c>
      <c r="D54" s="78" t="s">
        <v>959</v>
      </c>
      <c r="E54" s="78" t="s">
        <v>960</v>
      </c>
      <c r="F54" s="78" t="s">
        <v>961</v>
      </c>
      <c r="G54" s="78" t="s">
        <v>962</v>
      </c>
      <c r="H54" s="78" t="s">
        <v>963</v>
      </c>
      <c r="I54" s="78" t="s">
        <v>964</v>
      </c>
      <c r="J54" s="94" t="s">
        <v>965</v>
      </c>
      <c r="K54" s="61"/>
      <c r="L54" s="61"/>
      <c r="M54" s="61"/>
      <c r="N54" s="61"/>
      <c r="O54" s="61"/>
      <c r="P54" s="61"/>
      <c r="Q54" s="61"/>
      <c r="R54" s="61"/>
      <c r="S54" s="61"/>
      <c r="T54" s="61"/>
      <c r="U54" s="61"/>
      <c r="V54" s="61"/>
      <c r="W54" s="61"/>
      <c r="X54" s="61"/>
      <c r="Y54" s="61"/>
      <c r="Z54" s="61"/>
    </row>
    <row r="55">
      <c r="A55" s="78" t="s">
        <v>946</v>
      </c>
      <c r="B55" s="78">
        <v>0.617</v>
      </c>
      <c r="C55" s="78">
        <v>0.652</v>
      </c>
      <c r="D55" s="79">
        <v>0.0567</v>
      </c>
      <c r="E55" s="78">
        <v>0.725</v>
      </c>
      <c r="F55" s="78">
        <v>0.734</v>
      </c>
      <c r="G55" s="79">
        <v>0.0124</v>
      </c>
      <c r="H55" s="78">
        <v>0.667</v>
      </c>
      <c r="I55" s="78">
        <v>0.691</v>
      </c>
      <c r="J55" s="82">
        <v>0.0365</v>
      </c>
      <c r="K55" s="61"/>
      <c r="L55" s="61"/>
      <c r="M55" s="61"/>
      <c r="N55" s="61"/>
      <c r="O55" s="61"/>
      <c r="P55" s="61"/>
      <c r="Q55" s="61"/>
      <c r="R55" s="61"/>
      <c r="S55" s="61"/>
      <c r="T55" s="61"/>
      <c r="U55" s="61"/>
      <c r="V55" s="61"/>
      <c r="W55" s="61"/>
      <c r="X55" s="61"/>
      <c r="Y55" s="61"/>
      <c r="Z55" s="61"/>
    </row>
    <row r="56">
      <c r="A56" s="84" t="s">
        <v>966</v>
      </c>
      <c r="B56" s="84" t="s">
        <v>967</v>
      </c>
      <c r="C56" s="84" t="s">
        <v>968</v>
      </c>
      <c r="D56" s="84" t="s">
        <v>969</v>
      </c>
      <c r="E56" s="84" t="s">
        <v>970</v>
      </c>
      <c r="F56" s="84" t="s">
        <v>971</v>
      </c>
      <c r="G56" s="84" t="s">
        <v>972</v>
      </c>
      <c r="H56" s="84" t="s">
        <v>973</v>
      </c>
      <c r="I56" s="84" t="s">
        <v>974</v>
      </c>
      <c r="J56" s="95" t="s">
        <v>975</v>
      </c>
      <c r="K56" s="61"/>
      <c r="L56" s="61"/>
      <c r="M56" s="61"/>
      <c r="N56" s="61"/>
      <c r="O56" s="61"/>
      <c r="P56" s="61"/>
      <c r="Q56" s="61"/>
      <c r="R56" s="61"/>
      <c r="S56" s="61"/>
      <c r="T56" s="61"/>
      <c r="U56" s="61"/>
      <c r="V56" s="61"/>
      <c r="W56" s="61"/>
      <c r="X56" s="61"/>
      <c r="Y56" s="61"/>
      <c r="Z56" s="61"/>
    </row>
    <row r="57">
      <c r="A57" s="84" t="s">
        <v>950</v>
      </c>
      <c r="B57" s="84">
        <v>0.733</v>
      </c>
      <c r="C57" s="84">
        <v>0.747</v>
      </c>
      <c r="D57" s="85">
        <v>0.0192</v>
      </c>
      <c r="E57" s="84">
        <v>0.674</v>
      </c>
      <c r="F57" s="84">
        <v>0.72</v>
      </c>
      <c r="G57" s="85">
        <v>0.0692</v>
      </c>
      <c r="H57" s="84">
        <v>0.69</v>
      </c>
      <c r="I57" s="84">
        <v>0.724</v>
      </c>
      <c r="J57" s="86">
        <v>0.049</v>
      </c>
      <c r="K57" s="61"/>
      <c r="L57" s="61"/>
      <c r="M57" s="61"/>
      <c r="N57" s="61"/>
      <c r="O57" s="61"/>
      <c r="P57" s="61"/>
      <c r="Q57" s="61"/>
      <c r="R57" s="61"/>
      <c r="S57" s="61"/>
      <c r="T57" s="61"/>
      <c r="U57" s="61"/>
      <c r="V57" s="61"/>
      <c r="W57" s="61"/>
      <c r="X57" s="61"/>
      <c r="Y57" s="61"/>
      <c r="Z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c r="A59" s="96" t="s">
        <v>976</v>
      </c>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c r="A60" s="97" t="s">
        <v>977</v>
      </c>
      <c r="B60" s="98" t="s">
        <v>952</v>
      </c>
      <c r="C60" s="74"/>
      <c r="D60" s="89"/>
      <c r="E60" s="98" t="s">
        <v>953</v>
      </c>
      <c r="F60" s="74"/>
      <c r="G60" s="89"/>
      <c r="H60" s="98" t="s">
        <v>107</v>
      </c>
      <c r="I60" s="74"/>
      <c r="J60" s="89"/>
      <c r="K60" s="61"/>
      <c r="L60" s="61"/>
      <c r="M60" s="61"/>
      <c r="N60" s="61"/>
      <c r="O60" s="61"/>
      <c r="P60" s="61"/>
      <c r="Q60" s="61"/>
      <c r="R60" s="61"/>
      <c r="S60" s="61"/>
      <c r="T60" s="61"/>
      <c r="U60" s="61"/>
      <c r="V60" s="61"/>
      <c r="W60" s="61"/>
      <c r="X60" s="61"/>
      <c r="Y60" s="61"/>
      <c r="Z60" s="61"/>
    </row>
    <row r="61">
      <c r="A61" s="90"/>
      <c r="B61" s="99" t="s">
        <v>978</v>
      </c>
      <c r="C61" s="100" t="s">
        <v>979</v>
      </c>
      <c r="D61" s="99" t="s">
        <v>937</v>
      </c>
      <c r="E61" s="99" t="s">
        <v>978</v>
      </c>
      <c r="F61" s="100" t="s">
        <v>979</v>
      </c>
      <c r="G61" s="99" t="s">
        <v>937</v>
      </c>
      <c r="H61" s="100" t="s">
        <v>978</v>
      </c>
      <c r="I61" s="100" t="s">
        <v>979</v>
      </c>
      <c r="J61" s="101" t="s">
        <v>937</v>
      </c>
      <c r="K61" s="61"/>
      <c r="L61" s="61"/>
      <c r="M61" s="61"/>
      <c r="N61" s="61"/>
      <c r="O61" s="61"/>
      <c r="P61" s="61"/>
      <c r="Q61" s="61"/>
      <c r="R61" s="61"/>
      <c r="S61" s="61"/>
      <c r="T61" s="61"/>
      <c r="U61" s="61"/>
      <c r="V61" s="61"/>
      <c r="W61" s="61"/>
      <c r="X61" s="61"/>
      <c r="Y61" s="61"/>
      <c r="Z61" s="61"/>
    </row>
    <row r="62">
      <c r="A62" s="102" t="s">
        <v>940</v>
      </c>
      <c r="B62" s="103">
        <v>0.565</v>
      </c>
      <c r="C62" s="103">
        <v>0.584</v>
      </c>
      <c r="D62" s="104">
        <v>0.0336</v>
      </c>
      <c r="E62" s="102">
        <v>0.471</v>
      </c>
      <c r="F62" s="102">
        <v>0.758</v>
      </c>
      <c r="G62" s="104">
        <v>0.6093</v>
      </c>
      <c r="H62" s="102">
        <v>0.513</v>
      </c>
      <c r="I62" s="102">
        <v>0.66</v>
      </c>
      <c r="J62" s="105">
        <v>0.2865</v>
      </c>
      <c r="K62" s="61"/>
      <c r="L62" s="61"/>
      <c r="M62" s="61"/>
      <c r="N62" s="61"/>
      <c r="O62" s="61"/>
      <c r="P62" s="61"/>
      <c r="Q62" s="61"/>
      <c r="R62" s="61"/>
      <c r="S62" s="61"/>
      <c r="T62" s="61"/>
      <c r="U62" s="61"/>
      <c r="V62" s="61"/>
      <c r="W62" s="61"/>
      <c r="X62" s="61"/>
      <c r="Y62" s="61"/>
      <c r="Z62" s="61"/>
    </row>
    <row r="63">
      <c r="A63" s="102" t="s">
        <v>941</v>
      </c>
      <c r="B63" s="102">
        <v>0.815</v>
      </c>
      <c r="C63" s="102">
        <v>0.816</v>
      </c>
      <c r="D63" s="104">
        <v>0.0123</v>
      </c>
      <c r="E63" s="102">
        <v>0.856</v>
      </c>
      <c r="F63" s="102">
        <v>0.95</v>
      </c>
      <c r="G63" s="104">
        <v>0.1098</v>
      </c>
      <c r="H63" s="102">
        <v>0.835</v>
      </c>
      <c r="I63" s="102">
        <v>0.878</v>
      </c>
      <c r="J63" s="104">
        <v>0.0515</v>
      </c>
      <c r="K63" s="61"/>
      <c r="L63" s="61"/>
      <c r="M63" s="61"/>
      <c r="N63" s="61"/>
      <c r="O63" s="61"/>
      <c r="P63" s="61"/>
      <c r="Q63" s="61"/>
      <c r="R63" s="61"/>
      <c r="S63" s="61"/>
      <c r="T63" s="61"/>
      <c r="U63" s="61"/>
      <c r="V63" s="61"/>
      <c r="W63" s="61"/>
      <c r="X63" s="61"/>
      <c r="Y63" s="61"/>
      <c r="Z63" s="61"/>
    </row>
    <row r="64">
      <c r="A64" s="102" t="s">
        <v>942</v>
      </c>
      <c r="B64" s="102">
        <v>0.817</v>
      </c>
      <c r="C64" s="102">
        <v>0.83</v>
      </c>
      <c r="D64" s="104">
        <v>0.0159</v>
      </c>
      <c r="E64" s="102">
        <v>0.805</v>
      </c>
      <c r="F64" s="102">
        <v>0.875</v>
      </c>
      <c r="G64" s="104">
        <v>0.087</v>
      </c>
      <c r="H64" s="102">
        <v>0.811</v>
      </c>
      <c r="I64" s="102">
        <v>0.852</v>
      </c>
      <c r="J64" s="104">
        <v>0.0506</v>
      </c>
      <c r="K64" s="61"/>
      <c r="L64" s="61"/>
      <c r="M64" s="61"/>
      <c r="N64" s="61"/>
      <c r="O64" s="61"/>
      <c r="P64" s="61"/>
      <c r="Q64" s="61"/>
      <c r="R64" s="61"/>
      <c r="S64" s="61"/>
      <c r="T64" s="61"/>
      <c r="U64" s="61"/>
      <c r="V64" s="61"/>
      <c r="W64" s="61"/>
      <c r="X64" s="61"/>
      <c r="Y64" s="61"/>
      <c r="Z64" s="61"/>
    </row>
    <row r="65">
      <c r="A65" s="102" t="s">
        <v>943</v>
      </c>
      <c r="B65" s="102">
        <v>0.636</v>
      </c>
      <c r="C65" s="102">
        <v>0.793</v>
      </c>
      <c r="D65" s="104">
        <v>0.2469</v>
      </c>
      <c r="E65" s="102">
        <v>0.473</v>
      </c>
      <c r="F65" s="102">
        <v>0.594</v>
      </c>
      <c r="G65" s="104">
        <v>0.2347</v>
      </c>
      <c r="H65" s="102">
        <v>0.543</v>
      </c>
      <c r="I65" s="102">
        <v>0.679</v>
      </c>
      <c r="J65" s="105">
        <v>0.2505</v>
      </c>
      <c r="K65" s="61"/>
      <c r="L65" s="61"/>
      <c r="M65" s="61"/>
      <c r="N65" s="61"/>
      <c r="O65" s="61"/>
      <c r="P65" s="61"/>
      <c r="Q65" s="61"/>
      <c r="R65" s="61"/>
      <c r="S65" s="61"/>
      <c r="T65" s="61"/>
      <c r="U65" s="61"/>
      <c r="V65" s="61"/>
      <c r="W65" s="61"/>
      <c r="X65" s="61"/>
      <c r="Y65" s="61"/>
      <c r="Z65" s="61"/>
    </row>
    <row r="66">
      <c r="A66" s="102" t="s">
        <v>944</v>
      </c>
      <c r="B66" s="102">
        <v>0.876</v>
      </c>
      <c r="C66" s="102">
        <v>0.93</v>
      </c>
      <c r="D66" s="104">
        <v>0.0616</v>
      </c>
      <c r="E66" s="102">
        <v>0.729</v>
      </c>
      <c r="F66" s="102">
        <v>0.743</v>
      </c>
      <c r="G66" s="104">
        <v>0.0192</v>
      </c>
      <c r="H66" s="102">
        <v>0.796</v>
      </c>
      <c r="I66" s="102">
        <v>0.826</v>
      </c>
      <c r="J66" s="104">
        <v>0.0377</v>
      </c>
      <c r="K66" s="61"/>
      <c r="L66" s="61"/>
      <c r="M66" s="61"/>
      <c r="N66" s="61"/>
      <c r="O66" s="61"/>
      <c r="P66" s="61"/>
      <c r="Q66" s="61"/>
      <c r="R66" s="61"/>
      <c r="S66" s="61"/>
      <c r="T66" s="61"/>
      <c r="U66" s="61"/>
      <c r="V66" s="61"/>
      <c r="W66" s="61"/>
      <c r="X66" s="61"/>
      <c r="Y66" s="61"/>
      <c r="Z66" s="61"/>
    </row>
    <row r="67">
      <c r="A67" s="102" t="s">
        <v>945</v>
      </c>
      <c r="B67" s="102">
        <v>0.772</v>
      </c>
      <c r="C67" s="102">
        <v>0.773</v>
      </c>
      <c r="D67" s="104">
        <v>0.0013</v>
      </c>
      <c r="E67" s="103">
        <v>0.364</v>
      </c>
      <c r="F67" s="103">
        <v>0.489</v>
      </c>
      <c r="G67" s="104">
        <v>0.3435</v>
      </c>
      <c r="H67" s="103">
        <v>0.495</v>
      </c>
      <c r="I67" s="103">
        <v>0.599</v>
      </c>
      <c r="J67" s="105">
        <v>0.2101</v>
      </c>
      <c r="K67" s="61"/>
      <c r="L67" s="61"/>
      <c r="M67" s="61"/>
      <c r="N67" s="61"/>
      <c r="O67" s="61"/>
      <c r="P67" s="61"/>
      <c r="Q67" s="61"/>
      <c r="R67" s="61"/>
      <c r="S67" s="61"/>
      <c r="T67" s="61"/>
      <c r="U67" s="61"/>
      <c r="V67" s="61"/>
      <c r="W67" s="61"/>
      <c r="X67" s="61"/>
      <c r="Y67" s="61"/>
      <c r="Z67" s="61"/>
    </row>
    <row r="68">
      <c r="A68" s="102" t="s">
        <v>946</v>
      </c>
      <c r="B68" s="102">
        <v>0.627</v>
      </c>
      <c r="C68" s="102">
        <v>0.686</v>
      </c>
      <c r="D68" s="104">
        <v>0.0941</v>
      </c>
      <c r="E68" s="102">
        <v>0.733</v>
      </c>
      <c r="F68" s="102">
        <v>0.802</v>
      </c>
      <c r="G68" s="104">
        <v>0.0941</v>
      </c>
      <c r="H68" s="102">
        <v>0.676</v>
      </c>
      <c r="I68" s="102">
        <v>0.739</v>
      </c>
      <c r="J68" s="104">
        <v>0.0932</v>
      </c>
      <c r="K68" s="61"/>
      <c r="L68" s="61"/>
      <c r="M68" s="61"/>
      <c r="N68" s="61"/>
      <c r="O68" s="61"/>
      <c r="P68" s="61"/>
      <c r="Q68" s="61"/>
      <c r="R68" s="61"/>
      <c r="S68" s="61"/>
      <c r="T68" s="61"/>
      <c r="U68" s="61"/>
      <c r="V68" s="61"/>
      <c r="W68" s="61"/>
      <c r="X68" s="61"/>
      <c r="Y68" s="61"/>
      <c r="Z68" s="61"/>
    </row>
    <row r="69">
      <c r="A69" s="102" t="s">
        <v>947</v>
      </c>
      <c r="B69" s="102">
        <v>0.858</v>
      </c>
      <c r="C69" s="102">
        <v>0.873</v>
      </c>
      <c r="D69" s="104">
        <v>0.0175</v>
      </c>
      <c r="E69" s="102">
        <v>0.77</v>
      </c>
      <c r="F69" s="102">
        <v>0.787</v>
      </c>
      <c r="G69" s="104">
        <v>0.0221</v>
      </c>
      <c r="H69" s="102">
        <v>0.811</v>
      </c>
      <c r="I69" s="102">
        <v>0.828</v>
      </c>
      <c r="J69" s="104">
        <v>0.0209</v>
      </c>
      <c r="K69" s="61"/>
      <c r="L69" s="61"/>
      <c r="M69" s="61"/>
      <c r="N69" s="61"/>
      <c r="O69" s="61"/>
      <c r="P69" s="61"/>
      <c r="Q69" s="61"/>
      <c r="R69" s="61"/>
      <c r="S69" s="61"/>
      <c r="T69" s="61"/>
      <c r="U69" s="61"/>
      <c r="V69" s="61"/>
      <c r="W69" s="61"/>
      <c r="X69" s="61"/>
      <c r="Y69" s="61"/>
      <c r="Z69" s="61"/>
    </row>
    <row r="70" ht="15.75" customHeight="1">
      <c r="A70" s="102" t="s">
        <v>948</v>
      </c>
      <c r="B70" s="102">
        <v>0.855</v>
      </c>
      <c r="C70" s="102">
        <v>0.805</v>
      </c>
      <c r="D70" s="102" t="s">
        <v>980</v>
      </c>
      <c r="E70" s="102">
        <v>0.752</v>
      </c>
      <c r="F70" s="102">
        <v>0.93</v>
      </c>
      <c r="G70" s="102" t="s">
        <v>981</v>
      </c>
      <c r="H70" s="102">
        <v>0.8</v>
      </c>
      <c r="I70" s="102">
        <v>0.863</v>
      </c>
      <c r="J70" s="102" t="s">
        <v>982</v>
      </c>
      <c r="K70" s="61"/>
      <c r="L70" s="61"/>
      <c r="M70" s="61"/>
      <c r="N70" s="61"/>
      <c r="O70" s="61"/>
      <c r="P70" s="61"/>
      <c r="Q70" s="61"/>
      <c r="R70" s="61"/>
      <c r="S70" s="61"/>
      <c r="T70" s="61"/>
      <c r="U70" s="61"/>
      <c r="V70" s="61"/>
      <c r="W70" s="61"/>
      <c r="X70" s="61"/>
      <c r="Y70" s="61"/>
      <c r="Z70" s="61"/>
    </row>
    <row r="71">
      <c r="A71" s="92" t="s">
        <v>949</v>
      </c>
      <c r="B71" s="92">
        <v>0.784</v>
      </c>
      <c r="C71" s="102">
        <v>0.794</v>
      </c>
      <c r="D71" s="102"/>
      <c r="E71" s="102">
        <v>0.597</v>
      </c>
      <c r="F71" s="102">
        <v>0.692</v>
      </c>
      <c r="G71" s="102"/>
      <c r="H71" s="102">
        <v>0.678</v>
      </c>
      <c r="I71" s="102">
        <v>0.739</v>
      </c>
      <c r="J71" s="102"/>
      <c r="K71" s="61"/>
      <c r="L71" s="61"/>
      <c r="M71" s="61"/>
      <c r="N71" s="61"/>
      <c r="O71" s="61"/>
      <c r="P71" s="61"/>
      <c r="Q71" s="61"/>
      <c r="R71" s="61"/>
      <c r="S71" s="61"/>
      <c r="T71" s="61"/>
      <c r="U71" s="61"/>
      <c r="V71" s="61"/>
      <c r="W71" s="61"/>
      <c r="X71" s="61"/>
      <c r="Y71" s="61"/>
      <c r="Z71" s="61"/>
    </row>
    <row r="72">
      <c r="A72" s="102" t="s">
        <v>950</v>
      </c>
      <c r="B72" s="102">
        <v>0.761</v>
      </c>
      <c r="C72" s="102">
        <v>0.788</v>
      </c>
      <c r="D72" s="104">
        <v>0.0355</v>
      </c>
      <c r="E72" s="102">
        <v>0.655</v>
      </c>
      <c r="F72" s="102">
        <v>0.762</v>
      </c>
      <c r="G72" s="104">
        <v>0.1634</v>
      </c>
      <c r="H72" s="102">
        <v>0.696</v>
      </c>
      <c r="I72" s="102">
        <v>0.766</v>
      </c>
      <c r="J72" s="105">
        <v>0.1006</v>
      </c>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106" t="s">
        <v>206</v>
      </c>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107" t="s">
        <v>215</v>
      </c>
      <c r="B76" s="61"/>
      <c r="C76" s="61"/>
      <c r="D76" s="61"/>
      <c r="E76" s="61"/>
      <c r="F76" s="61"/>
      <c r="G76" s="61"/>
      <c r="H76" s="61"/>
      <c r="I76" s="108"/>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106" t="s">
        <v>983</v>
      </c>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3" t="s">
        <v>984</v>
      </c>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109" t="s">
        <v>985</v>
      </c>
      <c r="B81" s="110" t="s">
        <v>986</v>
      </c>
      <c r="C81" s="109" t="s">
        <v>987</v>
      </c>
      <c r="D81" s="109" t="s">
        <v>988</v>
      </c>
      <c r="E81" s="109" t="s">
        <v>989</v>
      </c>
      <c r="F81" s="111" t="s">
        <v>990</v>
      </c>
      <c r="G81" s="61"/>
      <c r="H81" s="61"/>
      <c r="I81" s="61"/>
      <c r="J81" s="61"/>
      <c r="K81" s="61"/>
      <c r="L81" s="61"/>
      <c r="M81" s="61"/>
      <c r="N81" s="61"/>
      <c r="O81" s="61"/>
      <c r="P81" s="61"/>
      <c r="Q81" s="61"/>
      <c r="R81" s="61"/>
      <c r="S81" s="61"/>
      <c r="T81" s="61"/>
      <c r="U81" s="61"/>
      <c r="V81" s="61"/>
      <c r="W81" s="61"/>
      <c r="X81" s="61"/>
      <c r="Y81" s="61"/>
      <c r="Z81" s="61"/>
    </row>
    <row r="82">
      <c r="A82" s="112" t="s">
        <v>991</v>
      </c>
      <c r="B82" s="112">
        <v>73.13</v>
      </c>
      <c r="C82" s="112">
        <v>63.36</v>
      </c>
      <c r="D82" s="112">
        <v>67.9</v>
      </c>
      <c r="E82" s="112">
        <v>0.74</v>
      </c>
      <c r="F82" s="112">
        <v>0.5</v>
      </c>
      <c r="G82" s="61"/>
      <c r="H82" s="61"/>
      <c r="I82" s="61"/>
      <c r="J82" s="61"/>
      <c r="K82" s="61"/>
      <c r="L82" s="61"/>
      <c r="M82" s="61"/>
      <c r="N82" s="61"/>
      <c r="O82" s="61"/>
      <c r="P82" s="61"/>
      <c r="Q82" s="61"/>
      <c r="R82" s="61"/>
      <c r="S82" s="61"/>
      <c r="T82" s="61"/>
      <c r="U82" s="61"/>
      <c r="V82" s="61"/>
      <c r="W82" s="61"/>
      <c r="X82" s="61"/>
      <c r="Y82" s="61"/>
      <c r="Z82" s="61"/>
    </row>
    <row r="83">
      <c r="A83" s="112" t="s">
        <v>992</v>
      </c>
      <c r="B83" s="112">
        <v>58.47</v>
      </c>
      <c r="C83" s="112">
        <v>57.98</v>
      </c>
      <c r="D83" s="112">
        <v>58.23</v>
      </c>
      <c r="E83" s="112">
        <v>0.73</v>
      </c>
      <c r="F83" s="112">
        <v>0.47</v>
      </c>
      <c r="G83" s="61"/>
      <c r="H83" s="61"/>
      <c r="I83" s="61"/>
      <c r="J83" s="61"/>
      <c r="K83" s="61"/>
      <c r="L83" s="61"/>
      <c r="M83" s="61"/>
      <c r="N83" s="61"/>
      <c r="O83" s="61"/>
      <c r="P83" s="61"/>
      <c r="Q83" s="61"/>
      <c r="R83" s="61"/>
      <c r="S83" s="61"/>
      <c r="T83" s="61"/>
      <c r="U83" s="61"/>
      <c r="V83" s="61"/>
      <c r="W83" s="61"/>
      <c r="X83" s="61"/>
      <c r="Y83" s="61"/>
      <c r="Z83" s="61"/>
    </row>
    <row r="84">
      <c r="A84" s="112" t="s">
        <v>993</v>
      </c>
      <c r="B84" s="112">
        <v>38.89</v>
      </c>
      <c r="C84" s="112">
        <v>46.67</v>
      </c>
      <c r="D84" s="112">
        <v>42.42</v>
      </c>
      <c r="E84" s="112">
        <v>0.72</v>
      </c>
      <c r="F84" s="112">
        <v>0.41</v>
      </c>
      <c r="G84" s="61"/>
      <c r="H84" s="61"/>
      <c r="I84" s="61"/>
      <c r="J84" s="61"/>
      <c r="K84" s="61"/>
      <c r="L84" s="61"/>
      <c r="M84" s="61"/>
      <c r="N84" s="61"/>
      <c r="O84" s="61"/>
      <c r="P84" s="61"/>
      <c r="Q84" s="61"/>
      <c r="R84" s="61"/>
      <c r="S84" s="61"/>
      <c r="T84" s="61"/>
      <c r="U84" s="61"/>
      <c r="V84" s="61"/>
      <c r="W84" s="61"/>
      <c r="X84" s="61"/>
      <c r="Y84" s="61"/>
      <c r="Z84" s="61"/>
    </row>
    <row r="85">
      <c r="A85" s="112" t="s">
        <v>994</v>
      </c>
      <c r="B85" s="112">
        <v>50.0</v>
      </c>
      <c r="C85" s="112">
        <v>48.0</v>
      </c>
      <c r="D85" s="112">
        <v>48.98</v>
      </c>
      <c r="E85" s="112">
        <v>0.71</v>
      </c>
      <c r="F85" s="112">
        <v>0.44</v>
      </c>
      <c r="G85" s="61"/>
      <c r="H85" s="61"/>
      <c r="I85" s="61"/>
      <c r="J85" s="61"/>
      <c r="K85" s="61"/>
      <c r="L85" s="61"/>
      <c r="M85" s="61"/>
      <c r="N85" s="61"/>
      <c r="O85" s="61"/>
      <c r="P85" s="61"/>
      <c r="Q85" s="61"/>
      <c r="R85" s="61"/>
      <c r="S85" s="61"/>
      <c r="T85" s="61"/>
      <c r="U85" s="61"/>
      <c r="V85" s="61"/>
      <c r="W85" s="61"/>
      <c r="X85" s="61"/>
      <c r="Y85" s="61"/>
      <c r="Z85" s="61"/>
    </row>
    <row r="86">
      <c r="A86" s="112" t="s">
        <v>995</v>
      </c>
      <c r="B86" s="112">
        <v>42.31</v>
      </c>
      <c r="C86" s="112">
        <v>47.83</v>
      </c>
      <c r="D86" s="112">
        <v>44.9</v>
      </c>
      <c r="E86" s="112">
        <v>0.72</v>
      </c>
      <c r="F86" s="112">
        <v>0.42</v>
      </c>
      <c r="G86" s="61"/>
      <c r="H86" s="61"/>
      <c r="I86" s="61"/>
      <c r="J86" s="61"/>
      <c r="K86" s="61"/>
      <c r="L86" s="61"/>
      <c r="M86" s="61"/>
      <c r="N86" s="61"/>
      <c r="O86" s="61"/>
      <c r="P86" s="61"/>
      <c r="Q86" s="61"/>
      <c r="R86" s="61"/>
      <c r="S86" s="61"/>
      <c r="T86" s="61"/>
      <c r="U86" s="61"/>
      <c r="V86" s="61"/>
      <c r="W86" s="61"/>
      <c r="X86" s="61"/>
      <c r="Y86" s="61"/>
      <c r="Z86" s="61"/>
    </row>
    <row r="87">
      <c r="A87" s="113" t="s">
        <v>996</v>
      </c>
      <c r="B87" s="113">
        <v>69.1</v>
      </c>
      <c r="C87" s="113">
        <v>76.19</v>
      </c>
      <c r="D87" s="113">
        <v>72.47</v>
      </c>
      <c r="E87" s="113">
        <v>0.75</v>
      </c>
      <c r="F87" s="113">
        <v>0.49</v>
      </c>
      <c r="G87" s="61"/>
      <c r="H87" s="61"/>
      <c r="I87" s="61"/>
      <c r="J87" s="61"/>
      <c r="K87" s="61"/>
      <c r="L87" s="61"/>
      <c r="M87" s="61"/>
      <c r="N87" s="61"/>
      <c r="O87" s="61"/>
      <c r="P87" s="61"/>
      <c r="Q87" s="61"/>
      <c r="R87" s="61"/>
      <c r="S87" s="61"/>
      <c r="T87" s="61"/>
      <c r="U87" s="61"/>
      <c r="V87" s="61"/>
      <c r="W87" s="61"/>
      <c r="X87" s="61"/>
      <c r="Y87" s="61"/>
      <c r="Z87" s="61"/>
    </row>
    <row r="88">
      <c r="A88" s="113" t="s">
        <v>997</v>
      </c>
      <c r="B88" s="113">
        <v>55.32</v>
      </c>
      <c r="C88" s="113">
        <v>56.67</v>
      </c>
      <c r="D88" s="113">
        <v>55.82</v>
      </c>
      <c r="E88" s="113">
        <v>0.73</v>
      </c>
      <c r="F88" s="113">
        <v>0.46</v>
      </c>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106" t="s">
        <v>225</v>
      </c>
      <c r="B91" s="63" t="s">
        <v>929</v>
      </c>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106" t="s">
        <v>848</v>
      </c>
      <c r="B94" s="63" t="s">
        <v>929</v>
      </c>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106" t="s">
        <v>869</v>
      </c>
      <c r="B97" s="63" t="s">
        <v>929</v>
      </c>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106" t="s">
        <v>875</v>
      </c>
      <c r="B100" s="63" t="s">
        <v>929</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106" t="s">
        <v>102</v>
      </c>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4" t="s">
        <v>998</v>
      </c>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106" t="s">
        <v>270</v>
      </c>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114" t="s">
        <v>999</v>
      </c>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115"/>
      <c r="B110" s="115"/>
      <c r="C110" s="115"/>
      <c r="D110" s="115"/>
      <c r="E110" s="116" t="s">
        <v>1000</v>
      </c>
      <c r="F110" s="61"/>
      <c r="G110" s="61"/>
      <c r="H110" s="61"/>
      <c r="I110" s="61"/>
      <c r="J110" s="61"/>
      <c r="K110" s="61"/>
      <c r="L110" s="61"/>
      <c r="M110" s="61"/>
      <c r="N110" s="61"/>
      <c r="O110" s="61"/>
      <c r="P110" s="61"/>
      <c r="Q110" s="61"/>
      <c r="R110" s="61"/>
      <c r="S110" s="61"/>
      <c r="T110" s="61"/>
      <c r="U110" s="61"/>
      <c r="V110" s="61"/>
      <c r="W110" s="61"/>
      <c r="X110" s="61"/>
      <c r="Y110" s="61"/>
      <c r="Z110" s="61"/>
    </row>
    <row r="111">
      <c r="A111" s="117"/>
      <c r="B111" s="113" t="s">
        <v>1001</v>
      </c>
      <c r="C111" s="113" t="s">
        <v>804</v>
      </c>
      <c r="D111" s="113" t="s">
        <v>1000</v>
      </c>
      <c r="E111" s="118" t="s">
        <v>1002</v>
      </c>
      <c r="F111" s="61"/>
      <c r="G111" s="61"/>
      <c r="H111" s="61"/>
      <c r="I111" s="61"/>
      <c r="J111" s="61"/>
      <c r="K111" s="61"/>
      <c r="L111" s="61"/>
      <c r="M111" s="61"/>
      <c r="N111" s="61"/>
      <c r="O111" s="61"/>
      <c r="P111" s="61"/>
      <c r="Q111" s="61"/>
      <c r="R111" s="61"/>
      <c r="S111" s="61"/>
      <c r="T111" s="61"/>
      <c r="U111" s="61"/>
      <c r="V111" s="61"/>
      <c r="W111" s="61"/>
      <c r="X111" s="61"/>
      <c r="Y111" s="61"/>
      <c r="Z111" s="61"/>
    </row>
    <row r="112">
      <c r="A112" s="112" t="s">
        <v>952</v>
      </c>
      <c r="B112" s="112">
        <v>0.12</v>
      </c>
      <c r="C112" s="112">
        <v>0.73</v>
      </c>
      <c r="D112" s="112">
        <v>0.75</v>
      </c>
      <c r="E112" s="119">
        <v>0.76</v>
      </c>
      <c r="F112" s="61"/>
      <c r="G112" s="61"/>
      <c r="H112" s="61"/>
      <c r="I112" s="61"/>
      <c r="J112" s="61"/>
      <c r="K112" s="61"/>
      <c r="L112" s="61"/>
      <c r="M112" s="61"/>
      <c r="N112" s="61"/>
      <c r="O112" s="61"/>
      <c r="P112" s="61"/>
      <c r="Q112" s="61"/>
      <c r="R112" s="61"/>
      <c r="S112" s="61"/>
      <c r="T112" s="61"/>
      <c r="U112" s="61"/>
      <c r="V112" s="61"/>
      <c r="W112" s="61"/>
      <c r="X112" s="61"/>
      <c r="Y112" s="61"/>
      <c r="Z112" s="61"/>
    </row>
    <row r="113">
      <c r="A113" s="112" t="s">
        <v>953</v>
      </c>
      <c r="B113" s="112">
        <v>0.66</v>
      </c>
      <c r="C113" s="112">
        <v>0.6</v>
      </c>
      <c r="D113" s="119">
        <v>0.78</v>
      </c>
      <c r="E113" s="112">
        <v>0.77</v>
      </c>
      <c r="F113" s="61"/>
      <c r="G113" s="61"/>
      <c r="H113" s="61"/>
      <c r="I113" s="61"/>
      <c r="J113" s="61"/>
      <c r="K113" s="61"/>
      <c r="L113" s="61"/>
      <c r="M113" s="61"/>
      <c r="N113" s="61"/>
      <c r="O113" s="61"/>
      <c r="P113" s="61"/>
      <c r="Q113" s="61"/>
      <c r="R113" s="61"/>
      <c r="S113" s="61"/>
      <c r="T113" s="61"/>
      <c r="U113" s="61"/>
      <c r="V113" s="61"/>
      <c r="W113" s="61"/>
      <c r="X113" s="61"/>
      <c r="Y113" s="61"/>
      <c r="Z113" s="61"/>
    </row>
    <row r="114">
      <c r="A114" s="112" t="s">
        <v>988</v>
      </c>
      <c r="B114" s="112">
        <v>0.2</v>
      </c>
      <c r="C114" s="112">
        <v>0.66</v>
      </c>
      <c r="D114" s="119">
        <v>0.77</v>
      </c>
      <c r="E114" s="112">
        <v>0.76</v>
      </c>
      <c r="F114" s="61"/>
      <c r="G114" s="61"/>
      <c r="H114" s="61"/>
      <c r="I114" s="61"/>
      <c r="J114" s="61"/>
      <c r="K114" s="61"/>
      <c r="L114" s="61"/>
      <c r="M114" s="61"/>
      <c r="N114" s="61"/>
      <c r="O114" s="61"/>
      <c r="P114" s="61"/>
      <c r="Q114" s="61"/>
      <c r="R114" s="61"/>
      <c r="S114" s="61"/>
      <c r="T114" s="61"/>
      <c r="U114" s="61"/>
      <c r="V114" s="61"/>
      <c r="W114" s="61"/>
      <c r="X114" s="61"/>
      <c r="Y114" s="61"/>
      <c r="Z114" s="61"/>
    </row>
    <row r="115">
      <c r="A115" s="113" t="s">
        <v>989</v>
      </c>
      <c r="B115" s="113">
        <v>0.7</v>
      </c>
      <c r="C115" s="113">
        <v>0.97</v>
      </c>
      <c r="D115" s="120">
        <v>0.98</v>
      </c>
      <c r="E115" s="120">
        <v>0.98</v>
      </c>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114" t="s">
        <v>1003</v>
      </c>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121" t="s">
        <v>977</v>
      </c>
      <c r="B118" s="121" t="s">
        <v>1004</v>
      </c>
      <c r="C118" s="121" t="s">
        <v>952</v>
      </c>
      <c r="D118" s="121" t="s">
        <v>953</v>
      </c>
      <c r="E118" s="121" t="s">
        <v>988</v>
      </c>
      <c r="F118" s="122" t="s">
        <v>989</v>
      </c>
      <c r="G118" s="61"/>
      <c r="H118" s="61"/>
      <c r="I118" s="61"/>
      <c r="J118" s="61"/>
      <c r="K118" s="61"/>
      <c r="L118" s="61"/>
      <c r="M118" s="61"/>
      <c r="N118" s="61"/>
      <c r="O118" s="61"/>
      <c r="P118" s="61"/>
      <c r="Q118" s="61"/>
      <c r="R118" s="61"/>
      <c r="S118" s="61"/>
      <c r="T118" s="61"/>
      <c r="U118" s="61"/>
      <c r="V118" s="61"/>
      <c r="W118" s="61"/>
      <c r="X118" s="61"/>
      <c r="Y118" s="61"/>
      <c r="Z118" s="61"/>
    </row>
    <row r="119">
      <c r="A119" s="112" t="s">
        <v>1005</v>
      </c>
      <c r="B119" s="112" t="s">
        <v>1006</v>
      </c>
      <c r="C119" s="112">
        <v>0.5</v>
      </c>
      <c r="D119" s="112">
        <v>0.57</v>
      </c>
      <c r="E119" s="112">
        <v>0.53</v>
      </c>
      <c r="F119" s="123">
        <v>0.97</v>
      </c>
      <c r="G119" s="61"/>
      <c r="H119" s="61"/>
      <c r="I119" s="61"/>
      <c r="J119" s="61"/>
      <c r="K119" s="61"/>
      <c r="L119" s="61"/>
      <c r="M119" s="61"/>
      <c r="N119" s="61"/>
      <c r="O119" s="61"/>
      <c r="P119" s="61"/>
      <c r="Q119" s="61"/>
      <c r="R119" s="61"/>
      <c r="S119" s="61"/>
      <c r="T119" s="61"/>
      <c r="U119" s="61"/>
      <c r="V119" s="61"/>
      <c r="W119" s="61"/>
      <c r="X119" s="61"/>
      <c r="Y119" s="61"/>
      <c r="Z119" s="61"/>
    </row>
    <row r="120">
      <c r="A120" s="112" t="s">
        <v>1007</v>
      </c>
      <c r="B120" s="112" t="s">
        <v>1008</v>
      </c>
      <c r="C120" s="112">
        <v>0.81</v>
      </c>
      <c r="D120" s="112">
        <v>0.39</v>
      </c>
      <c r="E120" s="112">
        <v>0.52</v>
      </c>
      <c r="F120" s="123">
        <v>0.96</v>
      </c>
      <c r="G120" s="61"/>
      <c r="H120" s="61"/>
      <c r="I120" s="61"/>
      <c r="J120" s="61"/>
      <c r="K120" s="61"/>
      <c r="L120" s="61"/>
      <c r="M120" s="61"/>
      <c r="N120" s="61"/>
      <c r="O120" s="61"/>
      <c r="P120" s="61"/>
      <c r="Q120" s="61"/>
      <c r="R120" s="61"/>
      <c r="S120" s="61"/>
      <c r="T120" s="61"/>
      <c r="U120" s="61"/>
      <c r="V120" s="61"/>
      <c r="W120" s="61"/>
      <c r="X120" s="61"/>
      <c r="Y120" s="61"/>
      <c r="Z120" s="61"/>
    </row>
    <row r="121">
      <c r="A121" s="112" t="s">
        <v>1009</v>
      </c>
      <c r="B121" s="112" t="s">
        <v>1010</v>
      </c>
      <c r="C121" s="112">
        <v>0.61</v>
      </c>
      <c r="D121" s="112">
        <v>0.85</v>
      </c>
      <c r="E121" s="112">
        <v>0.71</v>
      </c>
      <c r="F121" s="123">
        <v>0.96</v>
      </c>
      <c r="G121" s="61"/>
      <c r="H121" s="61"/>
      <c r="I121" s="61"/>
      <c r="J121" s="61"/>
      <c r="K121" s="61"/>
      <c r="L121" s="61"/>
      <c r="M121" s="61"/>
      <c r="N121" s="61"/>
      <c r="O121" s="61"/>
      <c r="P121" s="61"/>
      <c r="Q121" s="61"/>
      <c r="R121" s="61"/>
      <c r="S121" s="61"/>
      <c r="T121" s="61"/>
      <c r="U121" s="61"/>
      <c r="V121" s="61"/>
      <c r="W121" s="61"/>
      <c r="X121" s="61"/>
      <c r="Y121" s="61"/>
      <c r="Z121" s="61"/>
    </row>
    <row r="122">
      <c r="A122" s="112" t="s">
        <v>1011</v>
      </c>
      <c r="B122" s="112" t="s">
        <v>1012</v>
      </c>
      <c r="C122" s="112">
        <v>0.19</v>
      </c>
      <c r="D122" s="112">
        <v>0.5</v>
      </c>
      <c r="E122" s="112">
        <v>0.27</v>
      </c>
      <c r="F122" s="123">
        <v>0.92</v>
      </c>
      <c r="G122" s="61"/>
      <c r="H122" s="61"/>
      <c r="I122" s="61"/>
      <c r="J122" s="61"/>
      <c r="K122" s="61"/>
      <c r="L122" s="61"/>
      <c r="M122" s="61"/>
      <c r="N122" s="61"/>
      <c r="O122" s="61"/>
      <c r="P122" s="61"/>
      <c r="Q122" s="61"/>
      <c r="R122" s="61"/>
      <c r="S122" s="61"/>
      <c r="T122" s="61"/>
      <c r="U122" s="61"/>
      <c r="V122" s="61"/>
      <c r="W122" s="61"/>
      <c r="X122" s="61"/>
      <c r="Y122" s="61"/>
      <c r="Z122" s="61"/>
    </row>
    <row r="123">
      <c r="A123" s="112" t="s">
        <v>941</v>
      </c>
      <c r="B123" s="112" t="s">
        <v>1013</v>
      </c>
      <c r="C123" s="112">
        <v>0.36</v>
      </c>
      <c r="D123" s="112">
        <v>0.17</v>
      </c>
      <c r="E123" s="112">
        <v>0.23</v>
      </c>
      <c r="F123" s="123">
        <v>0.82</v>
      </c>
      <c r="G123" s="61"/>
      <c r="H123" s="61"/>
      <c r="I123" s="61"/>
      <c r="J123" s="61"/>
      <c r="K123" s="61"/>
      <c r="L123" s="61"/>
      <c r="M123" s="61"/>
      <c r="N123" s="61"/>
      <c r="O123" s="61"/>
      <c r="P123" s="61"/>
      <c r="Q123" s="61"/>
      <c r="R123" s="61"/>
      <c r="S123" s="61"/>
      <c r="T123" s="61"/>
      <c r="U123" s="61"/>
      <c r="V123" s="61"/>
      <c r="W123" s="61"/>
      <c r="X123" s="61"/>
      <c r="Y123" s="61"/>
      <c r="Z123" s="61"/>
    </row>
    <row r="124">
      <c r="A124" s="112" t="s">
        <v>1014</v>
      </c>
      <c r="B124" s="112" t="s">
        <v>1015</v>
      </c>
      <c r="C124" s="112">
        <v>0.6</v>
      </c>
      <c r="D124" s="112">
        <v>0.5</v>
      </c>
      <c r="E124" s="112">
        <v>0.55</v>
      </c>
      <c r="F124" s="123">
        <v>0.91</v>
      </c>
      <c r="G124" s="61"/>
      <c r="H124" s="61"/>
      <c r="I124" s="61"/>
      <c r="J124" s="61"/>
      <c r="K124" s="61"/>
      <c r="L124" s="61"/>
      <c r="M124" s="61"/>
      <c r="N124" s="61"/>
      <c r="O124" s="61"/>
      <c r="P124" s="61"/>
      <c r="Q124" s="61"/>
      <c r="R124" s="61"/>
      <c r="S124" s="61"/>
      <c r="T124" s="61"/>
      <c r="U124" s="61"/>
      <c r="V124" s="61"/>
      <c r="W124" s="61"/>
      <c r="X124" s="61"/>
      <c r="Y124" s="61"/>
      <c r="Z124" s="61"/>
    </row>
    <row r="125">
      <c r="A125" s="112" t="s">
        <v>945</v>
      </c>
      <c r="B125" s="112" t="s">
        <v>1016</v>
      </c>
      <c r="C125" s="112">
        <v>0.33</v>
      </c>
      <c r="D125" s="112">
        <v>0.67</v>
      </c>
      <c r="E125" s="112">
        <v>0.44</v>
      </c>
      <c r="F125" s="123">
        <v>0.91</v>
      </c>
      <c r="G125" s="61"/>
      <c r="H125" s="61"/>
      <c r="I125" s="61"/>
      <c r="J125" s="61"/>
      <c r="K125" s="61"/>
      <c r="L125" s="61"/>
      <c r="M125" s="61"/>
      <c r="N125" s="61"/>
      <c r="O125" s="61"/>
      <c r="P125" s="61"/>
      <c r="Q125" s="61"/>
      <c r="R125" s="61"/>
      <c r="S125" s="61"/>
      <c r="T125" s="61"/>
      <c r="U125" s="61"/>
      <c r="V125" s="61"/>
      <c r="W125" s="61"/>
      <c r="X125" s="61"/>
      <c r="Y125" s="61"/>
      <c r="Z125" s="61"/>
    </row>
    <row r="126">
      <c r="A126" s="112" t="s">
        <v>948</v>
      </c>
      <c r="B126" s="112" t="s">
        <v>1017</v>
      </c>
      <c r="C126" s="112">
        <v>0.46</v>
      </c>
      <c r="D126" s="112">
        <v>0.57</v>
      </c>
      <c r="E126" s="112">
        <v>0.51</v>
      </c>
      <c r="F126" s="123">
        <v>0.97</v>
      </c>
      <c r="G126" s="61"/>
      <c r="H126" s="61"/>
      <c r="I126" s="61"/>
      <c r="J126" s="61"/>
      <c r="K126" s="61"/>
      <c r="L126" s="61"/>
      <c r="M126" s="61"/>
      <c r="N126" s="61"/>
      <c r="O126" s="61"/>
      <c r="P126" s="61"/>
      <c r="Q126" s="61"/>
      <c r="R126" s="61"/>
      <c r="S126" s="61"/>
      <c r="T126" s="61"/>
      <c r="U126" s="61"/>
      <c r="V126" s="61"/>
      <c r="W126" s="61"/>
      <c r="X126" s="61"/>
      <c r="Y126" s="61"/>
      <c r="Z126" s="61"/>
    </row>
    <row r="127">
      <c r="A127" s="112" t="s">
        <v>949</v>
      </c>
      <c r="B127" s="112" t="s">
        <v>1018</v>
      </c>
      <c r="C127" s="112">
        <v>0.24</v>
      </c>
      <c r="D127" s="112">
        <v>0.44</v>
      </c>
      <c r="E127" s="112">
        <v>0.31</v>
      </c>
      <c r="F127" s="123">
        <v>0.91</v>
      </c>
      <c r="G127" s="61"/>
      <c r="H127" s="61"/>
      <c r="I127" s="61"/>
      <c r="J127" s="61"/>
      <c r="K127" s="61"/>
      <c r="L127" s="61"/>
      <c r="M127" s="61"/>
      <c r="N127" s="61"/>
      <c r="O127" s="61"/>
      <c r="P127" s="61"/>
      <c r="Q127" s="61"/>
      <c r="R127" s="61"/>
      <c r="S127" s="61"/>
      <c r="T127" s="61"/>
      <c r="U127" s="61"/>
      <c r="V127" s="61"/>
      <c r="W127" s="61"/>
      <c r="X127" s="61"/>
      <c r="Y127" s="61"/>
      <c r="Z127" s="61"/>
    </row>
    <row r="128">
      <c r="A128" s="113" t="s">
        <v>950</v>
      </c>
      <c r="B128" s="113" t="s">
        <v>1019</v>
      </c>
      <c r="C128" s="113">
        <v>0.46</v>
      </c>
      <c r="D128" s="113">
        <v>0.52</v>
      </c>
      <c r="E128" s="113">
        <v>0.45</v>
      </c>
      <c r="F128" s="118">
        <v>0.93</v>
      </c>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114" t="s">
        <v>1020</v>
      </c>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121" t="s">
        <v>977</v>
      </c>
      <c r="B131" s="121" t="s">
        <v>1004</v>
      </c>
      <c r="C131" s="121" t="s">
        <v>952</v>
      </c>
      <c r="D131" s="121" t="s">
        <v>953</v>
      </c>
      <c r="E131" s="121" t="s">
        <v>988</v>
      </c>
      <c r="F131" s="122" t="s">
        <v>989</v>
      </c>
      <c r="G131" s="61"/>
      <c r="H131" s="61"/>
      <c r="I131" s="61"/>
      <c r="J131" s="61"/>
      <c r="K131" s="61"/>
      <c r="L131" s="61"/>
      <c r="M131" s="61"/>
      <c r="N131" s="61"/>
      <c r="O131" s="61"/>
      <c r="P131" s="61"/>
      <c r="Q131" s="61"/>
      <c r="R131" s="61"/>
      <c r="S131" s="61"/>
      <c r="T131" s="61"/>
      <c r="U131" s="61"/>
      <c r="V131" s="61"/>
      <c r="W131" s="61"/>
      <c r="X131" s="61"/>
      <c r="Y131" s="61"/>
      <c r="Z131" s="61"/>
    </row>
    <row r="132">
      <c r="A132" s="112" t="s">
        <v>1021</v>
      </c>
      <c r="B132" s="112" t="s">
        <v>1006</v>
      </c>
      <c r="C132" s="112">
        <v>0.19</v>
      </c>
      <c r="D132" s="112">
        <v>0.8</v>
      </c>
      <c r="E132" s="112">
        <v>0.3</v>
      </c>
      <c r="F132" s="123">
        <v>0.86</v>
      </c>
      <c r="G132" s="61"/>
      <c r="H132" s="61"/>
      <c r="I132" s="61"/>
      <c r="J132" s="61"/>
      <c r="K132" s="61"/>
      <c r="L132" s="61"/>
      <c r="M132" s="61"/>
      <c r="N132" s="61"/>
      <c r="O132" s="61"/>
      <c r="P132" s="61"/>
      <c r="Q132" s="61"/>
      <c r="R132" s="61"/>
      <c r="S132" s="61"/>
      <c r="T132" s="61"/>
      <c r="U132" s="61"/>
      <c r="V132" s="61"/>
      <c r="W132" s="61"/>
      <c r="X132" s="61"/>
      <c r="Y132" s="61"/>
      <c r="Z132" s="61"/>
    </row>
    <row r="133">
      <c r="A133" s="112" t="s">
        <v>1007</v>
      </c>
      <c r="B133" s="112" t="s">
        <v>1008</v>
      </c>
      <c r="C133" s="112">
        <v>0.91</v>
      </c>
      <c r="D133" s="112">
        <v>0.61</v>
      </c>
      <c r="E133" s="112">
        <v>0.73</v>
      </c>
      <c r="F133" s="123">
        <v>0.99</v>
      </c>
      <c r="G133" s="61"/>
      <c r="H133" s="61"/>
      <c r="I133" s="61"/>
      <c r="J133" s="61"/>
      <c r="K133" s="61"/>
      <c r="L133" s="61"/>
      <c r="M133" s="61"/>
      <c r="N133" s="61"/>
      <c r="O133" s="61"/>
      <c r="P133" s="61"/>
      <c r="Q133" s="61"/>
      <c r="R133" s="61"/>
      <c r="S133" s="61"/>
      <c r="T133" s="61"/>
      <c r="U133" s="61"/>
      <c r="V133" s="61"/>
      <c r="W133" s="61"/>
      <c r="X133" s="61"/>
      <c r="Y133" s="61"/>
      <c r="Z133" s="61"/>
    </row>
    <row r="134">
      <c r="A134" s="112" t="s">
        <v>1009</v>
      </c>
      <c r="B134" s="112" t="s">
        <v>1010</v>
      </c>
      <c r="C134" s="112">
        <v>0.85</v>
      </c>
      <c r="D134" s="112">
        <v>0.8</v>
      </c>
      <c r="E134" s="112">
        <v>0.79</v>
      </c>
      <c r="F134" s="123">
        <v>0.99</v>
      </c>
      <c r="G134" s="61"/>
      <c r="H134" s="61"/>
      <c r="I134" s="61"/>
      <c r="J134" s="61"/>
      <c r="K134" s="61"/>
      <c r="L134" s="61"/>
      <c r="M134" s="61"/>
      <c r="N134" s="61"/>
      <c r="O134" s="61"/>
      <c r="P134" s="61"/>
      <c r="Q134" s="61"/>
      <c r="R134" s="61"/>
      <c r="S134" s="61"/>
      <c r="T134" s="61"/>
      <c r="U134" s="61"/>
      <c r="V134" s="61"/>
      <c r="W134" s="61"/>
      <c r="X134" s="61"/>
      <c r="Y134" s="61"/>
      <c r="Z134" s="61"/>
    </row>
    <row r="135">
      <c r="A135" s="112" t="s">
        <v>1011</v>
      </c>
      <c r="B135" s="112" t="s">
        <v>1012</v>
      </c>
      <c r="C135" s="112">
        <v>0.73</v>
      </c>
      <c r="D135" s="112">
        <v>0.65</v>
      </c>
      <c r="E135" s="112">
        <v>0.66</v>
      </c>
      <c r="F135" s="123">
        <v>0.99</v>
      </c>
      <c r="G135" s="61"/>
      <c r="H135" s="61"/>
      <c r="I135" s="61"/>
      <c r="J135" s="61"/>
      <c r="K135" s="61"/>
      <c r="L135" s="61"/>
      <c r="M135" s="61"/>
      <c r="N135" s="61"/>
      <c r="O135" s="61"/>
      <c r="P135" s="61"/>
      <c r="Q135" s="61"/>
      <c r="R135" s="61"/>
      <c r="S135" s="61"/>
      <c r="T135" s="61"/>
      <c r="U135" s="61"/>
      <c r="V135" s="61"/>
      <c r="W135" s="61"/>
      <c r="X135" s="61"/>
      <c r="Y135" s="61"/>
      <c r="Z135" s="61"/>
    </row>
    <row r="136">
      <c r="A136" s="112" t="s">
        <v>941</v>
      </c>
      <c r="B136" s="112" t="s">
        <v>1013</v>
      </c>
      <c r="C136" s="112">
        <v>0.66</v>
      </c>
      <c r="D136" s="112">
        <v>0.79</v>
      </c>
      <c r="E136" s="112">
        <v>0.71</v>
      </c>
      <c r="F136" s="123">
        <v>0.98</v>
      </c>
      <c r="G136" s="61"/>
      <c r="H136" s="61"/>
      <c r="I136" s="61"/>
      <c r="J136" s="61"/>
      <c r="K136" s="61"/>
      <c r="L136" s="61"/>
      <c r="M136" s="61"/>
      <c r="N136" s="61"/>
      <c r="O136" s="61"/>
      <c r="P136" s="61"/>
      <c r="Q136" s="61"/>
      <c r="R136" s="61"/>
      <c r="S136" s="61"/>
      <c r="T136" s="61"/>
      <c r="U136" s="61"/>
      <c r="V136" s="61"/>
      <c r="W136" s="61"/>
      <c r="X136" s="61"/>
      <c r="Y136" s="61"/>
      <c r="Z136" s="61"/>
    </row>
    <row r="137">
      <c r="A137" s="112" t="s">
        <v>1014</v>
      </c>
      <c r="B137" s="112" t="s">
        <v>1015</v>
      </c>
      <c r="C137" s="112">
        <v>0.15</v>
      </c>
      <c r="D137" s="112">
        <v>0.3</v>
      </c>
      <c r="E137" s="112">
        <v>0.2</v>
      </c>
      <c r="F137" s="123">
        <v>0.86</v>
      </c>
      <c r="G137" s="61"/>
      <c r="H137" s="61"/>
      <c r="I137" s="61"/>
      <c r="J137" s="61"/>
      <c r="K137" s="61"/>
      <c r="L137" s="61"/>
      <c r="M137" s="61"/>
      <c r="N137" s="61"/>
      <c r="O137" s="61"/>
      <c r="P137" s="61"/>
      <c r="Q137" s="61"/>
      <c r="R137" s="61"/>
      <c r="S137" s="61"/>
      <c r="T137" s="61"/>
      <c r="U137" s="61"/>
      <c r="V137" s="61"/>
      <c r="W137" s="61"/>
      <c r="X137" s="61"/>
      <c r="Y137" s="61"/>
      <c r="Z137" s="61"/>
    </row>
    <row r="138">
      <c r="A138" s="112" t="s">
        <v>945</v>
      </c>
      <c r="B138" s="112" t="s">
        <v>1016</v>
      </c>
      <c r="C138" s="112">
        <v>0.11</v>
      </c>
      <c r="D138" s="112">
        <v>0.8</v>
      </c>
      <c r="E138" s="112">
        <v>0.18</v>
      </c>
      <c r="F138" s="123">
        <v>0.9</v>
      </c>
      <c r="G138" s="61"/>
      <c r="H138" s="61"/>
      <c r="I138" s="61"/>
      <c r="J138" s="61"/>
      <c r="K138" s="61"/>
      <c r="L138" s="61"/>
      <c r="M138" s="61"/>
      <c r="N138" s="61"/>
      <c r="O138" s="61"/>
      <c r="P138" s="61"/>
      <c r="Q138" s="61"/>
      <c r="R138" s="61"/>
      <c r="S138" s="61"/>
      <c r="T138" s="61"/>
      <c r="U138" s="61"/>
      <c r="V138" s="61"/>
      <c r="W138" s="61"/>
      <c r="X138" s="61"/>
      <c r="Y138" s="61"/>
      <c r="Z138" s="61"/>
    </row>
    <row r="139">
      <c r="A139" s="112" t="s">
        <v>948</v>
      </c>
      <c r="B139" s="112" t="s">
        <v>1017</v>
      </c>
      <c r="C139" s="112">
        <v>0.7</v>
      </c>
      <c r="D139" s="112">
        <v>0.8</v>
      </c>
      <c r="E139" s="112">
        <v>0.7</v>
      </c>
      <c r="F139" s="123">
        <v>0.99</v>
      </c>
      <c r="G139" s="61"/>
      <c r="H139" s="61"/>
      <c r="I139" s="61"/>
      <c r="J139" s="61"/>
      <c r="K139" s="61"/>
      <c r="L139" s="61"/>
      <c r="M139" s="61"/>
      <c r="N139" s="61"/>
      <c r="O139" s="61"/>
      <c r="P139" s="61"/>
      <c r="Q139" s="61"/>
      <c r="R139" s="61"/>
      <c r="S139" s="61"/>
      <c r="T139" s="61"/>
      <c r="U139" s="61"/>
      <c r="V139" s="61"/>
      <c r="W139" s="61"/>
      <c r="X139" s="61"/>
      <c r="Y139" s="61"/>
      <c r="Z139" s="61"/>
    </row>
    <row r="140">
      <c r="A140" s="112" t="s">
        <v>949</v>
      </c>
      <c r="B140" s="112" t="s">
        <v>1018</v>
      </c>
      <c r="C140" s="112">
        <v>0.15</v>
      </c>
      <c r="D140" s="112">
        <v>1.0</v>
      </c>
      <c r="E140" s="112">
        <v>0.25</v>
      </c>
      <c r="F140" s="123">
        <v>0.89</v>
      </c>
      <c r="G140" s="61"/>
      <c r="H140" s="61"/>
      <c r="I140" s="61"/>
      <c r="J140" s="61"/>
      <c r="K140" s="61"/>
      <c r="L140" s="61"/>
      <c r="M140" s="61"/>
      <c r="N140" s="61"/>
      <c r="O140" s="61"/>
      <c r="P140" s="61"/>
      <c r="Q140" s="61"/>
      <c r="R140" s="61"/>
      <c r="S140" s="61"/>
      <c r="T140" s="61"/>
      <c r="U140" s="61"/>
      <c r="V140" s="61"/>
      <c r="W140" s="61"/>
      <c r="X140" s="61"/>
      <c r="Y140" s="61"/>
      <c r="Z140" s="61"/>
    </row>
    <row r="141">
      <c r="A141" s="113" t="s">
        <v>950</v>
      </c>
      <c r="B141" s="113" t="s">
        <v>1019</v>
      </c>
      <c r="C141" s="113">
        <v>0.49</v>
      </c>
      <c r="D141" s="113">
        <v>0.73</v>
      </c>
      <c r="E141" s="113">
        <v>0.5</v>
      </c>
      <c r="F141" s="118">
        <v>0.94</v>
      </c>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106" t="s">
        <v>217</v>
      </c>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3" t="s">
        <v>1022</v>
      </c>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109" t="s">
        <v>985</v>
      </c>
      <c r="B147" s="110" t="s">
        <v>986</v>
      </c>
      <c r="C147" s="109" t="s">
        <v>987</v>
      </c>
      <c r="D147" s="109" t="s">
        <v>988</v>
      </c>
      <c r="E147" s="109" t="s">
        <v>989</v>
      </c>
      <c r="F147" s="111" t="s">
        <v>990</v>
      </c>
      <c r="G147" s="61"/>
      <c r="H147" s="61"/>
      <c r="I147" s="61"/>
      <c r="J147" s="61"/>
      <c r="K147" s="61"/>
      <c r="L147" s="61"/>
      <c r="M147" s="61"/>
      <c r="N147" s="61"/>
      <c r="O147" s="61"/>
      <c r="P147" s="61"/>
      <c r="Q147" s="61"/>
      <c r="R147" s="61"/>
      <c r="S147" s="61"/>
      <c r="T147" s="61"/>
      <c r="U147" s="61"/>
      <c r="V147" s="61"/>
      <c r="W147" s="61"/>
      <c r="X147" s="61"/>
      <c r="Y147" s="61"/>
      <c r="Z147" s="61"/>
    </row>
    <row r="148">
      <c r="A148" s="112" t="s">
        <v>991</v>
      </c>
      <c r="B148" s="112">
        <v>50.32</v>
      </c>
      <c r="C148" s="112">
        <v>34.05</v>
      </c>
      <c r="D148" s="112">
        <v>40.62</v>
      </c>
      <c r="E148" s="112">
        <v>0.56</v>
      </c>
      <c r="F148" s="112">
        <v>0.13</v>
      </c>
      <c r="G148" s="61"/>
      <c r="H148" s="61"/>
      <c r="I148" s="61"/>
      <c r="J148" s="61"/>
      <c r="K148" s="61"/>
      <c r="L148" s="61"/>
      <c r="M148" s="61"/>
      <c r="N148" s="61"/>
      <c r="O148" s="61"/>
      <c r="P148" s="61"/>
      <c r="Q148" s="61"/>
      <c r="R148" s="61"/>
      <c r="S148" s="61"/>
      <c r="T148" s="61"/>
      <c r="U148" s="61"/>
      <c r="V148" s="61"/>
      <c r="W148" s="61"/>
      <c r="X148" s="61"/>
      <c r="Y148" s="61"/>
      <c r="Z148" s="61"/>
    </row>
    <row r="149">
      <c r="A149" s="112" t="s">
        <v>992</v>
      </c>
      <c r="B149" s="112">
        <v>38.02</v>
      </c>
      <c r="C149" s="112">
        <v>38.66</v>
      </c>
      <c r="D149" s="112">
        <v>38.33</v>
      </c>
      <c r="E149" s="112">
        <v>0.6</v>
      </c>
      <c r="F149" s="112">
        <v>0.19</v>
      </c>
      <c r="G149" s="61"/>
      <c r="H149" s="61"/>
      <c r="I149" s="61"/>
      <c r="J149" s="61"/>
      <c r="K149" s="61"/>
      <c r="L149" s="61"/>
      <c r="M149" s="61"/>
      <c r="N149" s="61"/>
      <c r="O149" s="61"/>
      <c r="P149" s="61"/>
      <c r="Q149" s="61"/>
      <c r="R149" s="61"/>
      <c r="S149" s="61"/>
      <c r="T149" s="61"/>
      <c r="U149" s="61"/>
      <c r="V149" s="61"/>
      <c r="W149" s="61"/>
      <c r="X149" s="61"/>
      <c r="Y149" s="61"/>
      <c r="Z149" s="61"/>
    </row>
    <row r="150">
      <c r="A150" s="112" t="s">
        <v>993</v>
      </c>
      <c r="B150" s="112">
        <v>21.05</v>
      </c>
      <c r="C150" s="112">
        <v>26.67</v>
      </c>
      <c r="D150" s="112">
        <v>23.53</v>
      </c>
      <c r="E150" s="112">
        <v>0.61</v>
      </c>
      <c r="F150" s="112">
        <v>0.2</v>
      </c>
      <c r="G150" s="61"/>
      <c r="H150" s="61"/>
      <c r="I150" s="61"/>
      <c r="J150" s="61"/>
      <c r="K150" s="61"/>
      <c r="L150" s="61"/>
      <c r="M150" s="61"/>
      <c r="N150" s="61"/>
      <c r="O150" s="61"/>
      <c r="P150" s="61"/>
      <c r="Q150" s="61"/>
      <c r="R150" s="61"/>
      <c r="S150" s="61"/>
      <c r="T150" s="61"/>
      <c r="U150" s="61"/>
      <c r="V150" s="61"/>
      <c r="W150" s="61"/>
      <c r="X150" s="61"/>
      <c r="Y150" s="61"/>
      <c r="Z150" s="61"/>
    </row>
    <row r="151">
      <c r="A151" s="112" t="s">
        <v>994</v>
      </c>
      <c r="B151" s="112">
        <v>34.09</v>
      </c>
      <c r="C151" s="112">
        <v>30.0</v>
      </c>
      <c r="D151" s="112">
        <v>31.91</v>
      </c>
      <c r="E151" s="112">
        <v>0.61</v>
      </c>
      <c r="F151" s="112">
        <v>0.23</v>
      </c>
      <c r="G151" s="61"/>
      <c r="H151" s="61"/>
      <c r="I151" s="61"/>
      <c r="J151" s="61"/>
      <c r="K151" s="61"/>
      <c r="L151" s="61"/>
      <c r="M151" s="61"/>
      <c r="N151" s="61"/>
      <c r="O151" s="61"/>
      <c r="P151" s="61"/>
      <c r="Q151" s="61"/>
      <c r="R151" s="61"/>
      <c r="S151" s="61"/>
      <c r="T151" s="61"/>
      <c r="U151" s="61"/>
      <c r="V151" s="61"/>
      <c r="W151" s="61"/>
      <c r="X151" s="61"/>
      <c r="Y151" s="61"/>
      <c r="Z151" s="61"/>
    </row>
    <row r="152">
      <c r="A152" s="112" t="s">
        <v>995</v>
      </c>
      <c r="B152" s="112">
        <v>34.62</v>
      </c>
      <c r="C152" s="112">
        <v>39.13</v>
      </c>
      <c r="D152" s="112">
        <v>36.73</v>
      </c>
      <c r="E152" s="112">
        <v>0.67</v>
      </c>
      <c r="F152" s="112">
        <v>0.33</v>
      </c>
      <c r="G152" s="61"/>
      <c r="H152" s="61"/>
      <c r="I152" s="61"/>
      <c r="J152" s="61"/>
      <c r="K152" s="61"/>
      <c r="L152" s="61"/>
      <c r="M152" s="61"/>
      <c r="N152" s="61"/>
      <c r="O152" s="61"/>
      <c r="P152" s="61"/>
      <c r="Q152" s="61"/>
      <c r="R152" s="61"/>
      <c r="S152" s="61"/>
      <c r="T152" s="61"/>
      <c r="U152" s="61"/>
      <c r="V152" s="61"/>
      <c r="W152" s="61"/>
      <c r="X152" s="61"/>
      <c r="Y152" s="61"/>
      <c r="Z152" s="61"/>
    </row>
    <row r="153">
      <c r="A153" s="113" t="s">
        <v>996</v>
      </c>
      <c r="B153" s="113">
        <v>58.26</v>
      </c>
      <c r="C153" s="113">
        <v>73.63</v>
      </c>
      <c r="D153" s="113">
        <v>65.05</v>
      </c>
      <c r="E153" s="113">
        <v>0.63</v>
      </c>
      <c r="F153" s="113">
        <v>0.26</v>
      </c>
      <c r="G153" s="61"/>
      <c r="H153" s="61"/>
      <c r="I153" s="61"/>
      <c r="J153" s="61"/>
      <c r="K153" s="61"/>
      <c r="L153" s="61"/>
      <c r="M153" s="61"/>
      <c r="N153" s="61"/>
      <c r="O153" s="61"/>
      <c r="P153" s="61"/>
      <c r="Q153" s="61"/>
      <c r="R153" s="61"/>
      <c r="S153" s="61"/>
      <c r="T153" s="61"/>
      <c r="U153" s="61"/>
      <c r="V153" s="61"/>
      <c r="W153" s="61"/>
      <c r="X153" s="61"/>
      <c r="Y153" s="61"/>
      <c r="Z153" s="61"/>
    </row>
    <row r="154">
      <c r="A154" s="113" t="s">
        <v>997</v>
      </c>
      <c r="B154" s="113">
        <v>39.39</v>
      </c>
      <c r="C154" s="113">
        <v>41.03</v>
      </c>
      <c r="D154" s="113">
        <v>39.04</v>
      </c>
      <c r="E154" s="113">
        <v>0.61</v>
      </c>
      <c r="F154" s="113">
        <v>0.22</v>
      </c>
      <c r="G154" s="61"/>
      <c r="H154" s="61"/>
      <c r="I154" s="61"/>
      <c r="J154" s="61"/>
      <c r="K154" s="61"/>
      <c r="L154" s="61"/>
      <c r="M154" s="61"/>
      <c r="N154" s="61"/>
      <c r="O154" s="61"/>
      <c r="P154" s="61"/>
      <c r="Q154" s="61"/>
      <c r="R154" s="61"/>
      <c r="S154" s="61"/>
      <c r="T154" s="61"/>
      <c r="U154" s="61"/>
      <c r="V154" s="61"/>
      <c r="W154" s="61"/>
      <c r="X154" s="61"/>
      <c r="Y154" s="61"/>
      <c r="Z154" s="61"/>
    </row>
    <row r="155">
      <c r="A155" s="124"/>
      <c r="B155" s="125"/>
      <c r="C155" s="126"/>
      <c r="D155" s="61"/>
      <c r="F155" s="124"/>
      <c r="G155" s="61"/>
      <c r="H155" s="61"/>
      <c r="I155" s="61"/>
      <c r="J155" s="61"/>
      <c r="K155" s="61"/>
      <c r="L155" s="61"/>
      <c r="M155" s="61"/>
      <c r="N155" s="61"/>
      <c r="O155" s="61"/>
      <c r="P155" s="61"/>
      <c r="Q155" s="61"/>
      <c r="R155" s="61"/>
      <c r="S155" s="61"/>
      <c r="T155" s="61"/>
      <c r="U155" s="61"/>
      <c r="V155" s="61"/>
      <c r="W155" s="61"/>
      <c r="X155" s="61"/>
      <c r="Y155" s="61"/>
      <c r="Z155" s="61"/>
    </row>
    <row r="156">
      <c r="A156" s="63" t="s">
        <v>1023</v>
      </c>
      <c r="B156" s="127"/>
      <c r="C156" s="127"/>
      <c r="D156" s="127"/>
      <c r="E156" s="127"/>
      <c r="F156" s="124"/>
      <c r="G156" s="61"/>
      <c r="H156" s="61"/>
      <c r="I156" s="61"/>
      <c r="J156" s="61"/>
      <c r="K156" s="61"/>
      <c r="L156" s="61"/>
      <c r="M156" s="61"/>
      <c r="N156" s="61"/>
      <c r="O156" s="61"/>
      <c r="P156" s="61"/>
      <c r="Q156" s="61"/>
      <c r="R156" s="61"/>
      <c r="S156" s="61"/>
      <c r="T156" s="61"/>
      <c r="U156" s="61"/>
      <c r="V156" s="61"/>
      <c r="W156" s="61"/>
      <c r="X156" s="61"/>
      <c r="Y156" s="61"/>
      <c r="Z156" s="61"/>
    </row>
    <row r="157">
      <c r="A157" s="112" t="s">
        <v>985</v>
      </c>
      <c r="B157" s="112" t="s">
        <v>986</v>
      </c>
      <c r="C157" s="112" t="s">
        <v>987</v>
      </c>
      <c r="D157" s="112" t="s">
        <v>988</v>
      </c>
      <c r="E157" s="112" t="s">
        <v>989</v>
      </c>
      <c r="F157" s="123" t="s">
        <v>990</v>
      </c>
      <c r="G157" s="61"/>
      <c r="H157" s="61"/>
      <c r="I157" s="61"/>
      <c r="J157" s="61"/>
      <c r="K157" s="61"/>
      <c r="L157" s="61"/>
      <c r="M157" s="61"/>
      <c r="N157" s="61"/>
      <c r="O157" s="61"/>
      <c r="P157" s="61"/>
      <c r="Q157" s="61"/>
      <c r="R157" s="61"/>
      <c r="S157" s="61"/>
      <c r="T157" s="61"/>
      <c r="U157" s="61"/>
      <c r="V157" s="61"/>
      <c r="W157" s="61"/>
      <c r="X157" s="61"/>
      <c r="Y157" s="61"/>
      <c r="Z157" s="61"/>
    </row>
    <row r="158">
      <c r="A158" s="128" t="s">
        <v>1024</v>
      </c>
      <c r="B158" s="128">
        <v>58.68</v>
      </c>
      <c r="C158" s="128">
        <v>30.6</v>
      </c>
      <c r="D158" s="128">
        <v>40.23</v>
      </c>
      <c r="E158" s="128">
        <v>0.59</v>
      </c>
      <c r="F158" s="129">
        <v>0.21</v>
      </c>
      <c r="G158" s="61"/>
      <c r="H158" s="61"/>
      <c r="I158" s="61"/>
      <c r="J158" s="61"/>
      <c r="K158" s="61"/>
      <c r="L158" s="61"/>
      <c r="M158" s="61"/>
      <c r="N158" s="61"/>
      <c r="O158" s="61"/>
      <c r="P158" s="61"/>
      <c r="Q158" s="61"/>
      <c r="R158" s="61"/>
      <c r="S158" s="61"/>
      <c r="T158" s="61"/>
      <c r="U158" s="61"/>
      <c r="V158" s="61"/>
      <c r="W158" s="61"/>
      <c r="X158" s="61"/>
      <c r="Y158" s="61"/>
      <c r="Z158" s="61"/>
    </row>
    <row r="159">
      <c r="A159" s="129" t="s">
        <v>992</v>
      </c>
      <c r="B159" s="129">
        <v>47.48</v>
      </c>
      <c r="C159" s="129">
        <v>55.46</v>
      </c>
      <c r="D159" s="129">
        <v>51.16</v>
      </c>
      <c r="E159" s="129">
        <v>0.69</v>
      </c>
      <c r="F159" s="129">
        <v>0.35</v>
      </c>
      <c r="G159" s="61"/>
      <c r="H159" s="61"/>
      <c r="I159" s="61"/>
      <c r="J159" s="61"/>
      <c r="K159" s="61"/>
      <c r="L159" s="61"/>
      <c r="M159" s="61"/>
      <c r="N159" s="61"/>
      <c r="O159" s="61"/>
      <c r="P159" s="61"/>
      <c r="Q159" s="61"/>
      <c r="R159" s="61"/>
      <c r="S159" s="61"/>
      <c r="T159" s="61"/>
      <c r="U159" s="61"/>
      <c r="V159" s="61"/>
      <c r="W159" s="61"/>
      <c r="X159" s="61"/>
      <c r="Y159" s="61"/>
      <c r="Z159" s="61"/>
    </row>
    <row r="160">
      <c r="A160" s="63" t="s">
        <v>1025</v>
      </c>
      <c r="B160" s="63">
        <v>33.33</v>
      </c>
      <c r="C160" s="63">
        <v>33.33</v>
      </c>
      <c r="D160" s="63">
        <v>33.33</v>
      </c>
      <c r="E160" s="63">
        <v>0.65</v>
      </c>
      <c r="F160" s="63">
        <v>0.31</v>
      </c>
      <c r="G160" s="61"/>
      <c r="H160" s="61"/>
      <c r="I160" s="61"/>
      <c r="J160" s="61"/>
      <c r="K160" s="61"/>
      <c r="L160" s="61"/>
      <c r="M160" s="61"/>
      <c r="N160" s="61"/>
      <c r="O160" s="61"/>
      <c r="P160" s="61"/>
      <c r="Q160" s="61"/>
      <c r="R160" s="61"/>
      <c r="S160" s="61"/>
      <c r="T160" s="61"/>
      <c r="U160" s="61"/>
      <c r="V160" s="61"/>
      <c r="W160" s="61"/>
      <c r="X160" s="61"/>
      <c r="Y160" s="61"/>
      <c r="Z160" s="61"/>
    </row>
    <row r="161">
      <c r="A161" s="63" t="s">
        <v>1026</v>
      </c>
      <c r="B161" s="63">
        <v>52.0</v>
      </c>
      <c r="C161" s="63">
        <v>26.0</v>
      </c>
      <c r="D161" s="63">
        <v>34.67</v>
      </c>
      <c r="E161" s="63">
        <v>0.61</v>
      </c>
      <c r="F161" s="63">
        <v>0.31</v>
      </c>
      <c r="G161" s="61"/>
      <c r="H161" s="61"/>
      <c r="I161" s="61"/>
      <c r="J161" s="61"/>
      <c r="K161" s="61"/>
      <c r="L161" s="61"/>
      <c r="M161" s="61"/>
      <c r="N161" s="61"/>
      <c r="O161" s="61"/>
      <c r="P161" s="61"/>
      <c r="Q161" s="61"/>
      <c r="R161" s="61"/>
      <c r="S161" s="61"/>
      <c r="T161" s="61"/>
      <c r="U161" s="61"/>
      <c r="V161" s="61"/>
      <c r="W161" s="61"/>
      <c r="X161" s="61"/>
      <c r="Y161" s="61"/>
      <c r="Z161" s="61"/>
    </row>
    <row r="162">
      <c r="A162" s="63" t="s">
        <v>995</v>
      </c>
      <c r="B162" s="63">
        <v>33.33</v>
      </c>
      <c r="C162" s="63">
        <v>30.43</v>
      </c>
      <c r="D162" s="63">
        <v>31.82</v>
      </c>
      <c r="E162" s="63">
        <v>0.63</v>
      </c>
      <c r="F162" s="63">
        <v>0.28</v>
      </c>
      <c r="G162" s="61"/>
      <c r="H162" s="61"/>
      <c r="I162" s="61"/>
      <c r="J162" s="61"/>
      <c r="K162" s="61"/>
      <c r="L162" s="61"/>
      <c r="M162" s="61"/>
      <c r="N162" s="61"/>
      <c r="O162" s="61"/>
      <c r="P162" s="61"/>
      <c r="Q162" s="61"/>
      <c r="R162" s="61"/>
      <c r="S162" s="61"/>
      <c r="T162" s="61"/>
      <c r="U162" s="61"/>
      <c r="V162" s="61"/>
      <c r="W162" s="61"/>
      <c r="X162" s="61"/>
      <c r="Y162" s="61"/>
      <c r="Z162" s="61"/>
    </row>
    <row r="163">
      <c r="A163" s="63" t="s">
        <v>996</v>
      </c>
      <c r="B163" s="63">
        <v>59.59</v>
      </c>
      <c r="C163" s="63">
        <v>85.35</v>
      </c>
      <c r="D163" s="63">
        <v>70.18</v>
      </c>
      <c r="E163" s="63">
        <v>0.68</v>
      </c>
      <c r="F163" s="63">
        <v>0.38</v>
      </c>
      <c r="G163" s="61"/>
      <c r="H163" s="61"/>
      <c r="I163" s="61"/>
      <c r="J163" s="61"/>
      <c r="K163" s="61"/>
      <c r="L163" s="61"/>
      <c r="M163" s="61"/>
      <c r="N163" s="61"/>
      <c r="O163" s="61"/>
      <c r="P163" s="61"/>
      <c r="Q163" s="61"/>
      <c r="R163" s="61"/>
      <c r="S163" s="61"/>
      <c r="T163" s="61"/>
      <c r="U163" s="61"/>
      <c r="V163" s="61"/>
      <c r="W163" s="61"/>
      <c r="X163" s="61"/>
      <c r="Y163" s="61"/>
      <c r="Z163" s="61"/>
    </row>
    <row r="164">
      <c r="A164" s="63" t="s">
        <v>1027</v>
      </c>
      <c r="B164" s="63">
        <v>47.4</v>
      </c>
      <c r="C164" s="63">
        <v>43.53</v>
      </c>
      <c r="D164" s="63">
        <v>43.56</v>
      </c>
      <c r="E164" s="63">
        <v>0.64</v>
      </c>
      <c r="F164" s="63">
        <v>0.31</v>
      </c>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3" t="s">
        <v>1028</v>
      </c>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109" t="s">
        <v>985</v>
      </c>
      <c r="B167" s="110" t="s">
        <v>986</v>
      </c>
      <c r="C167" s="109" t="s">
        <v>987</v>
      </c>
      <c r="D167" s="109" t="s">
        <v>988</v>
      </c>
      <c r="E167" s="109" t="s">
        <v>989</v>
      </c>
      <c r="F167" s="111" t="s">
        <v>990</v>
      </c>
      <c r="G167" s="61"/>
      <c r="H167" s="61"/>
      <c r="I167" s="61"/>
      <c r="J167" s="61"/>
      <c r="K167" s="61"/>
      <c r="L167" s="61"/>
      <c r="M167" s="61"/>
      <c r="N167" s="61"/>
      <c r="O167" s="61"/>
      <c r="P167" s="61"/>
      <c r="Q167" s="61"/>
      <c r="R167" s="61"/>
      <c r="S167" s="61"/>
      <c r="T167" s="61"/>
      <c r="U167" s="61"/>
      <c r="V167" s="61"/>
      <c r="W167" s="61"/>
      <c r="X167" s="61"/>
      <c r="Y167" s="61"/>
      <c r="Z167" s="61"/>
    </row>
    <row r="168">
      <c r="A168" s="112" t="s">
        <v>991</v>
      </c>
      <c r="B168" s="112">
        <v>73.13</v>
      </c>
      <c r="C168" s="112">
        <v>63.36</v>
      </c>
      <c r="D168" s="112">
        <v>67.9</v>
      </c>
      <c r="E168" s="112">
        <v>0.74</v>
      </c>
      <c r="F168" s="112">
        <v>0.5</v>
      </c>
      <c r="G168" s="61"/>
      <c r="H168" s="61"/>
      <c r="I168" s="61"/>
      <c r="J168" s="61"/>
      <c r="K168" s="61"/>
      <c r="L168" s="61"/>
      <c r="M168" s="61"/>
      <c r="N168" s="61"/>
      <c r="O168" s="61"/>
      <c r="P168" s="61"/>
      <c r="Q168" s="61"/>
      <c r="R168" s="61"/>
      <c r="S168" s="61"/>
      <c r="T168" s="61"/>
      <c r="U168" s="61"/>
      <c r="V168" s="61"/>
      <c r="W168" s="61"/>
      <c r="X168" s="61"/>
      <c r="Y168" s="61"/>
      <c r="Z168" s="61"/>
    </row>
    <row r="169">
      <c r="A169" s="112" t="s">
        <v>992</v>
      </c>
      <c r="B169" s="112">
        <v>58.47</v>
      </c>
      <c r="C169" s="112">
        <v>57.98</v>
      </c>
      <c r="D169" s="112">
        <v>58.23</v>
      </c>
      <c r="E169" s="112">
        <v>0.73</v>
      </c>
      <c r="F169" s="112">
        <v>0.47</v>
      </c>
      <c r="G169" s="61"/>
      <c r="H169" s="61"/>
      <c r="I169" s="61"/>
      <c r="J169" s="61"/>
      <c r="K169" s="61"/>
      <c r="L169" s="61"/>
      <c r="M169" s="61"/>
      <c r="N169" s="61"/>
      <c r="O169" s="61"/>
      <c r="P169" s="61"/>
      <c r="Q169" s="61"/>
      <c r="R169" s="61"/>
      <c r="S169" s="61"/>
      <c r="T169" s="61"/>
      <c r="U169" s="61"/>
      <c r="V169" s="61"/>
      <c r="W169" s="61"/>
      <c r="X169" s="61"/>
      <c r="Y169" s="61"/>
      <c r="Z169" s="61"/>
    </row>
    <row r="170">
      <c r="A170" s="112" t="s">
        <v>993</v>
      </c>
      <c r="B170" s="112">
        <v>38.89</v>
      </c>
      <c r="C170" s="112">
        <v>46.67</v>
      </c>
      <c r="D170" s="112">
        <v>42.42</v>
      </c>
      <c r="E170" s="112">
        <v>0.72</v>
      </c>
      <c r="F170" s="112">
        <v>0.41</v>
      </c>
      <c r="G170" s="61"/>
      <c r="H170" s="61"/>
      <c r="I170" s="61"/>
      <c r="J170" s="61"/>
      <c r="K170" s="61"/>
      <c r="L170" s="61"/>
      <c r="M170" s="61"/>
      <c r="N170" s="61"/>
      <c r="O170" s="61"/>
      <c r="P170" s="61"/>
      <c r="Q170" s="61"/>
      <c r="R170" s="61"/>
      <c r="S170" s="61"/>
      <c r="T170" s="61"/>
      <c r="U170" s="61"/>
      <c r="V170" s="61"/>
      <c r="W170" s="61"/>
      <c r="X170" s="61"/>
      <c r="Y170" s="61"/>
      <c r="Z170" s="61"/>
    </row>
    <row r="171">
      <c r="A171" s="112" t="s">
        <v>994</v>
      </c>
      <c r="B171" s="112">
        <v>50.0</v>
      </c>
      <c r="C171" s="112">
        <v>48.0</v>
      </c>
      <c r="D171" s="112">
        <v>48.98</v>
      </c>
      <c r="E171" s="112">
        <v>0.71</v>
      </c>
      <c r="F171" s="112">
        <v>0.44</v>
      </c>
      <c r="G171" s="61"/>
      <c r="H171" s="61"/>
      <c r="I171" s="61"/>
      <c r="J171" s="61"/>
      <c r="K171" s="61"/>
      <c r="L171" s="61"/>
      <c r="M171" s="61"/>
      <c r="N171" s="61"/>
      <c r="O171" s="61"/>
      <c r="P171" s="61"/>
      <c r="Q171" s="61"/>
      <c r="R171" s="61"/>
      <c r="S171" s="61"/>
      <c r="T171" s="61"/>
      <c r="U171" s="61"/>
      <c r="V171" s="61"/>
      <c r="W171" s="61"/>
      <c r="X171" s="61"/>
      <c r="Y171" s="61"/>
      <c r="Z171" s="61"/>
    </row>
    <row r="172">
      <c r="A172" s="112" t="s">
        <v>995</v>
      </c>
      <c r="B172" s="112">
        <v>42.31</v>
      </c>
      <c r="C172" s="112">
        <v>47.83</v>
      </c>
      <c r="D172" s="112">
        <v>44.9</v>
      </c>
      <c r="E172" s="112">
        <v>0.72</v>
      </c>
      <c r="F172" s="112">
        <v>0.42</v>
      </c>
      <c r="G172" s="61"/>
      <c r="H172" s="61"/>
      <c r="I172" s="61"/>
      <c r="J172" s="61"/>
      <c r="K172" s="61"/>
      <c r="L172" s="61"/>
      <c r="M172" s="61"/>
      <c r="N172" s="61"/>
      <c r="O172" s="61"/>
      <c r="P172" s="61"/>
      <c r="Q172" s="61"/>
      <c r="R172" s="61"/>
      <c r="S172" s="61"/>
      <c r="T172" s="61"/>
      <c r="U172" s="61"/>
      <c r="V172" s="61"/>
      <c r="W172" s="61"/>
      <c r="X172" s="61"/>
      <c r="Y172" s="61"/>
      <c r="Z172" s="61"/>
    </row>
    <row r="173">
      <c r="A173" s="113" t="s">
        <v>996</v>
      </c>
      <c r="B173" s="113">
        <v>69.1</v>
      </c>
      <c r="C173" s="113">
        <v>76.19</v>
      </c>
      <c r="D173" s="113">
        <v>72.47</v>
      </c>
      <c r="E173" s="113">
        <v>0.75</v>
      </c>
      <c r="F173" s="113">
        <v>0.49</v>
      </c>
      <c r="G173" s="61"/>
      <c r="H173" s="61"/>
      <c r="I173" s="61"/>
      <c r="J173" s="61"/>
      <c r="K173" s="61"/>
      <c r="L173" s="61"/>
      <c r="M173" s="61"/>
      <c r="N173" s="61"/>
      <c r="O173" s="61"/>
      <c r="P173" s="61"/>
      <c r="Q173" s="61"/>
      <c r="R173" s="61"/>
      <c r="S173" s="61"/>
      <c r="T173" s="61"/>
      <c r="U173" s="61"/>
      <c r="V173" s="61"/>
      <c r="W173" s="61"/>
      <c r="X173" s="61"/>
      <c r="Y173" s="61"/>
      <c r="Z173" s="61"/>
    </row>
    <row r="174">
      <c r="A174" s="113" t="s">
        <v>997</v>
      </c>
      <c r="B174" s="113">
        <v>55.32</v>
      </c>
      <c r="C174" s="113">
        <v>56.67</v>
      </c>
      <c r="D174" s="113">
        <v>55.82</v>
      </c>
      <c r="E174" s="113">
        <v>0.73</v>
      </c>
      <c r="F174" s="113">
        <v>0.46</v>
      </c>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3" t="s">
        <v>1029</v>
      </c>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109" t="s">
        <v>985</v>
      </c>
      <c r="B178" s="110" t="s">
        <v>986</v>
      </c>
      <c r="C178" s="109" t="s">
        <v>987</v>
      </c>
      <c r="D178" s="109" t="s">
        <v>988</v>
      </c>
      <c r="E178" s="109" t="s">
        <v>989</v>
      </c>
      <c r="F178" s="111" t="s">
        <v>990</v>
      </c>
      <c r="G178" s="61"/>
      <c r="H178" s="61"/>
      <c r="I178" s="61"/>
      <c r="J178" s="61"/>
      <c r="K178" s="61"/>
      <c r="L178" s="61"/>
      <c r="M178" s="61"/>
      <c r="N178" s="61"/>
      <c r="O178" s="61"/>
      <c r="P178" s="61"/>
      <c r="Q178" s="61"/>
      <c r="R178" s="61"/>
      <c r="S178" s="61"/>
      <c r="T178" s="61"/>
      <c r="U178" s="61"/>
      <c r="V178" s="61"/>
      <c r="W178" s="61"/>
      <c r="X178" s="61"/>
      <c r="Y178" s="61"/>
      <c r="Z178" s="61"/>
    </row>
    <row r="179">
      <c r="A179" s="112" t="s">
        <v>991</v>
      </c>
      <c r="B179" s="112">
        <v>58.7</v>
      </c>
      <c r="C179" s="112">
        <v>27.9</v>
      </c>
      <c r="D179" s="112">
        <v>37.9</v>
      </c>
      <c r="E179" s="112">
        <v>0.62</v>
      </c>
      <c r="F179" s="112">
        <v>0.21</v>
      </c>
      <c r="G179" s="61"/>
      <c r="H179" s="61"/>
      <c r="I179" s="61"/>
      <c r="J179" s="61"/>
      <c r="K179" s="61"/>
      <c r="L179" s="61"/>
      <c r="M179" s="61"/>
      <c r="N179" s="61"/>
      <c r="O179" s="61"/>
      <c r="P179" s="61"/>
      <c r="Q179" s="61"/>
      <c r="R179" s="61"/>
      <c r="S179" s="61"/>
      <c r="T179" s="61"/>
      <c r="U179" s="61"/>
      <c r="V179" s="61"/>
      <c r="W179" s="61"/>
      <c r="X179" s="61"/>
      <c r="Y179" s="61"/>
      <c r="Z179" s="61"/>
    </row>
    <row r="180">
      <c r="A180" s="112" t="s">
        <v>992</v>
      </c>
      <c r="B180" s="112">
        <v>72.2</v>
      </c>
      <c r="C180" s="112">
        <v>8.8</v>
      </c>
      <c r="D180" s="112">
        <v>15.7</v>
      </c>
      <c r="E180" s="112">
        <v>0.6</v>
      </c>
      <c r="F180" s="112">
        <v>0.21</v>
      </c>
      <c r="G180" s="61"/>
      <c r="H180" s="61"/>
      <c r="I180" s="61"/>
      <c r="J180" s="61"/>
      <c r="K180" s="61"/>
      <c r="L180" s="61"/>
      <c r="M180" s="61"/>
      <c r="N180" s="61"/>
      <c r="O180" s="61"/>
      <c r="P180" s="61"/>
      <c r="Q180" s="61"/>
      <c r="R180" s="61"/>
      <c r="S180" s="61"/>
      <c r="T180" s="61"/>
      <c r="U180" s="61"/>
      <c r="V180" s="61"/>
      <c r="W180" s="61"/>
      <c r="X180" s="61"/>
      <c r="Y180" s="61"/>
      <c r="Z180" s="61"/>
    </row>
    <row r="181">
      <c r="A181" s="112" t="s">
        <v>993</v>
      </c>
      <c r="B181" s="112">
        <v>11.8</v>
      </c>
      <c r="C181" s="112">
        <v>10.5</v>
      </c>
      <c r="D181" s="112">
        <v>11.1</v>
      </c>
      <c r="E181" s="112">
        <v>0.54</v>
      </c>
      <c r="F181" s="112">
        <v>0.09</v>
      </c>
      <c r="G181" s="61"/>
      <c r="H181" s="61"/>
      <c r="I181" s="61"/>
      <c r="J181" s="61"/>
      <c r="K181" s="61"/>
      <c r="L181" s="61"/>
      <c r="M181" s="61"/>
      <c r="N181" s="61"/>
      <c r="O181" s="61"/>
      <c r="P181" s="61"/>
      <c r="Q181" s="61"/>
      <c r="R181" s="61"/>
      <c r="S181" s="61"/>
      <c r="T181" s="61"/>
      <c r="U181" s="61"/>
      <c r="V181" s="61"/>
      <c r="W181" s="61"/>
      <c r="X181" s="61"/>
      <c r="Y181" s="61"/>
      <c r="Z181" s="61"/>
    </row>
    <row r="182">
      <c r="A182" s="112" t="s">
        <v>994</v>
      </c>
      <c r="B182" s="112">
        <v>69.2</v>
      </c>
      <c r="C182" s="112">
        <v>14.5</v>
      </c>
      <c r="D182" s="112">
        <v>24.0</v>
      </c>
      <c r="E182" s="112">
        <v>0.64</v>
      </c>
      <c r="F182" s="112">
        <v>0.3</v>
      </c>
      <c r="G182" s="61"/>
      <c r="H182" s="61"/>
      <c r="I182" s="61"/>
      <c r="J182" s="61"/>
      <c r="K182" s="61"/>
      <c r="L182" s="61"/>
      <c r="M182" s="61"/>
      <c r="N182" s="61"/>
      <c r="O182" s="61"/>
      <c r="P182" s="61"/>
      <c r="Q182" s="61"/>
      <c r="R182" s="61"/>
      <c r="S182" s="61"/>
      <c r="T182" s="61"/>
      <c r="U182" s="61"/>
      <c r="V182" s="61"/>
      <c r="W182" s="61"/>
      <c r="X182" s="61"/>
      <c r="Y182" s="61"/>
      <c r="Z182" s="61"/>
    </row>
    <row r="183">
      <c r="A183" s="112" t="s">
        <v>995</v>
      </c>
      <c r="B183" s="112">
        <v>6.9</v>
      </c>
      <c r="C183" s="112">
        <v>6.9</v>
      </c>
      <c r="D183" s="112">
        <v>6.9</v>
      </c>
      <c r="E183" s="112">
        <v>0.52</v>
      </c>
      <c r="F183" s="112">
        <v>0.03</v>
      </c>
      <c r="G183" s="61"/>
      <c r="H183" s="61"/>
      <c r="I183" s="61"/>
      <c r="J183" s="61"/>
      <c r="K183" s="61"/>
      <c r="L183" s="61"/>
      <c r="M183" s="61"/>
      <c r="N183" s="61"/>
      <c r="O183" s="61"/>
      <c r="P183" s="61"/>
      <c r="Q183" s="61"/>
      <c r="R183" s="61"/>
      <c r="S183" s="61"/>
      <c r="T183" s="61"/>
      <c r="U183" s="61"/>
      <c r="V183" s="61"/>
      <c r="W183" s="61"/>
      <c r="X183" s="61"/>
      <c r="Y183" s="61"/>
      <c r="Z183" s="61"/>
    </row>
    <row r="184">
      <c r="A184" s="113" t="s">
        <v>996</v>
      </c>
      <c r="B184" s="113">
        <v>51.4</v>
      </c>
      <c r="C184" s="113">
        <v>37.5</v>
      </c>
      <c r="D184" s="113">
        <v>43.3</v>
      </c>
      <c r="E184" s="113">
        <v>0.59</v>
      </c>
      <c r="F184" s="113">
        <v>0.11</v>
      </c>
      <c r="G184" s="61"/>
      <c r="H184" s="61"/>
      <c r="I184" s="61"/>
      <c r="J184" s="61"/>
      <c r="K184" s="61"/>
      <c r="L184" s="61"/>
      <c r="M184" s="61"/>
      <c r="N184" s="61"/>
      <c r="O184" s="61"/>
      <c r="P184" s="61"/>
      <c r="Q184" s="61"/>
      <c r="R184" s="61"/>
      <c r="S184" s="61"/>
      <c r="T184" s="61"/>
      <c r="U184" s="61"/>
      <c r="V184" s="61"/>
      <c r="W184" s="61"/>
      <c r="X184" s="61"/>
      <c r="Y184" s="61"/>
      <c r="Z184" s="61"/>
    </row>
    <row r="185">
      <c r="A185" s="113" t="s">
        <v>997</v>
      </c>
      <c r="B185" s="113">
        <v>45.03</v>
      </c>
      <c r="C185" s="113">
        <v>17.68</v>
      </c>
      <c r="D185" s="113">
        <v>23.15</v>
      </c>
      <c r="E185" s="113">
        <v>0.59</v>
      </c>
      <c r="F185" s="113">
        <v>0.16</v>
      </c>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3" t="s">
        <v>1030</v>
      </c>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130" t="s">
        <v>1031</v>
      </c>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131"/>
      <c r="C189" s="132" t="s">
        <v>1032</v>
      </c>
      <c r="D189" s="133" t="s">
        <v>1033</v>
      </c>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134" t="s">
        <v>1032</v>
      </c>
      <c r="C190" s="135">
        <v>288.0</v>
      </c>
      <c r="D190" s="136">
        <v>283.0</v>
      </c>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134" t="s">
        <v>1033</v>
      </c>
      <c r="C191" s="135">
        <v>70.0</v>
      </c>
      <c r="D191" s="136">
        <v>71.0</v>
      </c>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137" t="s">
        <v>253</v>
      </c>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6" t="s">
        <v>260</v>
      </c>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137" t="s">
        <v>883</v>
      </c>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6" t="s">
        <v>889</v>
      </c>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137" t="s">
        <v>237</v>
      </c>
      <c r="B204" s="63" t="s">
        <v>929</v>
      </c>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137" t="s">
        <v>839</v>
      </c>
      <c r="B207" s="63" t="s">
        <v>929</v>
      </c>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137" t="s">
        <v>921</v>
      </c>
      <c r="B210" s="63" t="s">
        <v>929</v>
      </c>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3" t="s">
        <v>289</v>
      </c>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3" t="s">
        <v>1034</v>
      </c>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138" t="s">
        <v>977</v>
      </c>
      <c r="B216" s="138" t="s">
        <v>1035</v>
      </c>
      <c r="C216" s="138" t="s">
        <v>1036</v>
      </c>
      <c r="D216" s="138" t="s">
        <v>1037</v>
      </c>
      <c r="E216" s="138" t="s">
        <v>1038</v>
      </c>
      <c r="F216" s="61"/>
      <c r="G216" s="61"/>
      <c r="H216" s="61"/>
      <c r="I216" s="61"/>
      <c r="J216" s="61"/>
      <c r="K216" s="61"/>
      <c r="L216" s="61"/>
      <c r="M216" s="61"/>
      <c r="N216" s="61"/>
      <c r="O216" s="61"/>
      <c r="P216" s="61"/>
      <c r="Q216" s="61"/>
      <c r="R216" s="61"/>
      <c r="S216" s="61"/>
      <c r="T216" s="61"/>
      <c r="U216" s="61"/>
      <c r="V216" s="61"/>
      <c r="W216" s="61"/>
      <c r="X216" s="61"/>
      <c r="Y216" s="61"/>
      <c r="Z216" s="61"/>
    </row>
    <row r="217">
      <c r="A217" s="139" t="s">
        <v>1039</v>
      </c>
      <c r="B217" s="140">
        <v>73.45</v>
      </c>
      <c r="C217" s="139">
        <v>55.56</v>
      </c>
      <c r="D217" s="139">
        <v>55.5</v>
      </c>
      <c r="E217" s="139">
        <v>54.64</v>
      </c>
      <c r="F217" s="61">
        <f t="shared" ref="F217:F226" si="1">B217*0.01</f>
        <v>0.7345</v>
      </c>
      <c r="G217" s="61"/>
      <c r="H217" s="61"/>
      <c r="I217" s="61"/>
      <c r="J217" s="61"/>
      <c r="K217" s="61"/>
      <c r="L217" s="61"/>
      <c r="M217" s="61"/>
      <c r="N217" s="61"/>
      <c r="O217" s="61"/>
      <c r="P217" s="61"/>
      <c r="Q217" s="61"/>
      <c r="R217" s="61"/>
      <c r="S217" s="61"/>
      <c r="T217" s="61"/>
      <c r="U217" s="61"/>
      <c r="V217" s="61"/>
      <c r="W217" s="61"/>
      <c r="X217" s="61"/>
      <c r="Y217" s="61"/>
      <c r="Z217" s="61"/>
    </row>
    <row r="218">
      <c r="A218" s="139" t="s">
        <v>947</v>
      </c>
      <c r="B218" s="140">
        <v>88.38</v>
      </c>
      <c r="C218" s="139">
        <v>70.0</v>
      </c>
      <c r="D218" s="139">
        <v>80.7</v>
      </c>
      <c r="E218" s="139">
        <v>84.28</v>
      </c>
      <c r="F218" s="61">
        <f t="shared" si="1"/>
        <v>0.8838</v>
      </c>
      <c r="G218" s="61"/>
      <c r="H218" s="61"/>
      <c r="I218" s="61"/>
      <c r="J218" s="61"/>
      <c r="K218" s="61"/>
      <c r="L218" s="61"/>
      <c r="M218" s="61"/>
      <c r="N218" s="61"/>
      <c r="O218" s="61"/>
      <c r="P218" s="61"/>
      <c r="Q218" s="61"/>
      <c r="R218" s="61"/>
      <c r="S218" s="61"/>
      <c r="T218" s="61"/>
      <c r="U218" s="61"/>
      <c r="V218" s="61"/>
      <c r="W218" s="61"/>
      <c r="X218" s="61"/>
      <c r="Y218" s="61"/>
      <c r="Z218" s="61"/>
    </row>
    <row r="219">
      <c r="A219" s="139" t="s">
        <v>941</v>
      </c>
      <c r="B219" s="139">
        <v>82.98</v>
      </c>
      <c r="C219" s="139">
        <v>76.47</v>
      </c>
      <c r="D219" s="140">
        <v>83.5</v>
      </c>
      <c r="E219" s="139">
        <v>81.29</v>
      </c>
      <c r="F219" s="61">
        <f t="shared" si="1"/>
        <v>0.8298</v>
      </c>
      <c r="G219" s="61"/>
      <c r="H219" s="61"/>
      <c r="I219" s="61"/>
      <c r="J219" s="61"/>
      <c r="K219" s="61"/>
      <c r="L219" s="61"/>
      <c r="M219" s="61"/>
      <c r="N219" s="61"/>
      <c r="O219" s="61"/>
      <c r="P219" s="61"/>
      <c r="Q219" s="61"/>
      <c r="R219" s="61"/>
      <c r="S219" s="61"/>
      <c r="T219" s="61"/>
      <c r="U219" s="61"/>
      <c r="V219" s="61"/>
      <c r="W219" s="61"/>
      <c r="X219" s="61"/>
      <c r="Y219" s="61"/>
      <c r="Z219" s="61"/>
    </row>
    <row r="220">
      <c r="A220" s="139" t="s">
        <v>942</v>
      </c>
      <c r="B220" s="140">
        <v>90.19</v>
      </c>
      <c r="C220" s="139">
        <v>90.0</v>
      </c>
      <c r="D220" s="139">
        <v>84.8</v>
      </c>
      <c r="E220" s="139">
        <v>82.87</v>
      </c>
      <c r="F220" s="61">
        <f t="shared" si="1"/>
        <v>0.9019</v>
      </c>
      <c r="G220" s="61"/>
      <c r="H220" s="61"/>
      <c r="I220" s="61"/>
      <c r="J220" s="61"/>
      <c r="K220" s="61"/>
      <c r="L220" s="61"/>
      <c r="M220" s="61"/>
      <c r="N220" s="61"/>
      <c r="O220" s="61"/>
      <c r="P220" s="61"/>
      <c r="Q220" s="61"/>
      <c r="R220" s="61"/>
      <c r="S220" s="61"/>
      <c r="T220" s="61"/>
      <c r="U220" s="61"/>
      <c r="V220" s="61"/>
      <c r="W220" s="61"/>
      <c r="X220" s="61"/>
      <c r="Y220" s="61"/>
      <c r="Z220" s="61"/>
    </row>
    <row r="221">
      <c r="A221" s="139" t="s">
        <v>943</v>
      </c>
      <c r="B221" s="140">
        <v>80.3</v>
      </c>
      <c r="C221" s="139">
        <v>50.0</v>
      </c>
      <c r="D221" s="139">
        <v>48.6</v>
      </c>
      <c r="E221" s="139">
        <v>53.33</v>
      </c>
      <c r="F221" s="61">
        <f t="shared" si="1"/>
        <v>0.803</v>
      </c>
      <c r="G221" s="61"/>
      <c r="H221" s="61"/>
      <c r="I221" s="61"/>
      <c r="J221" s="61"/>
      <c r="K221" s="61"/>
      <c r="L221" s="61"/>
      <c r="M221" s="61"/>
      <c r="N221" s="61"/>
      <c r="O221" s="61"/>
      <c r="P221" s="61"/>
      <c r="Q221" s="61"/>
      <c r="R221" s="61"/>
      <c r="S221" s="61"/>
      <c r="T221" s="61"/>
      <c r="U221" s="61"/>
      <c r="V221" s="61"/>
      <c r="W221" s="61"/>
      <c r="X221" s="61"/>
      <c r="Y221" s="61"/>
      <c r="Z221" s="61"/>
    </row>
    <row r="222">
      <c r="A222" s="139" t="s">
        <v>944</v>
      </c>
      <c r="B222" s="139">
        <v>89.44</v>
      </c>
      <c r="C222" s="140">
        <v>93.33</v>
      </c>
      <c r="D222" s="139">
        <v>85.6</v>
      </c>
      <c r="E222" s="139">
        <v>89.38</v>
      </c>
      <c r="F222" s="61">
        <f t="shared" si="1"/>
        <v>0.8944</v>
      </c>
      <c r="G222" s="61"/>
      <c r="H222" s="61"/>
      <c r="I222" s="61"/>
      <c r="J222" s="61"/>
      <c r="K222" s="61"/>
      <c r="L222" s="61"/>
      <c r="M222" s="61"/>
      <c r="N222" s="61"/>
      <c r="O222" s="61"/>
      <c r="P222" s="61"/>
      <c r="Q222" s="61"/>
      <c r="R222" s="61"/>
      <c r="S222" s="61"/>
      <c r="T222" s="61"/>
      <c r="U222" s="61"/>
      <c r="V222" s="61"/>
      <c r="W222" s="61"/>
      <c r="X222" s="61"/>
      <c r="Y222" s="61"/>
      <c r="Z222" s="61"/>
    </row>
    <row r="223">
      <c r="A223" s="139" t="s">
        <v>945</v>
      </c>
      <c r="B223" s="139">
        <v>74.48</v>
      </c>
      <c r="C223" s="140">
        <v>86.05</v>
      </c>
      <c r="D223" s="139">
        <v>75.4</v>
      </c>
      <c r="E223" s="139">
        <v>67.86</v>
      </c>
      <c r="F223" s="61">
        <f t="shared" si="1"/>
        <v>0.7448</v>
      </c>
      <c r="G223" s="61"/>
      <c r="H223" s="61"/>
      <c r="I223" s="61"/>
      <c r="J223" s="61"/>
      <c r="K223" s="61"/>
      <c r="L223" s="61"/>
      <c r="M223" s="61"/>
      <c r="N223" s="61"/>
      <c r="O223" s="61"/>
      <c r="P223" s="61"/>
      <c r="Q223" s="61"/>
      <c r="R223" s="61"/>
      <c r="S223" s="61"/>
      <c r="T223" s="61"/>
      <c r="U223" s="61"/>
      <c r="V223" s="61"/>
      <c r="W223" s="61"/>
      <c r="X223" s="61"/>
      <c r="Y223" s="61"/>
      <c r="Z223" s="61"/>
    </row>
    <row r="224">
      <c r="A224" s="139" t="s">
        <v>946</v>
      </c>
      <c r="B224" s="139">
        <v>69.26</v>
      </c>
      <c r="C224" s="140">
        <v>83.33</v>
      </c>
      <c r="D224" s="139">
        <v>66.1</v>
      </c>
      <c r="E224" s="139">
        <v>63.85</v>
      </c>
      <c r="F224" s="61">
        <f t="shared" si="1"/>
        <v>0.6926</v>
      </c>
      <c r="G224" s="61"/>
      <c r="H224" s="61"/>
      <c r="I224" s="61"/>
      <c r="J224" s="61"/>
      <c r="K224" s="61"/>
      <c r="L224" s="61"/>
      <c r="M224" s="61"/>
      <c r="N224" s="61"/>
      <c r="O224" s="61"/>
      <c r="P224" s="61"/>
      <c r="Q224" s="61"/>
      <c r="R224" s="61"/>
      <c r="S224" s="61"/>
      <c r="T224" s="61"/>
      <c r="U224" s="61"/>
      <c r="V224" s="61"/>
      <c r="W224" s="61"/>
      <c r="X224" s="61"/>
      <c r="Y224" s="61"/>
      <c r="Z224" s="61"/>
    </row>
    <row r="225">
      <c r="A225" s="139" t="s">
        <v>948</v>
      </c>
      <c r="B225" s="140">
        <v>87.59</v>
      </c>
      <c r="C225" s="139">
        <v>75.0</v>
      </c>
      <c r="D225" s="139">
        <v>85.1</v>
      </c>
      <c r="E225" s="139">
        <v>83.98</v>
      </c>
      <c r="F225" s="61">
        <f t="shared" si="1"/>
        <v>0.8759</v>
      </c>
      <c r="G225" s="61"/>
      <c r="H225" s="61"/>
      <c r="I225" s="61"/>
      <c r="J225" s="61"/>
      <c r="K225" s="61"/>
      <c r="L225" s="61"/>
      <c r="M225" s="61"/>
      <c r="N225" s="61"/>
      <c r="O225" s="61"/>
      <c r="P225" s="61"/>
      <c r="Q225" s="61"/>
      <c r="R225" s="61"/>
      <c r="S225" s="61"/>
      <c r="T225" s="61"/>
      <c r="U225" s="61"/>
      <c r="V225" s="61"/>
      <c r="W225" s="61"/>
      <c r="X225" s="61"/>
      <c r="Y225" s="61"/>
      <c r="Z225" s="61"/>
    </row>
    <row r="226">
      <c r="A226" s="141" t="s">
        <v>949</v>
      </c>
      <c r="B226" s="142">
        <v>81.42</v>
      </c>
      <c r="C226" s="141">
        <v>56.25</v>
      </c>
      <c r="D226" s="141">
        <v>67.0</v>
      </c>
      <c r="E226" s="141">
        <v>74.59</v>
      </c>
      <c r="F226" s="61">
        <f t="shared" si="1"/>
        <v>0.8142</v>
      </c>
      <c r="G226" s="61"/>
      <c r="H226" s="61"/>
      <c r="I226" s="61"/>
      <c r="J226" s="61"/>
      <c r="K226" s="61"/>
      <c r="L226" s="61"/>
      <c r="M226" s="61"/>
      <c r="N226" s="61"/>
      <c r="O226" s="61"/>
      <c r="P226" s="61"/>
      <c r="Q226" s="61"/>
      <c r="R226" s="61"/>
      <c r="S226" s="61"/>
      <c r="T226" s="61"/>
      <c r="U226" s="61"/>
      <c r="V226" s="61"/>
      <c r="W226" s="61"/>
      <c r="X226" s="61"/>
      <c r="Y226" s="61"/>
      <c r="Z226" s="61"/>
    </row>
    <row r="227">
      <c r="A227" s="141" t="s">
        <v>950</v>
      </c>
      <c r="B227" s="142">
        <v>81.75</v>
      </c>
      <c r="C227" s="141">
        <v>73.6</v>
      </c>
      <c r="D227" s="141">
        <v>73.23</v>
      </c>
      <c r="E227" s="141">
        <v>73.61</v>
      </c>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143" t="s">
        <v>1040</v>
      </c>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138" t="s">
        <v>977</v>
      </c>
      <c r="B230" s="138" t="s">
        <v>1035</v>
      </c>
      <c r="C230" s="138" t="s">
        <v>1036</v>
      </c>
      <c r="D230" s="138" t="s">
        <v>1037</v>
      </c>
      <c r="E230" s="138" t="s">
        <v>1038</v>
      </c>
      <c r="F230" s="61"/>
      <c r="G230" s="61"/>
      <c r="H230" s="61"/>
      <c r="I230" s="61"/>
      <c r="J230" s="61"/>
      <c r="K230" s="61"/>
      <c r="L230" s="61"/>
      <c r="M230" s="61"/>
      <c r="N230" s="61"/>
      <c r="O230" s="61"/>
      <c r="P230" s="61"/>
      <c r="Q230" s="61"/>
      <c r="R230" s="61"/>
      <c r="S230" s="61"/>
      <c r="T230" s="61"/>
      <c r="U230" s="61"/>
      <c r="V230" s="61"/>
      <c r="W230" s="61"/>
      <c r="X230" s="61"/>
      <c r="Y230" s="61"/>
      <c r="Z230" s="61"/>
    </row>
    <row r="231">
      <c r="A231" s="139" t="s">
        <v>1039</v>
      </c>
      <c r="B231" s="140">
        <v>52.64</v>
      </c>
      <c r="C231" s="139">
        <v>8.06</v>
      </c>
      <c r="D231" s="139">
        <v>49.2</v>
      </c>
      <c r="E231" s="139">
        <v>42.74</v>
      </c>
      <c r="F231" s="61">
        <f t="shared" ref="F231:F241" si="2">B231*0.01</f>
        <v>0.5264</v>
      </c>
      <c r="G231" s="61"/>
      <c r="H231" s="61"/>
      <c r="I231" s="61"/>
      <c r="J231" s="61"/>
      <c r="K231" s="61"/>
      <c r="L231" s="61"/>
      <c r="M231" s="61"/>
      <c r="N231" s="61"/>
      <c r="O231" s="61"/>
      <c r="P231" s="61"/>
      <c r="Q231" s="61"/>
      <c r="R231" s="61"/>
      <c r="S231" s="61"/>
      <c r="T231" s="61"/>
      <c r="U231" s="61"/>
      <c r="V231" s="61"/>
      <c r="W231" s="61"/>
      <c r="X231" s="61"/>
      <c r="Y231" s="61"/>
      <c r="Z231" s="61"/>
    </row>
    <row r="232">
      <c r="A232" s="139" t="s">
        <v>947</v>
      </c>
      <c r="B232" s="140">
        <v>81.53</v>
      </c>
      <c r="C232" s="139">
        <v>2.26</v>
      </c>
      <c r="D232" s="139">
        <v>77.4</v>
      </c>
      <c r="E232" s="139">
        <v>79.25</v>
      </c>
      <c r="F232" s="61">
        <f t="shared" si="2"/>
        <v>0.8153</v>
      </c>
      <c r="G232" s="61"/>
      <c r="H232" s="61"/>
      <c r="I232" s="61"/>
      <c r="J232" s="61"/>
      <c r="K232" s="61"/>
      <c r="L232" s="61"/>
      <c r="M232" s="61"/>
      <c r="N232" s="61"/>
      <c r="O232" s="61"/>
      <c r="P232" s="61"/>
      <c r="Q232" s="61"/>
      <c r="R232" s="61"/>
      <c r="S232" s="61"/>
      <c r="T232" s="61"/>
      <c r="U232" s="61"/>
      <c r="V232" s="61"/>
      <c r="W232" s="61"/>
      <c r="X232" s="61"/>
      <c r="Y232" s="61"/>
      <c r="Z232" s="61"/>
    </row>
    <row r="233">
      <c r="A233" s="139" t="s">
        <v>941</v>
      </c>
      <c r="B233" s="140">
        <v>92.63</v>
      </c>
      <c r="C233" s="139">
        <v>5.59</v>
      </c>
      <c r="D233" s="139">
        <v>90.5</v>
      </c>
      <c r="E233" s="139">
        <v>86.24</v>
      </c>
      <c r="F233" s="61">
        <f t="shared" si="2"/>
        <v>0.9263</v>
      </c>
      <c r="G233" s="61"/>
      <c r="H233" s="61"/>
      <c r="I233" s="61"/>
      <c r="J233" s="61"/>
      <c r="K233" s="61"/>
      <c r="L233" s="61"/>
      <c r="M233" s="61"/>
      <c r="N233" s="61"/>
      <c r="O233" s="61"/>
      <c r="P233" s="61"/>
      <c r="Q233" s="61"/>
      <c r="R233" s="61"/>
      <c r="S233" s="61"/>
      <c r="T233" s="61"/>
      <c r="U233" s="61"/>
      <c r="V233" s="61"/>
      <c r="W233" s="61"/>
      <c r="X233" s="61"/>
      <c r="Y233" s="61"/>
      <c r="Z233" s="61"/>
    </row>
    <row r="234">
      <c r="A234" s="139" t="s">
        <v>942</v>
      </c>
      <c r="B234" s="140">
        <v>92.26</v>
      </c>
      <c r="C234" s="139">
        <v>4.88</v>
      </c>
      <c r="D234" s="139">
        <v>87.0</v>
      </c>
      <c r="E234" s="139">
        <v>85.9</v>
      </c>
      <c r="F234" s="61">
        <f t="shared" si="2"/>
        <v>0.9226</v>
      </c>
      <c r="G234" s="61"/>
      <c r="H234" s="61"/>
      <c r="I234" s="61"/>
      <c r="J234" s="61"/>
      <c r="K234" s="61"/>
      <c r="L234" s="61"/>
      <c r="M234" s="61"/>
      <c r="N234" s="61"/>
      <c r="O234" s="61"/>
      <c r="P234" s="61"/>
      <c r="Q234" s="61"/>
      <c r="R234" s="61"/>
      <c r="S234" s="61"/>
      <c r="T234" s="61"/>
      <c r="U234" s="61"/>
      <c r="V234" s="61"/>
      <c r="W234" s="61"/>
      <c r="X234" s="61"/>
      <c r="Y234" s="61"/>
      <c r="Z234" s="61"/>
    </row>
    <row r="235">
      <c r="A235" s="139" t="s">
        <v>943</v>
      </c>
      <c r="B235" s="140">
        <v>49.11</v>
      </c>
      <c r="C235" s="139">
        <v>4.88</v>
      </c>
      <c r="D235" s="139">
        <v>41.5</v>
      </c>
      <c r="E235" s="139">
        <v>48.78</v>
      </c>
      <c r="F235" s="61">
        <f t="shared" si="2"/>
        <v>0.4911</v>
      </c>
      <c r="G235" s="61"/>
      <c r="H235" s="61"/>
      <c r="I235" s="61"/>
      <c r="J235" s="61"/>
      <c r="K235" s="61"/>
      <c r="L235" s="61"/>
      <c r="M235" s="61"/>
      <c r="N235" s="61"/>
      <c r="O235" s="61"/>
      <c r="P235" s="61"/>
      <c r="Q235" s="61"/>
      <c r="R235" s="61"/>
      <c r="S235" s="61"/>
      <c r="T235" s="61"/>
      <c r="U235" s="61"/>
      <c r="V235" s="61"/>
      <c r="W235" s="61"/>
      <c r="X235" s="61"/>
      <c r="Y235" s="61"/>
      <c r="Z235" s="61"/>
    </row>
    <row r="236">
      <c r="A236" s="139" t="s">
        <v>944</v>
      </c>
      <c r="B236" s="140">
        <v>77.15</v>
      </c>
      <c r="C236" s="139">
        <v>6.54</v>
      </c>
      <c r="D236" s="139">
        <v>75.0</v>
      </c>
      <c r="E236" s="139">
        <v>70.79</v>
      </c>
      <c r="F236" s="61">
        <f t="shared" si="2"/>
        <v>0.7715</v>
      </c>
      <c r="G236" s="61"/>
      <c r="H236" s="61"/>
      <c r="I236" s="61"/>
      <c r="J236" s="61"/>
      <c r="K236" s="61"/>
      <c r="L236" s="61"/>
      <c r="M236" s="61"/>
      <c r="N236" s="61"/>
      <c r="O236" s="61"/>
      <c r="P236" s="61"/>
      <c r="Q236" s="61"/>
      <c r="R236" s="61"/>
      <c r="S236" s="61"/>
      <c r="T236" s="61"/>
      <c r="U236" s="61"/>
      <c r="V236" s="61"/>
      <c r="W236" s="61"/>
      <c r="X236" s="61"/>
      <c r="Y236" s="61"/>
      <c r="Z236" s="61"/>
    </row>
    <row r="237">
      <c r="A237" s="139" t="s">
        <v>945</v>
      </c>
      <c r="B237" s="140">
        <v>44.84</v>
      </c>
      <c r="C237" s="139">
        <v>15.81</v>
      </c>
      <c r="D237" s="139">
        <v>39.3</v>
      </c>
      <c r="E237" s="139">
        <v>32.48</v>
      </c>
      <c r="F237" s="61">
        <f t="shared" si="2"/>
        <v>0.4484</v>
      </c>
      <c r="G237" s="61"/>
      <c r="H237" s="61"/>
      <c r="I237" s="61"/>
      <c r="J237" s="61"/>
      <c r="K237" s="61"/>
      <c r="L237" s="61"/>
      <c r="M237" s="61"/>
      <c r="N237" s="61"/>
      <c r="O237" s="61"/>
      <c r="P237" s="61"/>
      <c r="Q237" s="61"/>
      <c r="R237" s="61"/>
      <c r="S237" s="61"/>
      <c r="T237" s="61"/>
      <c r="U237" s="61"/>
      <c r="V237" s="61"/>
      <c r="W237" s="61"/>
      <c r="X237" s="61"/>
      <c r="Y237" s="61"/>
      <c r="Z237" s="61"/>
    </row>
    <row r="238">
      <c r="A238" s="139" t="s">
        <v>946</v>
      </c>
      <c r="B238" s="140">
        <v>77.52</v>
      </c>
      <c r="C238" s="139">
        <v>4.58</v>
      </c>
      <c r="D238" s="139">
        <v>67.9</v>
      </c>
      <c r="E238" s="139">
        <v>76.15</v>
      </c>
      <c r="F238" s="61">
        <f t="shared" si="2"/>
        <v>0.7752</v>
      </c>
      <c r="G238" s="61"/>
      <c r="H238" s="61"/>
      <c r="I238" s="61"/>
      <c r="J238" s="61"/>
      <c r="K238" s="61"/>
      <c r="L238" s="61"/>
      <c r="M238" s="61"/>
      <c r="N238" s="61"/>
      <c r="O238" s="61"/>
      <c r="P238" s="61"/>
      <c r="Q238" s="61"/>
      <c r="R238" s="61"/>
      <c r="S238" s="61"/>
      <c r="T238" s="61"/>
      <c r="U238" s="61"/>
      <c r="V238" s="61"/>
      <c r="W238" s="61"/>
      <c r="X238" s="61"/>
      <c r="Y238" s="61"/>
      <c r="Z238" s="61"/>
    </row>
    <row r="239">
      <c r="A239" s="139" t="s">
        <v>948</v>
      </c>
      <c r="B239" s="140">
        <v>86.75</v>
      </c>
      <c r="C239" s="139">
        <v>4.59</v>
      </c>
      <c r="D239" s="139">
        <v>82.9</v>
      </c>
      <c r="E239" s="139">
        <v>83.98</v>
      </c>
      <c r="F239" s="61">
        <f t="shared" si="2"/>
        <v>0.8675</v>
      </c>
      <c r="G239" s="61"/>
      <c r="H239" s="61"/>
      <c r="I239" s="61"/>
      <c r="J239" s="61"/>
      <c r="K239" s="61"/>
      <c r="L239" s="61"/>
      <c r="M239" s="61"/>
      <c r="N239" s="61"/>
      <c r="O239" s="61"/>
      <c r="P239" s="61"/>
      <c r="Q239" s="61"/>
      <c r="R239" s="61"/>
      <c r="S239" s="61"/>
      <c r="T239" s="61"/>
      <c r="U239" s="61"/>
      <c r="V239" s="61"/>
      <c r="W239" s="61"/>
      <c r="X239" s="61"/>
      <c r="Y239" s="61"/>
      <c r="Z239" s="61"/>
    </row>
    <row r="240">
      <c r="A240" s="141" t="s">
        <v>949</v>
      </c>
      <c r="B240" s="142">
        <v>67.93</v>
      </c>
      <c r="C240" s="141">
        <v>3.98</v>
      </c>
      <c r="D240" s="141">
        <v>59.3</v>
      </c>
      <c r="E240" s="141">
        <v>61.06</v>
      </c>
      <c r="F240" s="61">
        <f t="shared" si="2"/>
        <v>0.6793</v>
      </c>
      <c r="G240" s="61"/>
      <c r="H240" s="61"/>
      <c r="I240" s="61"/>
      <c r="J240" s="61"/>
      <c r="K240" s="61"/>
      <c r="L240" s="61"/>
      <c r="M240" s="61"/>
      <c r="N240" s="61"/>
      <c r="O240" s="61"/>
      <c r="P240" s="61"/>
      <c r="Q240" s="61"/>
      <c r="R240" s="61"/>
      <c r="S240" s="61"/>
      <c r="T240" s="61"/>
      <c r="U240" s="61"/>
      <c r="V240" s="61"/>
      <c r="W240" s="61"/>
      <c r="X240" s="61"/>
      <c r="Y240" s="61"/>
      <c r="Z240" s="61"/>
    </row>
    <row r="241">
      <c r="A241" s="141" t="s">
        <v>950</v>
      </c>
      <c r="B241" s="142">
        <v>72.24</v>
      </c>
      <c r="C241" s="141">
        <v>6.12</v>
      </c>
      <c r="D241" s="141">
        <v>67.0</v>
      </c>
      <c r="E241" s="141">
        <v>66.75</v>
      </c>
      <c r="F241" s="61">
        <f t="shared" si="2"/>
        <v>0.7224</v>
      </c>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143" t="s">
        <v>1041</v>
      </c>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138" t="s">
        <v>977</v>
      </c>
      <c r="B244" s="138" t="s">
        <v>1035</v>
      </c>
      <c r="C244" s="138" t="s">
        <v>1036</v>
      </c>
      <c r="D244" s="138" t="s">
        <v>1037</v>
      </c>
      <c r="E244" s="138" t="s">
        <v>1038</v>
      </c>
      <c r="F244" s="61"/>
      <c r="G244" s="61"/>
      <c r="H244" s="61"/>
      <c r="I244" s="61"/>
      <c r="J244" s="61"/>
      <c r="K244" s="61"/>
      <c r="L244" s="61"/>
      <c r="M244" s="61"/>
      <c r="N244" s="61"/>
      <c r="O244" s="61"/>
      <c r="P244" s="61"/>
      <c r="Q244" s="61"/>
      <c r="R244" s="61"/>
      <c r="S244" s="61"/>
      <c r="T244" s="61"/>
      <c r="U244" s="61"/>
      <c r="V244" s="61"/>
      <c r="W244" s="61"/>
      <c r="X244" s="61"/>
      <c r="Y244" s="61"/>
      <c r="Z244" s="61"/>
    </row>
    <row r="245">
      <c r="A245" s="139" t="s">
        <v>1039</v>
      </c>
      <c r="B245" s="140">
        <v>61.22</v>
      </c>
      <c r="C245" s="139">
        <v>14.08</v>
      </c>
      <c r="D245" s="139">
        <v>52.1</v>
      </c>
      <c r="E245" s="139">
        <v>47.96</v>
      </c>
      <c r="F245" s="61">
        <f t="shared" ref="F245:F255" si="3">B245*0.01</f>
        <v>0.6122</v>
      </c>
      <c r="G245" s="61"/>
      <c r="H245" s="61"/>
      <c r="I245" s="61"/>
      <c r="J245" s="61"/>
      <c r="K245" s="61"/>
      <c r="L245" s="61"/>
      <c r="M245" s="61"/>
      <c r="N245" s="61"/>
      <c r="O245" s="61"/>
      <c r="P245" s="61"/>
      <c r="Q245" s="61"/>
      <c r="R245" s="61"/>
      <c r="S245" s="61"/>
      <c r="T245" s="61"/>
      <c r="U245" s="61"/>
      <c r="V245" s="61"/>
      <c r="W245" s="61"/>
      <c r="X245" s="61"/>
      <c r="Y245" s="61"/>
      <c r="Z245" s="61"/>
    </row>
    <row r="246">
      <c r="A246" s="139" t="s">
        <v>947</v>
      </c>
      <c r="B246" s="140">
        <v>84.81</v>
      </c>
      <c r="C246" s="139">
        <v>8.28</v>
      </c>
      <c r="D246" s="139">
        <v>79.0</v>
      </c>
      <c r="E246" s="139">
        <v>81.69</v>
      </c>
      <c r="F246" s="61">
        <f t="shared" si="3"/>
        <v>0.8481</v>
      </c>
      <c r="G246" s="61"/>
      <c r="H246" s="61"/>
      <c r="I246" s="61"/>
      <c r="J246" s="61"/>
      <c r="K246" s="61"/>
      <c r="L246" s="61"/>
      <c r="M246" s="61"/>
      <c r="N246" s="61"/>
      <c r="O246" s="61"/>
      <c r="P246" s="61"/>
      <c r="Q246" s="61"/>
      <c r="R246" s="61"/>
      <c r="S246" s="61"/>
      <c r="T246" s="61"/>
      <c r="U246" s="61"/>
      <c r="V246" s="61"/>
      <c r="W246" s="61"/>
      <c r="X246" s="61"/>
      <c r="Y246" s="61"/>
      <c r="Z246" s="61"/>
    </row>
    <row r="247">
      <c r="A247" s="139" t="s">
        <v>941</v>
      </c>
      <c r="B247" s="140">
        <v>87.54</v>
      </c>
      <c r="C247" s="139">
        <v>4.4</v>
      </c>
      <c r="D247" s="139">
        <v>86.8</v>
      </c>
      <c r="E247" s="139">
        <v>83.73</v>
      </c>
      <c r="F247" s="61">
        <f t="shared" si="3"/>
        <v>0.8754</v>
      </c>
      <c r="G247" s="61"/>
      <c r="H247" s="61"/>
      <c r="I247" s="61"/>
      <c r="J247" s="61"/>
      <c r="K247" s="61"/>
      <c r="L247" s="61"/>
      <c r="M247" s="61"/>
      <c r="N247" s="61"/>
      <c r="O247" s="61"/>
      <c r="P247" s="61"/>
      <c r="Q247" s="61"/>
      <c r="R247" s="61"/>
      <c r="S247" s="61"/>
      <c r="T247" s="61"/>
      <c r="U247" s="61"/>
      <c r="V247" s="61"/>
      <c r="W247" s="61"/>
      <c r="X247" s="61"/>
      <c r="Y247" s="61"/>
      <c r="Z247" s="61"/>
    </row>
    <row r="248">
      <c r="A248" s="139" t="s">
        <v>942</v>
      </c>
      <c r="B248" s="140">
        <v>91.21</v>
      </c>
      <c r="C248" s="139">
        <v>10.53</v>
      </c>
      <c r="D248" s="139">
        <v>85.9</v>
      </c>
      <c r="E248" s="139">
        <v>84.36</v>
      </c>
      <c r="F248" s="61">
        <f t="shared" si="3"/>
        <v>0.9121</v>
      </c>
      <c r="G248" s="61"/>
      <c r="H248" s="61"/>
      <c r="I248" s="61"/>
      <c r="J248" s="61"/>
      <c r="K248" s="61"/>
      <c r="L248" s="61"/>
      <c r="M248" s="61"/>
      <c r="N248" s="61"/>
      <c r="O248" s="61"/>
      <c r="P248" s="61"/>
      <c r="Q248" s="61"/>
      <c r="R248" s="61"/>
      <c r="S248" s="61"/>
      <c r="T248" s="61"/>
      <c r="U248" s="61"/>
      <c r="V248" s="61"/>
      <c r="W248" s="61"/>
      <c r="X248" s="61"/>
      <c r="Y248" s="61"/>
      <c r="Z248" s="61"/>
    </row>
    <row r="249">
      <c r="A249" s="139" t="s">
        <v>943</v>
      </c>
      <c r="B249" s="140">
        <v>60.62</v>
      </c>
      <c r="C249" s="139">
        <v>8.89</v>
      </c>
      <c r="D249" s="139">
        <v>44.7</v>
      </c>
      <c r="E249" s="139">
        <v>50.95</v>
      </c>
      <c r="F249" s="61">
        <f t="shared" si="3"/>
        <v>0.6062</v>
      </c>
      <c r="G249" s="61"/>
      <c r="H249" s="61"/>
      <c r="I249" s="61"/>
      <c r="J249" s="61"/>
      <c r="K249" s="61"/>
      <c r="L249" s="61"/>
      <c r="M249" s="61"/>
      <c r="N249" s="61"/>
      <c r="O249" s="61"/>
      <c r="P249" s="61"/>
      <c r="Q249" s="61"/>
      <c r="R249" s="61"/>
      <c r="S249" s="61"/>
      <c r="T249" s="61"/>
      <c r="U249" s="61"/>
      <c r="V249" s="61"/>
      <c r="W249" s="61"/>
      <c r="X249" s="61"/>
      <c r="Y249" s="61"/>
      <c r="Z249" s="61"/>
    </row>
    <row r="250">
      <c r="A250" s="139" t="s">
        <v>944</v>
      </c>
      <c r="B250" s="140">
        <v>82.83</v>
      </c>
      <c r="C250" s="139">
        <v>12.23</v>
      </c>
      <c r="D250" s="139">
        <v>80.0</v>
      </c>
      <c r="E250" s="139">
        <v>79.01</v>
      </c>
      <c r="F250" s="61">
        <f t="shared" si="3"/>
        <v>0.8283</v>
      </c>
      <c r="G250" s="61"/>
      <c r="H250" s="61"/>
      <c r="I250" s="61"/>
      <c r="J250" s="61"/>
      <c r="K250" s="61"/>
      <c r="L250" s="61"/>
      <c r="M250" s="61"/>
      <c r="N250" s="61"/>
      <c r="O250" s="61"/>
      <c r="P250" s="61"/>
      <c r="Q250" s="61"/>
      <c r="R250" s="61"/>
      <c r="S250" s="61"/>
      <c r="T250" s="61"/>
      <c r="U250" s="61"/>
      <c r="V250" s="61"/>
      <c r="W250" s="61"/>
      <c r="X250" s="61"/>
      <c r="Y250" s="61"/>
      <c r="Z250" s="61"/>
    </row>
    <row r="251">
      <c r="A251" s="139" t="s">
        <v>945</v>
      </c>
      <c r="B251" s="140">
        <v>55.87</v>
      </c>
      <c r="C251" s="139">
        <v>26.71</v>
      </c>
      <c r="D251" s="139">
        <v>51.7</v>
      </c>
      <c r="E251" s="139">
        <v>43.93</v>
      </c>
      <c r="F251" s="61">
        <f t="shared" si="3"/>
        <v>0.5587</v>
      </c>
      <c r="G251" s="61"/>
      <c r="H251" s="61"/>
      <c r="I251" s="61"/>
      <c r="J251" s="61"/>
      <c r="K251" s="61"/>
      <c r="L251" s="61"/>
      <c r="M251" s="61"/>
      <c r="N251" s="61"/>
      <c r="O251" s="61"/>
      <c r="P251" s="61"/>
      <c r="Q251" s="61"/>
      <c r="R251" s="61"/>
      <c r="S251" s="61"/>
      <c r="T251" s="61"/>
      <c r="U251" s="61"/>
      <c r="V251" s="61"/>
      <c r="W251" s="61"/>
      <c r="X251" s="61"/>
      <c r="Y251" s="61"/>
      <c r="Z251" s="61"/>
    </row>
    <row r="252">
      <c r="A252" s="139" t="s">
        <v>946</v>
      </c>
      <c r="B252" s="140">
        <v>73.14</v>
      </c>
      <c r="C252" s="139">
        <v>8.7</v>
      </c>
      <c r="D252" s="139">
        <v>67.0</v>
      </c>
      <c r="E252" s="139">
        <v>69.46</v>
      </c>
      <c r="F252" s="61">
        <f t="shared" si="3"/>
        <v>0.7314</v>
      </c>
      <c r="G252" s="61"/>
      <c r="H252" s="61"/>
      <c r="I252" s="61"/>
      <c r="J252" s="61"/>
      <c r="K252" s="61"/>
      <c r="L252" s="61"/>
      <c r="M252" s="61"/>
      <c r="N252" s="61"/>
      <c r="O252" s="61"/>
      <c r="P252" s="61"/>
      <c r="Q252" s="61"/>
      <c r="R252" s="61"/>
      <c r="S252" s="61"/>
      <c r="T252" s="61"/>
      <c r="U252" s="61"/>
      <c r="V252" s="61"/>
      <c r="W252" s="61"/>
      <c r="X252" s="61"/>
      <c r="Y252" s="61"/>
      <c r="Z252" s="61"/>
    </row>
    <row r="253">
      <c r="A253" s="139" t="s">
        <v>948</v>
      </c>
      <c r="B253" s="140">
        <v>87.36</v>
      </c>
      <c r="C253" s="139">
        <v>8.69</v>
      </c>
      <c r="D253" s="139">
        <v>84.0</v>
      </c>
      <c r="E253" s="139">
        <v>83.98</v>
      </c>
      <c r="F253" s="61">
        <f t="shared" si="3"/>
        <v>0.8736</v>
      </c>
      <c r="G253" s="61"/>
      <c r="H253" s="61"/>
      <c r="I253" s="61"/>
      <c r="J253" s="61"/>
      <c r="K253" s="61"/>
      <c r="L253" s="61"/>
      <c r="M253" s="61"/>
      <c r="N253" s="61"/>
      <c r="O253" s="61"/>
      <c r="P253" s="61"/>
      <c r="Q253" s="61"/>
      <c r="R253" s="61"/>
      <c r="S253" s="61"/>
      <c r="T253" s="61"/>
      <c r="U253" s="61"/>
      <c r="V253" s="61"/>
      <c r="W253" s="61"/>
      <c r="X253" s="61"/>
      <c r="Y253" s="61"/>
      <c r="Z253" s="61"/>
    </row>
    <row r="254">
      <c r="A254" s="141" t="s">
        <v>949</v>
      </c>
      <c r="B254" s="142">
        <v>73.98</v>
      </c>
      <c r="C254" s="141">
        <v>7.44</v>
      </c>
      <c r="D254" s="141">
        <v>62.9</v>
      </c>
      <c r="E254" s="141">
        <v>67.15</v>
      </c>
      <c r="F254" s="61">
        <f t="shared" si="3"/>
        <v>0.7398</v>
      </c>
      <c r="G254" s="61"/>
      <c r="H254" s="61"/>
      <c r="I254" s="61"/>
      <c r="J254" s="61"/>
      <c r="K254" s="61"/>
      <c r="L254" s="61"/>
      <c r="M254" s="61"/>
      <c r="N254" s="61"/>
      <c r="O254" s="61"/>
      <c r="P254" s="61"/>
      <c r="Q254" s="61"/>
      <c r="R254" s="61"/>
      <c r="S254" s="61"/>
      <c r="T254" s="61"/>
      <c r="U254" s="61"/>
      <c r="V254" s="61"/>
      <c r="W254" s="61"/>
      <c r="X254" s="61"/>
      <c r="Y254" s="61"/>
      <c r="Z254" s="61"/>
    </row>
    <row r="255">
      <c r="A255" s="141" t="s">
        <v>950</v>
      </c>
      <c r="B255" s="142">
        <v>75.86</v>
      </c>
      <c r="C255" s="141">
        <v>10.99</v>
      </c>
      <c r="D255" s="141">
        <v>69.41</v>
      </c>
      <c r="E255" s="141">
        <v>69.22</v>
      </c>
      <c r="F255" s="61">
        <f t="shared" si="3"/>
        <v>0.7586</v>
      </c>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140" t="s">
        <v>1042</v>
      </c>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144"/>
      <c r="B260" s="145" t="s">
        <v>1043</v>
      </c>
      <c r="C260" s="74"/>
      <c r="D260" s="89"/>
      <c r="E260" s="145" t="s">
        <v>1044</v>
      </c>
      <c r="F260" s="74"/>
      <c r="G260" s="89"/>
      <c r="H260" s="145" t="s">
        <v>1045</v>
      </c>
      <c r="I260" s="74"/>
      <c r="J260" s="89"/>
      <c r="K260" s="61"/>
      <c r="L260" s="61"/>
      <c r="M260" s="61"/>
      <c r="N260" s="61"/>
      <c r="O260" s="61"/>
      <c r="P260" s="61"/>
      <c r="Q260" s="61"/>
      <c r="R260" s="61"/>
      <c r="S260" s="61"/>
      <c r="T260" s="61"/>
      <c r="U260" s="61"/>
      <c r="V260" s="61"/>
      <c r="W260" s="61"/>
      <c r="X260" s="61"/>
      <c r="Y260" s="61"/>
      <c r="Z260" s="61"/>
    </row>
    <row r="261">
      <c r="A261" s="146" t="s">
        <v>1046</v>
      </c>
      <c r="B261" s="146" t="s">
        <v>1047</v>
      </c>
      <c r="C261" s="146" t="s">
        <v>1048</v>
      </c>
      <c r="D261" s="146" t="s">
        <v>1049</v>
      </c>
      <c r="E261" s="146" t="s">
        <v>1047</v>
      </c>
      <c r="F261" s="146" t="s">
        <v>1048</v>
      </c>
      <c r="G261" s="146" t="s">
        <v>1049</v>
      </c>
      <c r="H261" s="146" t="s">
        <v>1047</v>
      </c>
      <c r="I261" s="146" t="s">
        <v>1048</v>
      </c>
      <c r="J261" s="146" t="s">
        <v>1049</v>
      </c>
      <c r="K261" s="61"/>
      <c r="L261" s="61"/>
      <c r="M261" s="61"/>
      <c r="N261" s="61"/>
      <c r="O261" s="61"/>
      <c r="P261" s="61"/>
      <c r="Q261" s="61"/>
      <c r="R261" s="61"/>
      <c r="S261" s="61"/>
      <c r="T261" s="61"/>
      <c r="U261" s="61"/>
      <c r="V261" s="61"/>
      <c r="W261" s="61"/>
      <c r="X261" s="61"/>
      <c r="Y261" s="61"/>
      <c r="Z261" s="61"/>
    </row>
    <row r="262">
      <c r="A262" s="147" t="s">
        <v>1039</v>
      </c>
      <c r="B262" s="147">
        <v>73.45</v>
      </c>
      <c r="C262" s="147">
        <v>73.73</v>
      </c>
      <c r="D262" s="148" t="s">
        <v>1050</v>
      </c>
      <c r="E262" s="147">
        <v>52.64</v>
      </c>
      <c r="F262" s="147">
        <v>48.87</v>
      </c>
      <c r="G262" s="148">
        <v>3.77</v>
      </c>
      <c r="H262" s="147">
        <v>61.22</v>
      </c>
      <c r="I262" s="147">
        <v>58.76</v>
      </c>
      <c r="J262" s="148">
        <v>2.46</v>
      </c>
      <c r="K262" s="61"/>
      <c r="L262" s="61"/>
      <c r="M262" s="61"/>
      <c r="N262" s="61"/>
      <c r="O262" s="61"/>
      <c r="P262" s="61"/>
      <c r="Q262" s="61"/>
      <c r="R262" s="61"/>
      <c r="S262" s="61"/>
      <c r="T262" s="61"/>
      <c r="U262" s="61"/>
      <c r="V262" s="61"/>
      <c r="W262" s="61"/>
      <c r="X262" s="61"/>
      <c r="Y262" s="61"/>
      <c r="Z262" s="61"/>
    </row>
    <row r="263">
      <c r="A263" s="139" t="s">
        <v>947</v>
      </c>
      <c r="B263" s="139">
        <v>88.38</v>
      </c>
      <c r="C263" s="139">
        <v>88.05</v>
      </c>
      <c r="D263" s="140">
        <v>0.33</v>
      </c>
      <c r="E263" s="139">
        <v>81.53</v>
      </c>
      <c r="F263" s="139">
        <v>81.17</v>
      </c>
      <c r="G263" s="140">
        <v>0.36</v>
      </c>
      <c r="H263" s="139">
        <v>84.81</v>
      </c>
      <c r="I263" s="139">
        <v>84.46</v>
      </c>
      <c r="J263" s="140">
        <v>0.35</v>
      </c>
      <c r="K263" s="61"/>
      <c r="L263" s="61"/>
      <c r="M263" s="61"/>
      <c r="N263" s="61"/>
      <c r="O263" s="61"/>
      <c r="P263" s="61"/>
      <c r="Q263" s="61"/>
      <c r="R263" s="61"/>
      <c r="S263" s="61"/>
      <c r="T263" s="61"/>
      <c r="U263" s="61"/>
      <c r="V263" s="61"/>
      <c r="W263" s="61"/>
      <c r="X263" s="61"/>
      <c r="Y263" s="61"/>
      <c r="Z263" s="61"/>
    </row>
    <row r="264">
      <c r="A264" s="139" t="s">
        <v>941</v>
      </c>
      <c r="B264" s="139">
        <v>82.98</v>
      </c>
      <c r="C264" s="139">
        <v>82.38</v>
      </c>
      <c r="D264" s="140">
        <v>0.6</v>
      </c>
      <c r="E264" s="139">
        <v>92.63</v>
      </c>
      <c r="F264" s="139">
        <v>90.93</v>
      </c>
      <c r="G264" s="140">
        <v>1.7</v>
      </c>
      <c r="H264" s="139">
        <v>87.54</v>
      </c>
      <c r="I264" s="139">
        <v>86.43</v>
      </c>
      <c r="J264" s="140">
        <v>1.11</v>
      </c>
      <c r="K264" s="61"/>
      <c r="L264" s="61"/>
      <c r="M264" s="61"/>
      <c r="N264" s="61"/>
      <c r="O264" s="61"/>
      <c r="P264" s="61"/>
      <c r="Q264" s="61"/>
      <c r="R264" s="61"/>
      <c r="S264" s="61"/>
      <c r="T264" s="61"/>
      <c r="U264" s="61"/>
      <c r="V264" s="61"/>
      <c r="W264" s="61"/>
      <c r="X264" s="61"/>
      <c r="Y264" s="61"/>
      <c r="Z264" s="61"/>
    </row>
    <row r="265">
      <c r="A265" s="139" t="s">
        <v>942</v>
      </c>
      <c r="B265" s="139">
        <v>90.19</v>
      </c>
      <c r="C265" s="139">
        <v>89.98</v>
      </c>
      <c r="D265" s="140">
        <v>0.21</v>
      </c>
      <c r="E265" s="139">
        <v>92.26</v>
      </c>
      <c r="F265" s="139">
        <v>90.92</v>
      </c>
      <c r="G265" s="140">
        <v>1.34</v>
      </c>
      <c r="H265" s="139">
        <v>91.21</v>
      </c>
      <c r="I265" s="139">
        <v>90.42</v>
      </c>
      <c r="J265" s="140">
        <v>0.79</v>
      </c>
      <c r="K265" s="61"/>
      <c r="L265" s="61"/>
      <c r="M265" s="61"/>
      <c r="N265" s="61"/>
      <c r="O265" s="61"/>
      <c r="P265" s="61"/>
      <c r="Q265" s="61"/>
      <c r="R265" s="61"/>
      <c r="S265" s="61"/>
      <c r="T265" s="61"/>
      <c r="U265" s="61"/>
      <c r="V265" s="61"/>
      <c r="W265" s="61"/>
      <c r="X265" s="61"/>
      <c r="Y265" s="61"/>
      <c r="Z265" s="61"/>
    </row>
    <row r="266">
      <c r="A266" s="139" t="s">
        <v>943</v>
      </c>
      <c r="B266" s="139">
        <v>80.3</v>
      </c>
      <c r="C266" s="139">
        <v>72.87</v>
      </c>
      <c r="D266" s="140">
        <v>7.43</v>
      </c>
      <c r="E266" s="139">
        <v>49.11</v>
      </c>
      <c r="F266" s="139">
        <v>46.54</v>
      </c>
      <c r="G266" s="140">
        <v>2.57</v>
      </c>
      <c r="H266" s="139">
        <v>60.62</v>
      </c>
      <c r="I266" s="139">
        <v>56.71</v>
      </c>
      <c r="J266" s="140">
        <v>3.91</v>
      </c>
      <c r="K266" s="61"/>
      <c r="L266" s="61"/>
      <c r="M266" s="61"/>
      <c r="N266" s="61"/>
      <c r="O266" s="61"/>
      <c r="P266" s="61"/>
      <c r="Q266" s="61"/>
      <c r="R266" s="61"/>
      <c r="S266" s="61"/>
      <c r="T266" s="61"/>
      <c r="U266" s="61"/>
      <c r="V266" s="61"/>
      <c r="W266" s="61"/>
      <c r="X266" s="61"/>
      <c r="Y266" s="61"/>
      <c r="Z266" s="61"/>
    </row>
    <row r="267">
      <c r="A267" s="139" t="s">
        <v>944</v>
      </c>
      <c r="B267" s="139">
        <v>89.44</v>
      </c>
      <c r="C267" s="139">
        <v>88.06</v>
      </c>
      <c r="D267" s="140">
        <v>1.38</v>
      </c>
      <c r="E267" s="139">
        <v>77.15</v>
      </c>
      <c r="F267" s="139">
        <v>77.57</v>
      </c>
      <c r="G267" s="140" t="s">
        <v>1051</v>
      </c>
      <c r="H267" s="139">
        <v>82.83</v>
      </c>
      <c r="I267" s="139">
        <v>82.48</v>
      </c>
      <c r="J267" s="140">
        <v>0.35</v>
      </c>
      <c r="K267" s="61"/>
      <c r="L267" s="61"/>
      <c r="M267" s="61"/>
      <c r="N267" s="61"/>
      <c r="O267" s="61"/>
      <c r="P267" s="61"/>
      <c r="Q267" s="61"/>
      <c r="R267" s="61"/>
      <c r="S267" s="61"/>
      <c r="T267" s="61"/>
      <c r="U267" s="61"/>
      <c r="V267" s="61"/>
      <c r="W267" s="61"/>
      <c r="X267" s="61"/>
      <c r="Y267" s="61"/>
      <c r="Z267" s="61"/>
    </row>
    <row r="268">
      <c r="A268" s="139" t="s">
        <v>945</v>
      </c>
      <c r="B268" s="139">
        <v>74.48</v>
      </c>
      <c r="C268" s="139">
        <v>73.83</v>
      </c>
      <c r="D268" s="140">
        <v>0.65</v>
      </c>
      <c r="E268" s="139">
        <v>44.84</v>
      </c>
      <c r="F268" s="139">
        <v>40.38</v>
      </c>
      <c r="G268" s="140">
        <v>4.46</v>
      </c>
      <c r="H268" s="139">
        <v>55.87</v>
      </c>
      <c r="I268" s="139">
        <v>52.2</v>
      </c>
      <c r="J268" s="140">
        <v>3.67</v>
      </c>
      <c r="K268" s="61"/>
      <c r="L268" s="61"/>
      <c r="M268" s="61"/>
      <c r="N268" s="61"/>
      <c r="O268" s="61"/>
      <c r="P268" s="61"/>
      <c r="Q268" s="61"/>
      <c r="R268" s="61"/>
      <c r="S268" s="61"/>
      <c r="T268" s="61"/>
      <c r="U268" s="61"/>
      <c r="V268" s="61"/>
      <c r="W268" s="61"/>
      <c r="X268" s="61"/>
      <c r="Y268" s="61"/>
      <c r="Z268" s="61"/>
    </row>
    <row r="269">
      <c r="A269" s="139" t="s">
        <v>946</v>
      </c>
      <c r="B269" s="139">
        <v>69.26</v>
      </c>
      <c r="C269" s="139">
        <v>62.57</v>
      </c>
      <c r="D269" s="140">
        <v>6.69</v>
      </c>
      <c r="E269" s="139">
        <v>77.52</v>
      </c>
      <c r="F269" s="139">
        <v>80.0</v>
      </c>
      <c r="G269" s="140" t="s">
        <v>1052</v>
      </c>
      <c r="H269" s="139">
        <v>73.14</v>
      </c>
      <c r="I269" s="139">
        <v>70.21</v>
      </c>
      <c r="J269" s="140">
        <v>2.93</v>
      </c>
      <c r="K269" s="61"/>
      <c r="L269" s="61"/>
      <c r="M269" s="61"/>
      <c r="N269" s="61"/>
      <c r="O269" s="61"/>
      <c r="P269" s="61"/>
      <c r="Q269" s="61"/>
      <c r="R269" s="61"/>
      <c r="S269" s="61"/>
      <c r="T269" s="61"/>
      <c r="U269" s="61"/>
      <c r="V269" s="61"/>
      <c r="W269" s="61"/>
      <c r="X269" s="61"/>
      <c r="Y269" s="61"/>
      <c r="Z269" s="61"/>
    </row>
    <row r="270">
      <c r="A270" s="139" t="s">
        <v>948</v>
      </c>
      <c r="B270" s="139">
        <v>87.59</v>
      </c>
      <c r="C270" s="139">
        <v>86.74</v>
      </c>
      <c r="D270" s="140">
        <v>0.85</v>
      </c>
      <c r="E270" s="139">
        <v>86.75</v>
      </c>
      <c r="F270" s="139">
        <v>85.64</v>
      </c>
      <c r="G270" s="140">
        <v>1.11</v>
      </c>
      <c r="H270" s="139">
        <v>87.36</v>
      </c>
      <c r="I270" s="139">
        <v>86.18</v>
      </c>
      <c r="J270" s="140">
        <v>1.18</v>
      </c>
      <c r="K270" s="61"/>
      <c r="L270" s="61"/>
      <c r="M270" s="61"/>
      <c r="N270" s="61"/>
      <c r="O270" s="61"/>
      <c r="P270" s="61"/>
      <c r="Q270" s="61"/>
      <c r="R270" s="61"/>
      <c r="S270" s="61"/>
      <c r="T270" s="61"/>
      <c r="U270" s="61"/>
      <c r="V270" s="61"/>
      <c r="W270" s="61"/>
      <c r="X270" s="61"/>
      <c r="Y270" s="61"/>
      <c r="Z270" s="61"/>
    </row>
    <row r="271">
      <c r="A271" s="141" t="s">
        <v>949</v>
      </c>
      <c r="B271" s="141">
        <v>81.42</v>
      </c>
      <c r="C271" s="141">
        <v>81.35</v>
      </c>
      <c r="D271" s="142">
        <v>0.07</v>
      </c>
      <c r="E271" s="141">
        <v>67.93</v>
      </c>
      <c r="F271" s="141">
        <v>66.98</v>
      </c>
      <c r="G271" s="142">
        <v>0.95</v>
      </c>
      <c r="H271" s="141">
        <v>73.98</v>
      </c>
      <c r="I271" s="141">
        <v>73.4</v>
      </c>
      <c r="J271" s="142">
        <v>0.58</v>
      </c>
      <c r="K271" s="61"/>
      <c r="L271" s="61"/>
      <c r="M271" s="61"/>
      <c r="N271" s="61"/>
      <c r="O271" s="61"/>
      <c r="P271" s="61"/>
      <c r="Q271" s="61"/>
      <c r="R271" s="61"/>
      <c r="S271" s="61"/>
      <c r="T271" s="61"/>
      <c r="U271" s="61"/>
      <c r="V271" s="61"/>
      <c r="W271" s="61"/>
      <c r="X271" s="61"/>
      <c r="Y271" s="61"/>
      <c r="Z271" s="61"/>
    </row>
    <row r="272">
      <c r="A272" s="141" t="s">
        <v>950</v>
      </c>
      <c r="B272" s="141">
        <v>81.75</v>
      </c>
      <c r="C272" s="141">
        <v>79.96</v>
      </c>
      <c r="D272" s="142">
        <v>1.79</v>
      </c>
      <c r="E272" s="141">
        <v>72.24</v>
      </c>
      <c r="F272" s="141">
        <v>70.9</v>
      </c>
      <c r="G272" s="142">
        <v>1.34</v>
      </c>
      <c r="H272" s="141">
        <v>75.86</v>
      </c>
      <c r="I272" s="141">
        <v>74.13</v>
      </c>
      <c r="J272" s="142">
        <v>1.73</v>
      </c>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3" t="s">
        <v>296</v>
      </c>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149" t="s">
        <v>1053</v>
      </c>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150"/>
      <c r="B278" s="151" t="s">
        <v>1054</v>
      </c>
      <c r="C278" s="152"/>
      <c r="D278" s="153"/>
      <c r="E278" s="151" t="s">
        <v>300</v>
      </c>
      <c r="F278" s="152"/>
      <c r="G278" s="153"/>
      <c r="H278" s="151" t="s">
        <v>467</v>
      </c>
      <c r="I278" s="152"/>
      <c r="J278" s="153"/>
      <c r="K278" s="151" t="s">
        <v>1055</v>
      </c>
      <c r="L278" s="152"/>
      <c r="M278" s="152"/>
      <c r="N278" s="61"/>
      <c r="O278" s="61"/>
      <c r="P278" s="61"/>
      <c r="Q278" s="61"/>
      <c r="R278" s="61"/>
      <c r="S278" s="61"/>
      <c r="T278" s="61"/>
      <c r="U278" s="61"/>
      <c r="V278" s="61"/>
      <c r="W278" s="61"/>
      <c r="X278" s="61"/>
      <c r="Y278" s="61"/>
      <c r="Z278" s="61"/>
    </row>
    <row r="279">
      <c r="A279" s="154"/>
      <c r="B279" s="155" t="s">
        <v>986</v>
      </c>
      <c r="C279" s="155" t="s">
        <v>987</v>
      </c>
      <c r="D279" s="155" t="s">
        <v>988</v>
      </c>
      <c r="E279" s="155" t="s">
        <v>986</v>
      </c>
      <c r="F279" s="155" t="s">
        <v>987</v>
      </c>
      <c r="G279" s="155" t="s">
        <v>988</v>
      </c>
      <c r="H279" s="155" t="s">
        <v>986</v>
      </c>
      <c r="I279" s="155" t="s">
        <v>987</v>
      </c>
      <c r="J279" s="155" t="s">
        <v>988</v>
      </c>
      <c r="K279" s="155" t="s">
        <v>986</v>
      </c>
      <c r="L279" s="155" t="s">
        <v>987</v>
      </c>
      <c r="M279" s="156" t="s">
        <v>988</v>
      </c>
      <c r="N279" s="61"/>
      <c r="O279" s="61"/>
      <c r="P279" s="61"/>
      <c r="Q279" s="61"/>
      <c r="R279" s="61"/>
      <c r="S279" s="61"/>
      <c r="T279" s="61"/>
      <c r="U279" s="61"/>
      <c r="V279" s="61"/>
      <c r="W279" s="61"/>
      <c r="X279" s="61"/>
      <c r="Y279" s="61"/>
      <c r="Z279" s="61"/>
    </row>
    <row r="280">
      <c r="A280" s="157" t="s">
        <v>1039</v>
      </c>
      <c r="B280" s="158">
        <v>0.621</v>
      </c>
      <c r="C280" s="158">
        <v>0.608</v>
      </c>
      <c r="D280" s="159">
        <v>0.614</v>
      </c>
      <c r="E280" s="158">
        <v>0.228</v>
      </c>
      <c r="F280" s="159">
        <v>0.821</v>
      </c>
      <c r="G280" s="158">
        <v>0.357</v>
      </c>
      <c r="H280" s="159">
        <v>0.676</v>
      </c>
      <c r="I280" s="158">
        <v>0.301</v>
      </c>
      <c r="J280" s="158">
        <v>0.36</v>
      </c>
      <c r="K280" s="158">
        <v>0.554</v>
      </c>
      <c r="L280" s="158">
        <v>0.484</v>
      </c>
      <c r="M280" s="160">
        <v>0.517</v>
      </c>
      <c r="N280" s="61"/>
      <c r="O280" s="61"/>
      <c r="P280" s="61"/>
      <c r="Q280" s="61"/>
      <c r="R280" s="61"/>
      <c r="S280" s="61"/>
      <c r="T280" s="61"/>
      <c r="U280" s="61"/>
      <c r="V280" s="61"/>
      <c r="W280" s="61"/>
      <c r="X280" s="61"/>
      <c r="Y280" s="61"/>
      <c r="Z280" s="61"/>
    </row>
    <row r="281">
      <c r="A281" s="157" t="s">
        <v>941</v>
      </c>
      <c r="B281" s="159">
        <v>0.94</v>
      </c>
      <c r="C281" s="158">
        <v>0.798</v>
      </c>
      <c r="D281" s="159">
        <v>0.863</v>
      </c>
      <c r="E281" s="158">
        <v>0.443</v>
      </c>
      <c r="F281" s="159">
        <v>0.963</v>
      </c>
      <c r="G281" s="158">
        <v>0.607</v>
      </c>
      <c r="H281" s="158">
        <v>0.784</v>
      </c>
      <c r="I281" s="158">
        <v>0.703</v>
      </c>
      <c r="J281" s="158">
        <v>0.741</v>
      </c>
      <c r="K281" s="158">
        <v>0.788</v>
      </c>
      <c r="L281" s="158">
        <v>0.843</v>
      </c>
      <c r="M281" s="160">
        <v>0.814</v>
      </c>
      <c r="N281" s="61"/>
      <c r="O281" s="61"/>
      <c r="P281" s="61"/>
      <c r="Q281" s="61"/>
      <c r="R281" s="61"/>
      <c r="S281" s="61"/>
      <c r="T281" s="61"/>
      <c r="U281" s="61"/>
      <c r="V281" s="61"/>
      <c r="W281" s="61"/>
      <c r="X281" s="61"/>
      <c r="Y281" s="61"/>
      <c r="Z281" s="61"/>
    </row>
    <row r="282">
      <c r="A282" s="157" t="s">
        <v>942</v>
      </c>
      <c r="B282" s="158">
        <v>0.658</v>
      </c>
      <c r="C282" s="158">
        <v>0.813</v>
      </c>
      <c r="D282" s="158">
        <v>0.728</v>
      </c>
      <c r="E282" s="158">
        <v>0.148</v>
      </c>
      <c r="F282" s="158">
        <v>0.952</v>
      </c>
      <c r="G282" s="158">
        <v>0.256</v>
      </c>
      <c r="H282" s="158">
        <v>0.765</v>
      </c>
      <c r="I282" s="159">
        <v>0.94</v>
      </c>
      <c r="J282" s="159">
        <v>0.842</v>
      </c>
      <c r="K282" s="159">
        <v>0.792</v>
      </c>
      <c r="L282" s="158">
        <v>0.484</v>
      </c>
      <c r="M282" s="160">
        <v>0.601</v>
      </c>
      <c r="N282" s="61"/>
      <c r="O282" s="61"/>
      <c r="P282" s="61"/>
      <c r="Q282" s="61"/>
      <c r="R282" s="61"/>
      <c r="S282" s="61"/>
      <c r="T282" s="61"/>
      <c r="U282" s="61"/>
      <c r="V282" s="61"/>
      <c r="W282" s="61"/>
      <c r="X282" s="61"/>
      <c r="Y282" s="61"/>
      <c r="Z282" s="61"/>
    </row>
    <row r="283">
      <c r="A283" s="157" t="s">
        <v>943</v>
      </c>
      <c r="B283" s="158">
        <v>0.346</v>
      </c>
      <c r="C283" s="158">
        <v>0.613</v>
      </c>
      <c r="D283" s="158">
        <v>0.442</v>
      </c>
      <c r="E283" s="158">
        <v>0.069</v>
      </c>
      <c r="F283" s="159">
        <v>0.91</v>
      </c>
      <c r="G283" s="158">
        <v>0.129</v>
      </c>
      <c r="H283" s="159">
        <v>0.802</v>
      </c>
      <c r="I283" s="158">
        <v>0.501</v>
      </c>
      <c r="J283" s="159">
        <v>0.604</v>
      </c>
      <c r="K283" s="158">
        <v>0.574</v>
      </c>
      <c r="L283" s="158">
        <v>0.397</v>
      </c>
      <c r="M283" s="160">
        <v>0.47</v>
      </c>
      <c r="N283" s="61"/>
      <c r="O283" s="61"/>
      <c r="P283" s="61"/>
      <c r="Q283" s="61"/>
      <c r="R283" s="61"/>
      <c r="S283" s="61"/>
      <c r="T283" s="61"/>
      <c r="U283" s="61"/>
      <c r="V283" s="61"/>
      <c r="W283" s="61"/>
      <c r="X283" s="61"/>
      <c r="Y283" s="61"/>
      <c r="Z283" s="61"/>
    </row>
    <row r="284">
      <c r="A284" s="157" t="s">
        <v>944</v>
      </c>
      <c r="B284" s="158">
        <v>0.735</v>
      </c>
      <c r="C284" s="159">
        <v>0.912</v>
      </c>
      <c r="D284" s="159">
        <v>0.814</v>
      </c>
      <c r="E284" s="158">
        <v>0.467</v>
      </c>
      <c r="F284" s="158">
        <v>0.873</v>
      </c>
      <c r="G284" s="158">
        <v>0.609</v>
      </c>
      <c r="H284" s="159">
        <v>0.833</v>
      </c>
      <c r="I284" s="158">
        <v>0.45</v>
      </c>
      <c r="J284" s="158">
        <v>0.583</v>
      </c>
      <c r="K284" s="158">
        <v>0.877</v>
      </c>
      <c r="L284" s="158">
        <v>0.645</v>
      </c>
      <c r="M284" s="160">
        <v>0.744</v>
      </c>
      <c r="N284" s="61"/>
      <c r="O284" s="61"/>
      <c r="P284" s="61"/>
      <c r="Q284" s="61"/>
      <c r="R284" s="61"/>
      <c r="S284" s="61"/>
      <c r="T284" s="61"/>
      <c r="U284" s="61"/>
      <c r="V284" s="61"/>
      <c r="W284" s="61"/>
      <c r="X284" s="61"/>
      <c r="Y284" s="61"/>
      <c r="Z284" s="61"/>
    </row>
    <row r="285">
      <c r="A285" s="157" t="s">
        <v>945</v>
      </c>
      <c r="B285" s="158">
        <v>0.316</v>
      </c>
      <c r="C285" s="159">
        <v>0.837</v>
      </c>
      <c r="D285" s="158">
        <v>0.459</v>
      </c>
      <c r="E285" s="158">
        <v>0.214</v>
      </c>
      <c r="F285" s="158">
        <v>0.744</v>
      </c>
      <c r="G285" s="158">
        <v>0.333</v>
      </c>
      <c r="H285" s="159">
        <v>0.943</v>
      </c>
      <c r="I285" s="158">
        <v>0.701</v>
      </c>
      <c r="J285" s="159">
        <v>0.81</v>
      </c>
      <c r="K285" s="158">
        <v>0.779</v>
      </c>
      <c r="L285" s="158">
        <v>0.378</v>
      </c>
      <c r="M285" s="160">
        <v>0.509</v>
      </c>
      <c r="N285" s="61"/>
      <c r="O285" s="61"/>
      <c r="P285" s="61"/>
      <c r="Q285" s="61"/>
      <c r="R285" s="61"/>
      <c r="S285" s="61"/>
      <c r="T285" s="61"/>
      <c r="U285" s="61"/>
      <c r="V285" s="61"/>
      <c r="W285" s="61"/>
      <c r="X285" s="61"/>
      <c r="Y285" s="61"/>
      <c r="Z285" s="61"/>
    </row>
    <row r="286">
      <c r="A286" s="161" t="s">
        <v>946</v>
      </c>
      <c r="B286" s="158">
        <v>0.418</v>
      </c>
      <c r="C286" s="158">
        <v>0.733</v>
      </c>
      <c r="D286" s="159">
        <v>0.532</v>
      </c>
      <c r="E286" s="158">
        <v>0.277</v>
      </c>
      <c r="F286" s="159">
        <v>0.885</v>
      </c>
      <c r="G286" s="158">
        <v>0.422</v>
      </c>
      <c r="H286" s="159">
        <v>0.872</v>
      </c>
      <c r="I286" s="158">
        <v>0.25</v>
      </c>
      <c r="J286" s="158">
        <v>0.39</v>
      </c>
      <c r="K286" s="158">
        <v>0.646</v>
      </c>
      <c r="L286" s="158">
        <v>0.397</v>
      </c>
      <c r="M286" s="160">
        <v>0.492</v>
      </c>
      <c r="N286" s="61"/>
      <c r="O286" s="61"/>
      <c r="P286" s="61"/>
      <c r="Q286" s="61"/>
      <c r="R286" s="61"/>
      <c r="S286" s="61"/>
      <c r="T286" s="61"/>
      <c r="U286" s="61"/>
      <c r="V286" s="61"/>
      <c r="W286" s="61"/>
      <c r="X286" s="61"/>
      <c r="Y286" s="61"/>
      <c r="Z286" s="61"/>
    </row>
    <row r="287">
      <c r="A287" s="157" t="s">
        <v>947</v>
      </c>
      <c r="B287" s="158">
        <v>0.734</v>
      </c>
      <c r="C287" s="159">
        <v>0.859</v>
      </c>
      <c r="D287" s="159">
        <v>0.791</v>
      </c>
      <c r="E287" s="158">
        <v>0.233</v>
      </c>
      <c r="F287" s="158">
        <v>0.854</v>
      </c>
      <c r="G287" s="158">
        <v>0.367</v>
      </c>
      <c r="H287" s="158">
        <v>0.706</v>
      </c>
      <c r="I287" s="158">
        <v>0.42</v>
      </c>
      <c r="J287" s="158">
        <v>0.53</v>
      </c>
      <c r="K287" s="159">
        <v>0.808</v>
      </c>
      <c r="L287" s="158">
        <v>0.668</v>
      </c>
      <c r="M287" s="160">
        <v>0.731</v>
      </c>
      <c r="N287" s="61"/>
      <c r="O287" s="61"/>
      <c r="P287" s="61"/>
      <c r="Q287" s="61"/>
      <c r="R287" s="61"/>
      <c r="S287" s="61"/>
      <c r="T287" s="61"/>
      <c r="U287" s="61"/>
      <c r="V287" s="61"/>
      <c r="W287" s="61"/>
      <c r="X287" s="61"/>
      <c r="Y287" s="61"/>
      <c r="Z287" s="61"/>
    </row>
    <row r="288">
      <c r="A288" s="157" t="s">
        <v>948</v>
      </c>
      <c r="B288" s="158">
        <v>0.845</v>
      </c>
      <c r="C288" s="158">
        <v>0.838</v>
      </c>
      <c r="D288" s="159">
        <v>0.841</v>
      </c>
      <c r="E288" s="158">
        <v>0.362</v>
      </c>
      <c r="F288" s="159">
        <v>0.932</v>
      </c>
      <c r="G288" s="158">
        <v>0.522</v>
      </c>
      <c r="H288" s="159">
        <v>0.856</v>
      </c>
      <c r="I288" s="158">
        <v>0.75</v>
      </c>
      <c r="J288" s="158">
        <v>0.801</v>
      </c>
      <c r="K288" s="158">
        <v>0.798</v>
      </c>
      <c r="L288" s="158">
        <v>0.77</v>
      </c>
      <c r="M288" s="160">
        <v>0.784</v>
      </c>
      <c r="N288" s="61"/>
      <c r="O288" s="61"/>
      <c r="P288" s="61"/>
      <c r="Q288" s="61"/>
      <c r="R288" s="61"/>
      <c r="S288" s="61"/>
      <c r="T288" s="61"/>
      <c r="U288" s="61"/>
      <c r="V288" s="61"/>
      <c r="W288" s="61"/>
      <c r="X288" s="61"/>
      <c r="Y288" s="61"/>
      <c r="Z288" s="61"/>
    </row>
    <row r="289">
      <c r="A289" s="157" t="s">
        <v>1056</v>
      </c>
      <c r="B289" s="158">
        <v>0.545</v>
      </c>
      <c r="C289" s="158">
        <v>0.708</v>
      </c>
      <c r="D289" s="159">
        <v>0.616</v>
      </c>
      <c r="E289" s="158">
        <v>0.192</v>
      </c>
      <c r="F289" s="159">
        <v>0.894</v>
      </c>
      <c r="G289" s="158">
        <v>0.317</v>
      </c>
      <c r="H289" s="159">
        <v>0.903</v>
      </c>
      <c r="I289" s="158">
        <v>0.63</v>
      </c>
      <c r="J289" s="158">
        <v>0.74</v>
      </c>
      <c r="K289" s="158">
        <v>0.544</v>
      </c>
      <c r="L289" s="158">
        <v>0.536</v>
      </c>
      <c r="M289" s="160">
        <v>0.54</v>
      </c>
      <c r="N289" s="61"/>
      <c r="O289" s="61"/>
      <c r="P289" s="61"/>
      <c r="Q289" s="61"/>
      <c r="R289" s="61"/>
      <c r="S289" s="61"/>
      <c r="T289" s="61"/>
      <c r="U289" s="61"/>
      <c r="V289" s="61"/>
      <c r="W289" s="61"/>
      <c r="X289" s="61"/>
      <c r="Y289" s="61"/>
      <c r="Z289" s="61"/>
    </row>
    <row r="290">
      <c r="A290" s="157" t="s">
        <v>950</v>
      </c>
      <c r="B290" s="158">
        <v>0.616</v>
      </c>
      <c r="C290" s="158">
        <v>0.772</v>
      </c>
      <c r="D290" s="159">
        <v>0.67</v>
      </c>
      <c r="E290" s="158">
        <v>0.263</v>
      </c>
      <c r="F290" s="159">
        <v>0.882</v>
      </c>
      <c r="G290" s="158">
        <v>0.391</v>
      </c>
      <c r="H290" s="159">
        <v>0.814</v>
      </c>
      <c r="I290" s="158">
        <v>0.564</v>
      </c>
      <c r="J290" s="158">
        <v>0.64</v>
      </c>
      <c r="K290" s="158">
        <v>0.716</v>
      </c>
      <c r="L290" s="158">
        <v>0.56</v>
      </c>
      <c r="M290" s="160">
        <v>0.62</v>
      </c>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149" t="s">
        <v>1057</v>
      </c>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157"/>
      <c r="B294" s="157" t="s">
        <v>1054</v>
      </c>
      <c r="C294" s="157"/>
      <c r="D294" s="157"/>
      <c r="E294" s="157" t="s">
        <v>300</v>
      </c>
      <c r="F294" s="157"/>
      <c r="G294" s="157"/>
      <c r="H294" s="157" t="s">
        <v>467</v>
      </c>
      <c r="I294" s="157"/>
      <c r="J294" s="157"/>
      <c r="K294" s="157" t="s">
        <v>1055</v>
      </c>
      <c r="L294" s="157"/>
      <c r="M294" s="157"/>
      <c r="N294" s="61"/>
      <c r="O294" s="61"/>
      <c r="P294" s="61"/>
      <c r="Q294" s="61"/>
      <c r="R294" s="61"/>
      <c r="S294" s="61"/>
      <c r="T294" s="61"/>
      <c r="U294" s="61"/>
      <c r="V294" s="61"/>
      <c r="W294" s="61"/>
      <c r="X294" s="61"/>
      <c r="Y294" s="61"/>
      <c r="Z294" s="61"/>
    </row>
    <row r="295">
      <c r="A295" s="157"/>
      <c r="B295" s="157" t="s">
        <v>986</v>
      </c>
      <c r="C295" s="157" t="s">
        <v>987</v>
      </c>
      <c r="D295" s="157" t="s">
        <v>988</v>
      </c>
      <c r="E295" s="157" t="s">
        <v>986</v>
      </c>
      <c r="F295" s="157" t="s">
        <v>987</v>
      </c>
      <c r="G295" s="157" t="s">
        <v>988</v>
      </c>
      <c r="H295" s="157" t="s">
        <v>986</v>
      </c>
      <c r="I295" s="157" t="s">
        <v>987</v>
      </c>
      <c r="J295" s="157" t="s">
        <v>988</v>
      </c>
      <c r="K295" s="157" t="s">
        <v>986</v>
      </c>
      <c r="L295" s="157" t="s">
        <v>987</v>
      </c>
      <c r="M295" s="157" t="s">
        <v>988</v>
      </c>
      <c r="N295" s="61"/>
      <c r="O295" s="61"/>
      <c r="P295" s="61"/>
      <c r="Q295" s="61"/>
      <c r="R295" s="61"/>
      <c r="S295" s="61"/>
      <c r="T295" s="61"/>
      <c r="U295" s="61"/>
      <c r="V295" s="61"/>
      <c r="W295" s="61"/>
      <c r="X295" s="61"/>
      <c r="Y295" s="61"/>
      <c r="Z295" s="61"/>
    </row>
    <row r="296">
      <c r="A296" s="157" t="s">
        <v>1039</v>
      </c>
      <c r="B296" s="157">
        <v>0.23</v>
      </c>
      <c r="C296" s="157">
        <v>0.5</v>
      </c>
      <c r="D296" s="157">
        <v>0.315</v>
      </c>
      <c r="E296" s="157">
        <v>0.013</v>
      </c>
      <c r="F296" s="157">
        <v>0.692</v>
      </c>
      <c r="G296" s="157">
        <v>0.026</v>
      </c>
      <c r="H296" s="157">
        <v>0.65</v>
      </c>
      <c r="I296" s="157">
        <v>0.136</v>
      </c>
      <c r="J296" s="157">
        <v>0.226</v>
      </c>
      <c r="K296" s="157">
        <v>0.154</v>
      </c>
      <c r="L296" s="157">
        <v>0.154</v>
      </c>
      <c r="M296" s="157">
        <v>0.154</v>
      </c>
      <c r="N296" s="61"/>
      <c r="O296" s="61"/>
      <c r="P296" s="61"/>
      <c r="Q296" s="61"/>
      <c r="R296" s="61"/>
      <c r="S296" s="61"/>
      <c r="T296" s="61"/>
      <c r="U296" s="61"/>
      <c r="V296" s="61"/>
      <c r="W296" s="61"/>
      <c r="X296" s="61"/>
      <c r="Y296" s="61"/>
      <c r="Z296" s="61"/>
    </row>
    <row r="297">
      <c r="A297" s="157" t="s">
        <v>941</v>
      </c>
      <c r="B297" s="157">
        <v>0.839</v>
      </c>
      <c r="C297" s="157">
        <v>0.683</v>
      </c>
      <c r="D297" s="157">
        <v>0.753</v>
      </c>
      <c r="E297" s="157">
        <v>0.388</v>
      </c>
      <c r="F297" s="157">
        <v>0.854</v>
      </c>
      <c r="G297" s="157">
        <v>0.533</v>
      </c>
      <c r="H297" s="157">
        <v>0.779</v>
      </c>
      <c r="I297" s="157">
        <v>0.762</v>
      </c>
      <c r="J297" s="157">
        <v>0.771</v>
      </c>
      <c r="K297" s="157">
        <v>0.663</v>
      </c>
      <c r="L297" s="157">
        <v>0.54</v>
      </c>
      <c r="M297" s="157">
        <v>0.595</v>
      </c>
      <c r="N297" s="61"/>
      <c r="O297" s="61"/>
      <c r="P297" s="61"/>
      <c r="Q297" s="61"/>
      <c r="R297" s="61"/>
      <c r="S297" s="61"/>
      <c r="T297" s="61"/>
      <c r="U297" s="61"/>
      <c r="V297" s="61"/>
      <c r="W297" s="61"/>
      <c r="X297" s="61"/>
      <c r="Y297" s="61"/>
      <c r="Z297" s="61"/>
    </row>
    <row r="298">
      <c r="A298" s="157" t="s">
        <v>942</v>
      </c>
      <c r="B298" s="157">
        <v>0.86</v>
      </c>
      <c r="C298" s="157">
        <v>0.755</v>
      </c>
      <c r="D298" s="157">
        <v>0.804</v>
      </c>
      <c r="E298" s="157">
        <v>0.107</v>
      </c>
      <c r="F298" s="157">
        <v>1.0</v>
      </c>
      <c r="G298" s="157">
        <v>0.194</v>
      </c>
      <c r="H298" s="157">
        <v>0.781</v>
      </c>
      <c r="I298" s="157">
        <v>0.935</v>
      </c>
      <c r="J298" s="157">
        <v>0.851</v>
      </c>
      <c r="K298" s="157">
        <v>0.755</v>
      </c>
      <c r="L298" s="157">
        <v>0.86</v>
      </c>
      <c r="M298" s="157">
        <v>0.804</v>
      </c>
      <c r="N298" s="61"/>
      <c r="O298" s="61"/>
      <c r="P298" s="61"/>
      <c r="Q298" s="61"/>
      <c r="R298" s="61"/>
      <c r="S298" s="61"/>
      <c r="T298" s="61"/>
      <c r="U298" s="61"/>
      <c r="V298" s="61"/>
      <c r="W298" s="61"/>
      <c r="X298" s="61"/>
      <c r="Y298" s="61"/>
      <c r="Z298" s="61"/>
    </row>
    <row r="299">
      <c r="A299" s="157" t="s">
        <v>943</v>
      </c>
      <c r="B299" s="157">
        <v>0.375</v>
      </c>
      <c r="C299" s="157">
        <v>0.75</v>
      </c>
      <c r="D299" s="157">
        <v>0.5</v>
      </c>
      <c r="E299" s="157">
        <v>0.015</v>
      </c>
      <c r="F299" s="157">
        <v>0.562</v>
      </c>
      <c r="G299" s="157">
        <v>0.03</v>
      </c>
      <c r="H299" s="157">
        <v>0.826</v>
      </c>
      <c r="I299" s="157">
        <v>0.682</v>
      </c>
      <c r="J299" s="157">
        <v>0.747</v>
      </c>
      <c r="K299" s="157">
        <v>0.8</v>
      </c>
      <c r="L299" s="157">
        <v>0.25</v>
      </c>
      <c r="M299" s="157">
        <v>0.381</v>
      </c>
      <c r="N299" s="61"/>
      <c r="O299" s="61"/>
      <c r="P299" s="61"/>
      <c r="Q299" s="61"/>
      <c r="R299" s="61"/>
      <c r="S299" s="61"/>
      <c r="T299" s="61"/>
      <c r="U299" s="61"/>
      <c r="V299" s="61"/>
      <c r="W299" s="61"/>
      <c r="X299" s="61"/>
      <c r="Y299" s="61"/>
      <c r="Z299" s="61"/>
    </row>
    <row r="300">
      <c r="A300" s="157" t="s">
        <v>944</v>
      </c>
      <c r="B300" s="157">
        <v>0.765</v>
      </c>
      <c r="C300" s="157">
        <v>0.765</v>
      </c>
      <c r="D300" s="157">
        <v>0.765</v>
      </c>
      <c r="E300" s="157">
        <v>0.165</v>
      </c>
      <c r="F300" s="157">
        <v>0.921</v>
      </c>
      <c r="G300" s="157">
        <v>0.281</v>
      </c>
      <c r="H300" s="157">
        <v>0.809</v>
      </c>
      <c r="I300" s="157">
        <v>0.435</v>
      </c>
      <c r="J300" s="157">
        <v>0.566</v>
      </c>
      <c r="K300" s="157">
        <v>0.61</v>
      </c>
      <c r="L300" s="157">
        <v>0.391</v>
      </c>
      <c r="M300" s="157">
        <v>0.476</v>
      </c>
      <c r="N300" s="61"/>
      <c r="O300" s="61"/>
      <c r="P300" s="61"/>
      <c r="Q300" s="61"/>
      <c r="R300" s="61"/>
      <c r="S300" s="61"/>
      <c r="T300" s="61"/>
      <c r="U300" s="61"/>
      <c r="V300" s="61"/>
      <c r="W300" s="61"/>
      <c r="X300" s="61"/>
      <c r="Y300" s="61"/>
      <c r="Z300" s="61"/>
    </row>
    <row r="301">
      <c r="A301" s="157" t="s">
        <v>945</v>
      </c>
      <c r="B301" s="157">
        <v>0.571</v>
      </c>
      <c r="C301" s="157">
        <v>0.666</v>
      </c>
      <c r="D301" s="157">
        <v>0.615</v>
      </c>
      <c r="E301" s="157">
        <v>0.014</v>
      </c>
      <c r="F301" s="157">
        <v>0.785</v>
      </c>
      <c r="G301" s="157">
        <v>0.028</v>
      </c>
      <c r="H301" s="157">
        <v>0.937</v>
      </c>
      <c r="I301" s="157">
        <v>0.715</v>
      </c>
      <c r="J301" s="157">
        <v>0.811</v>
      </c>
      <c r="K301" s="157">
        <v>0.125</v>
      </c>
      <c r="L301" s="157">
        <v>0.071</v>
      </c>
      <c r="M301" s="157">
        <v>0.091</v>
      </c>
      <c r="N301" s="61"/>
      <c r="O301" s="61"/>
      <c r="P301" s="61"/>
      <c r="Q301" s="61"/>
      <c r="R301" s="61"/>
      <c r="S301" s="61"/>
      <c r="T301" s="61"/>
      <c r="U301" s="61"/>
      <c r="V301" s="61"/>
      <c r="W301" s="61"/>
      <c r="X301" s="61"/>
      <c r="Y301" s="61"/>
      <c r="Z301" s="61"/>
    </row>
    <row r="302">
      <c r="A302" s="157" t="s">
        <v>946</v>
      </c>
      <c r="B302" s="157">
        <v>0.8</v>
      </c>
      <c r="C302" s="157">
        <v>0.266</v>
      </c>
      <c r="D302" s="157">
        <v>0.4</v>
      </c>
      <c r="E302" s="157">
        <v>0.064</v>
      </c>
      <c r="F302" s="157">
        <v>0.8</v>
      </c>
      <c r="G302" s="157">
        <v>0.118</v>
      </c>
      <c r="H302" s="157">
        <v>0.846</v>
      </c>
      <c r="I302" s="157">
        <v>0.28</v>
      </c>
      <c r="J302" s="157">
        <v>0.421</v>
      </c>
      <c r="K302" s="157">
        <v>0.22</v>
      </c>
      <c r="L302" s="157">
        <v>0.6</v>
      </c>
      <c r="M302" s="157">
        <v>0.321</v>
      </c>
      <c r="N302" s="61"/>
      <c r="O302" s="61"/>
      <c r="P302" s="61"/>
      <c r="Q302" s="61"/>
      <c r="R302" s="61"/>
      <c r="S302" s="61"/>
      <c r="T302" s="61"/>
      <c r="U302" s="61"/>
      <c r="V302" s="61"/>
      <c r="W302" s="61"/>
      <c r="X302" s="61"/>
      <c r="Y302" s="61"/>
      <c r="Z302" s="61"/>
    </row>
    <row r="303">
      <c r="A303" s="157" t="s">
        <v>947</v>
      </c>
      <c r="B303" s="157">
        <v>0.619</v>
      </c>
      <c r="C303" s="157">
        <v>0.565</v>
      </c>
      <c r="D303" s="157">
        <v>0.59</v>
      </c>
      <c r="E303" s="157">
        <v>0.029</v>
      </c>
      <c r="F303" s="157">
        <v>0.952</v>
      </c>
      <c r="G303" s="157">
        <v>0.057</v>
      </c>
      <c r="H303" s="157">
        <v>0.693</v>
      </c>
      <c r="I303" s="157">
        <v>0.418</v>
      </c>
      <c r="J303" s="157">
        <v>0.522</v>
      </c>
      <c r="K303" s="157">
        <v>0.153</v>
      </c>
      <c r="L303" s="157">
        <v>0.524</v>
      </c>
      <c r="M303" s="157">
        <v>0.237</v>
      </c>
      <c r="N303" s="61"/>
      <c r="O303" s="61"/>
      <c r="P303" s="61"/>
      <c r="Q303" s="61"/>
      <c r="R303" s="61"/>
      <c r="S303" s="61"/>
      <c r="T303" s="61"/>
      <c r="U303" s="61"/>
      <c r="V303" s="61"/>
      <c r="W303" s="61"/>
      <c r="X303" s="61"/>
      <c r="Y303" s="61"/>
      <c r="Z303" s="61"/>
    </row>
    <row r="304">
      <c r="A304" s="157" t="s">
        <v>948</v>
      </c>
      <c r="B304" s="157">
        <v>0.572</v>
      </c>
      <c r="C304" s="157">
        <v>0.9</v>
      </c>
      <c r="D304" s="157">
        <v>0.7</v>
      </c>
      <c r="E304" s="157">
        <v>0.296</v>
      </c>
      <c r="F304" s="157">
        <v>0.763</v>
      </c>
      <c r="G304" s="157">
        <v>0.427</v>
      </c>
      <c r="H304" s="157">
        <v>0.859</v>
      </c>
      <c r="I304" s="157">
        <v>0.749</v>
      </c>
      <c r="J304" s="157">
        <v>0.8</v>
      </c>
      <c r="K304" s="157">
        <v>0.686</v>
      </c>
      <c r="L304" s="157">
        <v>0.318</v>
      </c>
      <c r="M304" s="157">
        <v>0.435</v>
      </c>
      <c r="N304" s="61"/>
      <c r="O304" s="61"/>
      <c r="P304" s="61"/>
      <c r="Q304" s="61"/>
      <c r="R304" s="61"/>
      <c r="S304" s="61"/>
      <c r="T304" s="61"/>
      <c r="U304" s="61"/>
      <c r="V304" s="61"/>
      <c r="W304" s="61"/>
      <c r="X304" s="61"/>
      <c r="Y304" s="61"/>
      <c r="Z304" s="61"/>
    </row>
    <row r="305">
      <c r="A305" s="157" t="s">
        <v>1056</v>
      </c>
      <c r="B305" s="157">
        <v>0.78</v>
      </c>
      <c r="C305" s="157">
        <v>0.513</v>
      </c>
      <c r="D305" s="157">
        <v>0.619</v>
      </c>
      <c r="E305" s="157">
        <v>0.06</v>
      </c>
      <c r="F305" s="157">
        <v>0.76</v>
      </c>
      <c r="G305" s="157">
        <v>0.112</v>
      </c>
      <c r="H305" s="157">
        <v>0.848</v>
      </c>
      <c r="I305" s="157">
        <v>0.535</v>
      </c>
      <c r="J305" s="157">
        <v>0.656</v>
      </c>
      <c r="K305" s="157">
        <v>0.657</v>
      </c>
      <c r="L305" s="157">
        <v>0.46</v>
      </c>
      <c r="M305" s="157">
        <v>0.541</v>
      </c>
      <c r="N305" s="61"/>
      <c r="O305" s="61"/>
      <c r="P305" s="61"/>
      <c r="Q305" s="61"/>
      <c r="R305" s="61"/>
      <c r="S305" s="61"/>
      <c r="T305" s="61"/>
      <c r="U305" s="61"/>
      <c r="V305" s="61"/>
      <c r="W305" s="61"/>
      <c r="X305" s="61"/>
      <c r="Y305" s="61"/>
      <c r="Z305" s="61"/>
    </row>
    <row r="306">
      <c r="A306" s="157" t="s">
        <v>950</v>
      </c>
      <c r="B306" s="157">
        <v>0.414</v>
      </c>
      <c r="C306" s="157">
        <v>0.636</v>
      </c>
      <c r="D306" s="157">
        <v>0.606</v>
      </c>
      <c r="E306" s="157">
        <v>0.115</v>
      </c>
      <c r="F306" s="157">
        <v>0.809</v>
      </c>
      <c r="G306" s="157">
        <v>0.18</v>
      </c>
      <c r="H306" s="157">
        <v>0.803</v>
      </c>
      <c r="I306" s="157">
        <v>0.565</v>
      </c>
      <c r="J306" s="157">
        <v>0.637</v>
      </c>
      <c r="K306" s="157">
        <v>0.482</v>
      </c>
      <c r="L306" s="157">
        <v>0.416</v>
      </c>
      <c r="M306" s="157">
        <v>0.403</v>
      </c>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149" t="s">
        <v>1058</v>
      </c>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162"/>
      <c r="B309" s="163" t="s">
        <v>1054</v>
      </c>
      <c r="C309" s="152"/>
      <c r="D309" s="153"/>
      <c r="E309" s="163" t="s">
        <v>300</v>
      </c>
      <c r="F309" s="152"/>
      <c r="G309" s="152"/>
      <c r="H309" s="61"/>
      <c r="I309" s="61"/>
      <c r="J309" s="61"/>
      <c r="K309" s="61"/>
      <c r="L309" s="61"/>
      <c r="M309" s="61"/>
      <c r="N309" s="61"/>
      <c r="O309" s="61"/>
      <c r="P309" s="61"/>
      <c r="Q309" s="61"/>
      <c r="R309" s="61"/>
      <c r="S309" s="61"/>
      <c r="T309" s="61"/>
      <c r="U309" s="61"/>
      <c r="V309" s="61"/>
      <c r="W309" s="61"/>
      <c r="X309" s="61"/>
      <c r="Y309" s="61"/>
      <c r="Z309" s="61"/>
    </row>
    <row r="310">
      <c r="A310" s="164"/>
      <c r="B310" s="157" t="s">
        <v>986</v>
      </c>
      <c r="C310" s="157" t="s">
        <v>987</v>
      </c>
      <c r="D310" s="157" t="s">
        <v>988</v>
      </c>
      <c r="E310" s="157" t="s">
        <v>986</v>
      </c>
      <c r="F310" s="157" t="s">
        <v>987</v>
      </c>
      <c r="G310" s="165" t="s">
        <v>988</v>
      </c>
      <c r="H310" s="61"/>
      <c r="I310" s="61"/>
      <c r="J310" s="61"/>
      <c r="K310" s="61"/>
      <c r="L310" s="61"/>
      <c r="M310" s="61"/>
      <c r="N310" s="61"/>
      <c r="O310" s="61"/>
      <c r="P310" s="61"/>
      <c r="Q310" s="61"/>
      <c r="R310" s="61"/>
      <c r="S310" s="61"/>
      <c r="T310" s="61"/>
      <c r="U310" s="61"/>
      <c r="V310" s="61"/>
      <c r="W310" s="61"/>
      <c r="X310" s="61"/>
      <c r="Y310" s="61"/>
      <c r="Z310" s="61"/>
    </row>
    <row r="311">
      <c r="A311" s="157" t="s">
        <v>1039</v>
      </c>
      <c r="B311" s="159">
        <v>0.595</v>
      </c>
      <c r="C311" s="159">
        <v>0.629</v>
      </c>
      <c r="D311" s="159">
        <v>0.611</v>
      </c>
      <c r="E311" s="158">
        <v>0.444</v>
      </c>
      <c r="F311" s="158">
        <v>0.567</v>
      </c>
      <c r="G311" s="160">
        <v>0.498</v>
      </c>
      <c r="H311" s="61"/>
      <c r="I311" s="61"/>
      <c r="J311" s="61"/>
      <c r="K311" s="61"/>
      <c r="L311" s="61"/>
      <c r="M311" s="61"/>
      <c r="N311" s="61"/>
      <c r="O311" s="61"/>
      <c r="P311" s="61"/>
      <c r="Q311" s="61"/>
      <c r="R311" s="61"/>
      <c r="S311" s="61"/>
      <c r="T311" s="61"/>
      <c r="U311" s="61"/>
      <c r="V311" s="61"/>
      <c r="W311" s="61"/>
      <c r="X311" s="61"/>
      <c r="Y311" s="61"/>
      <c r="Z311" s="61"/>
    </row>
    <row r="312">
      <c r="A312" s="157" t="s">
        <v>941</v>
      </c>
      <c r="B312" s="159">
        <v>0.934</v>
      </c>
      <c r="C312" s="158">
        <v>0.839</v>
      </c>
      <c r="D312" s="159">
        <v>0.884</v>
      </c>
      <c r="E312" s="158">
        <v>0.795</v>
      </c>
      <c r="F312" s="159">
        <v>0.866</v>
      </c>
      <c r="G312" s="160">
        <v>0.829</v>
      </c>
      <c r="H312" s="61"/>
      <c r="I312" s="61"/>
      <c r="J312" s="61"/>
      <c r="K312" s="61"/>
      <c r="L312" s="61"/>
      <c r="M312" s="61"/>
      <c r="N312" s="61"/>
      <c r="O312" s="61"/>
      <c r="P312" s="61"/>
      <c r="Q312" s="61"/>
      <c r="R312" s="61"/>
      <c r="S312" s="61"/>
      <c r="T312" s="61"/>
      <c r="U312" s="61"/>
      <c r="V312" s="61"/>
      <c r="W312" s="61"/>
      <c r="X312" s="61"/>
      <c r="Y312" s="61"/>
      <c r="Z312" s="61"/>
    </row>
    <row r="313">
      <c r="A313" s="157" t="s">
        <v>942</v>
      </c>
      <c r="B313" s="159">
        <v>0.745</v>
      </c>
      <c r="C313" s="159">
        <v>0.904</v>
      </c>
      <c r="D313" s="159">
        <v>0.817</v>
      </c>
      <c r="E313" s="158">
        <v>0.578</v>
      </c>
      <c r="F313" s="158">
        <v>0.882</v>
      </c>
      <c r="G313" s="160">
        <v>0.699</v>
      </c>
      <c r="H313" s="61"/>
      <c r="I313" s="61"/>
      <c r="J313" s="61"/>
      <c r="K313" s="61"/>
      <c r="L313" s="61"/>
      <c r="M313" s="61"/>
      <c r="N313" s="61"/>
      <c r="O313" s="61"/>
      <c r="P313" s="61"/>
      <c r="Q313" s="61"/>
      <c r="R313" s="61"/>
      <c r="S313" s="61"/>
      <c r="T313" s="61"/>
      <c r="U313" s="61"/>
      <c r="V313" s="61"/>
      <c r="W313" s="61"/>
      <c r="X313" s="61"/>
      <c r="Y313" s="61"/>
      <c r="Z313" s="61"/>
    </row>
    <row r="314">
      <c r="A314" s="157" t="s">
        <v>943</v>
      </c>
      <c r="B314" s="159">
        <v>0.451</v>
      </c>
      <c r="C314" s="159">
        <v>0.652</v>
      </c>
      <c r="D314" s="159">
        <v>0.534</v>
      </c>
      <c r="E314" s="158">
        <v>0.335</v>
      </c>
      <c r="F314" s="158">
        <v>0.5</v>
      </c>
      <c r="G314" s="160">
        <v>0.401</v>
      </c>
      <c r="H314" s="61"/>
      <c r="I314" s="61"/>
      <c r="J314" s="61"/>
      <c r="K314" s="61"/>
      <c r="L314" s="61"/>
      <c r="M314" s="61"/>
      <c r="N314" s="61"/>
      <c r="O314" s="61"/>
      <c r="P314" s="61"/>
      <c r="Q314" s="61"/>
      <c r="R314" s="61"/>
      <c r="S314" s="61"/>
      <c r="T314" s="61"/>
      <c r="U314" s="61"/>
      <c r="V314" s="61"/>
      <c r="W314" s="61"/>
      <c r="X314" s="61"/>
      <c r="Y314" s="61"/>
      <c r="Z314" s="61"/>
    </row>
    <row r="315">
      <c r="A315" s="157" t="s">
        <v>944</v>
      </c>
      <c r="B315" s="158">
        <v>0.805</v>
      </c>
      <c r="C315" s="159">
        <v>0.881</v>
      </c>
      <c r="D315" s="159">
        <v>0.841</v>
      </c>
      <c r="E315" s="159">
        <v>0.82</v>
      </c>
      <c r="F315" s="158">
        <v>0.716</v>
      </c>
      <c r="G315" s="160">
        <v>0.764</v>
      </c>
      <c r="H315" s="61"/>
      <c r="I315" s="61"/>
      <c r="J315" s="61"/>
      <c r="K315" s="61"/>
      <c r="L315" s="61"/>
      <c r="M315" s="61"/>
      <c r="N315" s="61"/>
      <c r="O315" s="61"/>
      <c r="P315" s="61"/>
      <c r="Q315" s="61"/>
      <c r="R315" s="61"/>
      <c r="S315" s="61"/>
      <c r="T315" s="61"/>
      <c r="U315" s="61"/>
      <c r="V315" s="61"/>
      <c r="W315" s="61"/>
      <c r="X315" s="61"/>
      <c r="Y315" s="61"/>
      <c r="Z315" s="61"/>
    </row>
    <row r="316">
      <c r="A316" s="157" t="s">
        <v>945</v>
      </c>
      <c r="B316" s="158">
        <v>0.335</v>
      </c>
      <c r="C316" s="159">
        <v>0.789</v>
      </c>
      <c r="D316" s="158">
        <v>0.471</v>
      </c>
      <c r="E316" s="159">
        <v>0.61</v>
      </c>
      <c r="F316" s="158">
        <v>0.398</v>
      </c>
      <c r="G316" s="166">
        <v>0.482</v>
      </c>
      <c r="H316" s="61"/>
      <c r="I316" s="61"/>
      <c r="J316" s="61"/>
      <c r="K316" s="61"/>
      <c r="L316" s="61"/>
      <c r="M316" s="61"/>
      <c r="N316" s="61"/>
      <c r="O316" s="61"/>
      <c r="P316" s="61"/>
      <c r="Q316" s="61"/>
      <c r="R316" s="61"/>
      <c r="S316" s="61"/>
      <c r="T316" s="61"/>
      <c r="U316" s="61"/>
      <c r="V316" s="61"/>
      <c r="W316" s="61"/>
      <c r="X316" s="61"/>
      <c r="Y316" s="61"/>
      <c r="Z316" s="61"/>
    </row>
    <row r="317">
      <c r="A317" s="161" t="s">
        <v>946</v>
      </c>
      <c r="B317" s="159">
        <v>0.559</v>
      </c>
      <c r="C317" s="159">
        <v>0.653</v>
      </c>
      <c r="D317" s="159">
        <v>0.603</v>
      </c>
      <c r="E317" s="158">
        <v>0.443</v>
      </c>
      <c r="F317" s="158">
        <v>0.564</v>
      </c>
      <c r="G317" s="160">
        <v>0.496</v>
      </c>
      <c r="H317" s="61"/>
      <c r="I317" s="61"/>
      <c r="J317" s="61"/>
      <c r="K317" s="61"/>
      <c r="L317" s="61"/>
      <c r="M317" s="61"/>
      <c r="N317" s="61"/>
      <c r="O317" s="61"/>
      <c r="P317" s="61"/>
      <c r="Q317" s="61"/>
      <c r="R317" s="61"/>
      <c r="S317" s="61"/>
      <c r="T317" s="61"/>
      <c r="U317" s="61"/>
      <c r="V317" s="61"/>
      <c r="W317" s="61"/>
      <c r="X317" s="61"/>
      <c r="Y317" s="61"/>
      <c r="Z317" s="61"/>
    </row>
    <row r="318">
      <c r="A318" s="157" t="s">
        <v>947</v>
      </c>
      <c r="B318" s="159">
        <v>0.756</v>
      </c>
      <c r="C318" s="159">
        <v>0.86</v>
      </c>
      <c r="D318" s="159">
        <v>0.805</v>
      </c>
      <c r="E318" s="158">
        <v>0.691</v>
      </c>
      <c r="F318" s="158">
        <v>0.732</v>
      </c>
      <c r="G318" s="160">
        <v>0.711</v>
      </c>
      <c r="H318" s="61"/>
      <c r="I318" s="61"/>
      <c r="J318" s="61"/>
      <c r="K318" s="61"/>
      <c r="L318" s="61"/>
      <c r="M318" s="61"/>
      <c r="N318" s="61"/>
      <c r="O318" s="61"/>
      <c r="P318" s="61"/>
      <c r="Q318" s="61"/>
      <c r="R318" s="61"/>
      <c r="S318" s="61"/>
      <c r="T318" s="61"/>
      <c r="U318" s="61"/>
      <c r="V318" s="61"/>
      <c r="W318" s="61"/>
      <c r="X318" s="61"/>
      <c r="Y318" s="61"/>
      <c r="Z318" s="61"/>
    </row>
    <row r="319">
      <c r="A319" s="157" t="s">
        <v>948</v>
      </c>
      <c r="B319" s="159">
        <v>0.873</v>
      </c>
      <c r="C319" s="159">
        <v>0.88</v>
      </c>
      <c r="D319" s="159">
        <v>0.877</v>
      </c>
      <c r="E319" s="158">
        <v>0.841</v>
      </c>
      <c r="F319" s="158">
        <v>0.86</v>
      </c>
      <c r="G319" s="160">
        <v>0.85</v>
      </c>
      <c r="H319" s="61"/>
      <c r="I319" s="61"/>
      <c r="J319" s="61"/>
      <c r="K319" s="61"/>
      <c r="L319" s="61"/>
      <c r="M319" s="61"/>
      <c r="N319" s="61"/>
      <c r="O319" s="61"/>
      <c r="P319" s="61"/>
      <c r="Q319" s="61"/>
      <c r="R319" s="61"/>
      <c r="S319" s="61"/>
      <c r="T319" s="61"/>
      <c r="U319" s="61"/>
      <c r="V319" s="61"/>
      <c r="W319" s="61"/>
      <c r="X319" s="61"/>
      <c r="Y319" s="61"/>
      <c r="Z319" s="61"/>
    </row>
    <row r="320">
      <c r="A320" s="157" t="s">
        <v>1056</v>
      </c>
      <c r="B320" s="167">
        <v>576.0</v>
      </c>
      <c r="C320" s="167">
        <v>723.0</v>
      </c>
      <c r="D320" s="159">
        <v>0.642</v>
      </c>
      <c r="E320" s="158">
        <v>0.476</v>
      </c>
      <c r="F320" s="158">
        <v>0.573</v>
      </c>
      <c r="G320" s="160">
        <v>0.52</v>
      </c>
      <c r="H320" s="61"/>
      <c r="I320" s="61"/>
      <c r="J320" s="61"/>
      <c r="K320" s="61"/>
      <c r="L320" s="61"/>
      <c r="M320" s="61"/>
      <c r="N320" s="61"/>
      <c r="O320" s="61"/>
      <c r="P320" s="61"/>
      <c r="Q320" s="61"/>
      <c r="R320" s="61"/>
      <c r="S320" s="61"/>
      <c r="T320" s="61"/>
      <c r="U320" s="61"/>
      <c r="V320" s="61"/>
      <c r="W320" s="61"/>
      <c r="X320" s="61"/>
      <c r="Y320" s="61"/>
      <c r="Z320" s="61"/>
    </row>
    <row r="321">
      <c r="A321" s="157" t="s">
        <v>950</v>
      </c>
      <c r="B321" s="159">
        <v>0.663</v>
      </c>
      <c r="C321" s="159">
        <v>0.781</v>
      </c>
      <c r="D321" s="159">
        <v>0.708</v>
      </c>
      <c r="E321" s="158">
        <v>0.603</v>
      </c>
      <c r="F321" s="158">
        <v>0.666</v>
      </c>
      <c r="G321" s="160">
        <v>0.625</v>
      </c>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137" t="s">
        <v>331</v>
      </c>
      <c r="B324" s="63" t="s">
        <v>929</v>
      </c>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3" t="s">
        <v>1059</v>
      </c>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121" t="s">
        <v>1060</v>
      </c>
      <c r="B326" s="121" t="s">
        <v>1061</v>
      </c>
      <c r="C326" s="121" t="s">
        <v>1062</v>
      </c>
      <c r="D326" s="121" t="s">
        <v>1063</v>
      </c>
      <c r="E326" s="121" t="s">
        <v>1064</v>
      </c>
      <c r="F326" s="121" t="s">
        <v>1065</v>
      </c>
      <c r="G326" s="121" t="s">
        <v>1066</v>
      </c>
      <c r="H326" s="121" t="s">
        <v>1067</v>
      </c>
      <c r="I326" s="122" t="s">
        <v>950</v>
      </c>
      <c r="J326" s="61"/>
      <c r="K326" s="61"/>
      <c r="L326" s="61"/>
      <c r="M326" s="61"/>
      <c r="N326" s="61"/>
      <c r="O326" s="61"/>
      <c r="P326" s="61"/>
      <c r="Q326" s="61"/>
      <c r="R326" s="61"/>
      <c r="S326" s="61"/>
      <c r="T326" s="61"/>
      <c r="U326" s="61"/>
      <c r="V326" s="61"/>
      <c r="W326" s="61"/>
      <c r="X326" s="61"/>
      <c r="Y326" s="61"/>
      <c r="Z326" s="61"/>
    </row>
    <row r="327">
      <c r="A327" s="112" t="s">
        <v>1068</v>
      </c>
      <c r="B327" s="168">
        <v>5622.0</v>
      </c>
      <c r="C327" s="112">
        <v>191.0</v>
      </c>
      <c r="D327" s="168">
        <v>8398.0</v>
      </c>
      <c r="E327" s="112">
        <v>270.0</v>
      </c>
      <c r="F327" s="112">
        <v>432.0</v>
      </c>
      <c r="G327" s="168">
        <v>1577.0</v>
      </c>
      <c r="H327" s="112">
        <v>581.0</v>
      </c>
      <c r="I327" s="169">
        <v>2438.7</v>
      </c>
      <c r="J327" s="61"/>
      <c r="K327" s="61"/>
      <c r="L327" s="61"/>
      <c r="M327" s="61"/>
      <c r="N327" s="61"/>
      <c r="O327" s="61"/>
      <c r="P327" s="61"/>
      <c r="Q327" s="61"/>
      <c r="R327" s="61"/>
      <c r="S327" s="61"/>
      <c r="T327" s="61"/>
      <c r="U327" s="61"/>
      <c r="V327" s="61"/>
      <c r="W327" s="61"/>
      <c r="X327" s="61"/>
      <c r="Y327" s="61"/>
      <c r="Z327" s="61"/>
    </row>
    <row r="328">
      <c r="A328" s="112" t="s">
        <v>1069</v>
      </c>
      <c r="B328" s="119" t="s">
        <v>1070</v>
      </c>
      <c r="C328" s="119" t="s">
        <v>1071</v>
      </c>
      <c r="D328" s="119" t="s">
        <v>1072</v>
      </c>
      <c r="E328" s="119" t="s">
        <v>1073</v>
      </c>
      <c r="F328" s="119" t="s">
        <v>1074</v>
      </c>
      <c r="G328" s="119" t="s">
        <v>1075</v>
      </c>
      <c r="H328" s="119" t="s">
        <v>1076</v>
      </c>
      <c r="I328" s="170" t="s">
        <v>1077</v>
      </c>
      <c r="J328" s="61"/>
      <c r="K328" s="61"/>
      <c r="L328" s="61"/>
      <c r="M328" s="61"/>
      <c r="N328" s="61"/>
      <c r="O328" s="61"/>
      <c r="P328" s="61"/>
      <c r="Q328" s="61"/>
      <c r="R328" s="61"/>
      <c r="S328" s="61"/>
      <c r="T328" s="61"/>
      <c r="U328" s="61"/>
      <c r="V328" s="61"/>
      <c r="W328" s="61"/>
      <c r="X328" s="61"/>
      <c r="Y328" s="61"/>
      <c r="Z328" s="61"/>
    </row>
    <row r="329">
      <c r="A329" s="112" t="s">
        <v>1078</v>
      </c>
      <c r="B329" s="112" t="s">
        <v>1079</v>
      </c>
      <c r="C329" s="112" t="s">
        <v>1080</v>
      </c>
      <c r="D329" s="112" t="s">
        <v>1081</v>
      </c>
      <c r="E329" s="119" t="s">
        <v>1082</v>
      </c>
      <c r="F329" s="112" t="s">
        <v>1083</v>
      </c>
      <c r="G329" s="112" t="s">
        <v>1084</v>
      </c>
      <c r="H329" s="112" t="s">
        <v>1085</v>
      </c>
      <c r="I329" s="112" t="s">
        <v>1086</v>
      </c>
      <c r="J329" s="61"/>
      <c r="K329" s="61"/>
      <c r="L329" s="61"/>
      <c r="M329" s="61"/>
      <c r="N329" s="61"/>
      <c r="O329" s="61"/>
      <c r="P329" s="61"/>
      <c r="Q329" s="61"/>
      <c r="R329" s="61"/>
      <c r="S329" s="61"/>
      <c r="T329" s="61"/>
      <c r="U329" s="61"/>
      <c r="V329" s="61"/>
      <c r="W329" s="61"/>
      <c r="X329" s="61"/>
      <c r="Y329" s="61"/>
      <c r="Z329" s="61"/>
    </row>
    <row r="330">
      <c r="A330" s="112" t="s">
        <v>1087</v>
      </c>
      <c r="B330" s="112" t="s">
        <v>1088</v>
      </c>
      <c r="C330" s="112" t="s">
        <v>1089</v>
      </c>
      <c r="D330" s="119" t="s">
        <v>1090</v>
      </c>
      <c r="E330" s="112" t="s">
        <v>1091</v>
      </c>
      <c r="F330" s="112" t="s">
        <v>1092</v>
      </c>
      <c r="G330" s="112" t="s">
        <v>1093</v>
      </c>
      <c r="H330" s="119" t="s">
        <v>1094</v>
      </c>
      <c r="I330" s="112" t="s">
        <v>1095</v>
      </c>
      <c r="J330" s="61"/>
      <c r="K330" s="61"/>
      <c r="L330" s="61"/>
      <c r="M330" s="61"/>
      <c r="N330" s="61"/>
      <c r="O330" s="61"/>
      <c r="P330" s="61"/>
      <c r="Q330" s="61"/>
      <c r="R330" s="61"/>
      <c r="S330" s="61"/>
      <c r="T330" s="61"/>
      <c r="U330" s="61"/>
      <c r="V330" s="61"/>
      <c r="W330" s="61"/>
      <c r="X330" s="61"/>
      <c r="Y330" s="61"/>
      <c r="Z330" s="61"/>
    </row>
    <row r="331">
      <c r="A331" s="112" t="s">
        <v>1096</v>
      </c>
      <c r="B331" s="112" t="s">
        <v>1097</v>
      </c>
      <c r="C331" s="112" t="s">
        <v>1085</v>
      </c>
      <c r="D331" s="112" t="s">
        <v>1098</v>
      </c>
      <c r="E331" s="119" t="s">
        <v>1099</v>
      </c>
      <c r="F331" s="112" t="s">
        <v>1100</v>
      </c>
      <c r="G331" s="112" t="s">
        <v>1101</v>
      </c>
      <c r="H331" s="112" t="s">
        <v>1102</v>
      </c>
      <c r="I331" s="112" t="s">
        <v>1103</v>
      </c>
      <c r="J331" s="61"/>
      <c r="K331" s="61"/>
      <c r="L331" s="61"/>
      <c r="M331" s="61"/>
      <c r="N331" s="61"/>
      <c r="O331" s="61"/>
      <c r="P331" s="61"/>
      <c r="Q331" s="61"/>
      <c r="R331" s="61"/>
      <c r="S331" s="61"/>
      <c r="T331" s="61"/>
      <c r="U331" s="61"/>
      <c r="V331" s="61"/>
      <c r="W331" s="61"/>
      <c r="X331" s="61"/>
      <c r="Y331" s="61"/>
      <c r="Z331" s="61"/>
    </row>
    <row r="332">
      <c r="A332" s="112" t="s">
        <v>1104</v>
      </c>
      <c r="B332" s="112" t="s">
        <v>1105</v>
      </c>
      <c r="C332" s="112" t="s">
        <v>1106</v>
      </c>
      <c r="D332" s="112" t="s">
        <v>1107</v>
      </c>
      <c r="E332" s="112" t="s">
        <v>1108</v>
      </c>
      <c r="F332" s="112" t="s">
        <v>1109</v>
      </c>
      <c r="G332" s="112" t="s">
        <v>1110</v>
      </c>
      <c r="H332" s="112" t="s">
        <v>1111</v>
      </c>
      <c r="I332" s="112" t="s">
        <v>1112</v>
      </c>
      <c r="J332" s="61"/>
      <c r="K332" s="61"/>
      <c r="L332" s="61"/>
      <c r="M332" s="61"/>
      <c r="N332" s="61"/>
      <c r="O332" s="61"/>
      <c r="P332" s="61"/>
      <c r="Q332" s="61"/>
      <c r="R332" s="61"/>
      <c r="S332" s="61"/>
      <c r="T332" s="61"/>
      <c r="U332" s="61"/>
      <c r="V332" s="61"/>
      <c r="W332" s="61"/>
      <c r="X332" s="61"/>
      <c r="Y332" s="61"/>
      <c r="Z332" s="61"/>
    </row>
    <row r="333">
      <c r="A333" s="112" t="s">
        <v>1113</v>
      </c>
      <c r="B333" s="119" t="s">
        <v>1114</v>
      </c>
      <c r="C333" s="119" t="s">
        <v>1115</v>
      </c>
      <c r="D333" s="112" t="s">
        <v>1116</v>
      </c>
      <c r="E333" s="112" t="s">
        <v>1117</v>
      </c>
      <c r="F333" s="119" t="s">
        <v>1118</v>
      </c>
      <c r="G333" s="119" t="s">
        <v>1084</v>
      </c>
      <c r="H333" s="112" t="s">
        <v>1119</v>
      </c>
      <c r="I333" s="170" t="s">
        <v>1120</v>
      </c>
      <c r="J333" s="61"/>
      <c r="K333" s="61"/>
      <c r="L333" s="61"/>
      <c r="M333" s="61"/>
      <c r="N333" s="61"/>
      <c r="O333" s="61"/>
      <c r="P333" s="61"/>
      <c r="Q333" s="61"/>
      <c r="R333" s="61"/>
      <c r="S333" s="61"/>
      <c r="T333" s="61"/>
      <c r="U333" s="61"/>
      <c r="V333" s="61"/>
      <c r="W333" s="61"/>
      <c r="X333" s="61"/>
      <c r="Y333" s="61"/>
      <c r="Z333" s="61"/>
    </row>
    <row r="334">
      <c r="A334" s="112" t="s">
        <v>1121</v>
      </c>
      <c r="B334" s="119" t="s">
        <v>1122</v>
      </c>
      <c r="C334" s="119" t="s">
        <v>1123</v>
      </c>
      <c r="D334" s="119" t="s">
        <v>1124</v>
      </c>
      <c r="E334" s="112" t="s">
        <v>1117</v>
      </c>
      <c r="F334" s="119" t="s">
        <v>1125</v>
      </c>
      <c r="G334" s="119" t="s">
        <v>1126</v>
      </c>
      <c r="H334" s="119" t="s">
        <v>1127</v>
      </c>
      <c r="I334" s="170" t="s">
        <v>1128</v>
      </c>
      <c r="J334" s="61"/>
      <c r="K334" s="61"/>
      <c r="L334" s="61"/>
      <c r="M334" s="61"/>
      <c r="N334" s="61"/>
      <c r="O334" s="61"/>
      <c r="P334" s="61"/>
      <c r="Q334" s="61"/>
      <c r="R334" s="61"/>
      <c r="S334" s="61"/>
      <c r="T334" s="61"/>
      <c r="U334" s="61"/>
      <c r="V334" s="61"/>
      <c r="W334" s="61"/>
      <c r="X334" s="61"/>
      <c r="Y334" s="61"/>
      <c r="Z334" s="61"/>
    </row>
    <row r="335">
      <c r="A335" s="113" t="s">
        <v>952</v>
      </c>
      <c r="B335" s="113">
        <v>0.71</v>
      </c>
      <c r="C335" s="113">
        <v>0.45</v>
      </c>
      <c r="D335" s="113">
        <v>0.91</v>
      </c>
      <c r="E335" s="113">
        <v>0.79</v>
      </c>
      <c r="F335" s="113">
        <v>0.6</v>
      </c>
      <c r="G335" s="113">
        <v>0.83</v>
      </c>
      <c r="H335" s="113">
        <v>0.81</v>
      </c>
      <c r="I335" s="113">
        <v>0.81</v>
      </c>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137" t="s">
        <v>281</v>
      </c>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171" t="s">
        <v>1129</v>
      </c>
      <c r="B340" s="109" t="s">
        <v>952</v>
      </c>
      <c r="C340" s="109" t="s">
        <v>953</v>
      </c>
      <c r="D340" s="109" t="s">
        <v>988</v>
      </c>
      <c r="E340" s="132" t="s">
        <v>890</v>
      </c>
      <c r="F340" s="61"/>
      <c r="G340" s="61"/>
      <c r="H340" s="61"/>
      <c r="I340" s="61"/>
      <c r="J340" s="61"/>
      <c r="K340" s="61"/>
      <c r="L340" s="61"/>
      <c r="M340" s="61"/>
      <c r="N340" s="61"/>
      <c r="O340" s="61"/>
      <c r="P340" s="61"/>
      <c r="Q340" s="61"/>
      <c r="R340" s="61"/>
      <c r="S340" s="61"/>
      <c r="T340" s="61"/>
      <c r="U340" s="61"/>
      <c r="V340" s="61"/>
      <c r="W340" s="61"/>
      <c r="X340" s="61"/>
      <c r="Y340" s="61"/>
      <c r="Z340" s="61"/>
    </row>
    <row r="341">
      <c r="A341" s="172" t="s">
        <v>1130</v>
      </c>
      <c r="B341" s="112">
        <v>0.875</v>
      </c>
      <c r="C341" s="112">
        <v>0.389</v>
      </c>
      <c r="D341" s="112">
        <v>0.538</v>
      </c>
      <c r="E341" s="173">
        <v>0.692</v>
      </c>
      <c r="F341" s="61"/>
      <c r="G341" s="61"/>
      <c r="H341" s="61"/>
      <c r="I341" s="61"/>
      <c r="J341" s="61"/>
      <c r="K341" s="61"/>
      <c r="L341" s="61"/>
      <c r="M341" s="61"/>
      <c r="N341" s="61"/>
      <c r="O341" s="61"/>
      <c r="P341" s="61"/>
      <c r="Q341" s="61"/>
      <c r="R341" s="61"/>
      <c r="S341" s="61"/>
      <c r="T341" s="61"/>
      <c r="U341" s="61"/>
      <c r="V341" s="61"/>
      <c r="W341" s="61"/>
      <c r="X341" s="61"/>
      <c r="Y341" s="61"/>
      <c r="Z341" s="61"/>
    </row>
    <row r="342">
      <c r="A342" s="174" t="s">
        <v>1131</v>
      </c>
      <c r="B342" s="112">
        <v>0.784</v>
      </c>
      <c r="C342" s="112">
        <v>0.806</v>
      </c>
      <c r="D342" s="112">
        <v>0.795</v>
      </c>
      <c r="E342" s="173">
        <v>0.892</v>
      </c>
      <c r="F342" s="61"/>
      <c r="G342" s="61"/>
      <c r="H342" s="61"/>
      <c r="I342" s="61"/>
      <c r="J342" s="61"/>
      <c r="K342" s="61"/>
      <c r="L342" s="61"/>
      <c r="M342" s="61"/>
      <c r="N342" s="61"/>
      <c r="O342" s="61"/>
      <c r="P342" s="61"/>
      <c r="Q342" s="61"/>
      <c r="R342" s="61"/>
      <c r="S342" s="61"/>
      <c r="T342" s="61"/>
      <c r="U342" s="61"/>
      <c r="V342" s="61"/>
      <c r="W342" s="61"/>
      <c r="X342" s="61"/>
      <c r="Y342" s="61"/>
      <c r="Z342" s="61"/>
    </row>
    <row r="343">
      <c r="A343" s="172" t="s">
        <v>1132</v>
      </c>
      <c r="B343" s="112">
        <v>0.848</v>
      </c>
      <c r="C343" s="112">
        <v>0.778</v>
      </c>
      <c r="D343" s="112">
        <v>0.812</v>
      </c>
      <c r="E343" s="173">
        <v>0.882</v>
      </c>
      <c r="F343" s="61"/>
      <c r="G343" s="61"/>
      <c r="H343" s="61"/>
      <c r="I343" s="61"/>
      <c r="J343" s="61"/>
      <c r="K343" s="61"/>
      <c r="L343" s="61"/>
      <c r="M343" s="61"/>
      <c r="N343" s="61"/>
      <c r="O343" s="61"/>
      <c r="P343" s="61"/>
      <c r="Q343" s="61"/>
      <c r="R343" s="61"/>
      <c r="S343" s="61"/>
      <c r="T343" s="61"/>
      <c r="U343" s="61"/>
      <c r="V343" s="61"/>
      <c r="W343" s="61"/>
      <c r="X343" s="61"/>
      <c r="Y343" s="61"/>
      <c r="Z343" s="61"/>
    </row>
    <row r="344">
      <c r="A344" s="172" t="s">
        <v>1133</v>
      </c>
      <c r="B344" s="112">
        <v>0.829</v>
      </c>
      <c r="C344" s="112">
        <v>0.806</v>
      </c>
      <c r="D344" s="112">
        <v>0.817</v>
      </c>
      <c r="E344" s="173">
        <v>0.895</v>
      </c>
      <c r="F344" s="61"/>
      <c r="G344" s="61"/>
      <c r="H344" s="61"/>
      <c r="I344" s="61"/>
      <c r="J344" s="61"/>
      <c r="K344" s="61"/>
      <c r="L344" s="61"/>
      <c r="M344" s="61"/>
      <c r="N344" s="61"/>
      <c r="O344" s="61"/>
      <c r="P344" s="61"/>
      <c r="Q344" s="61"/>
      <c r="R344" s="61"/>
      <c r="S344" s="61"/>
      <c r="T344" s="61"/>
      <c r="U344" s="61"/>
      <c r="V344" s="61"/>
      <c r="W344" s="61"/>
      <c r="X344" s="61"/>
      <c r="Y344" s="61"/>
      <c r="Z344" s="61"/>
    </row>
    <row r="345">
      <c r="A345" s="174" t="s">
        <v>1134</v>
      </c>
      <c r="B345" s="112">
        <v>0.844</v>
      </c>
      <c r="C345" s="112">
        <v>0.75</v>
      </c>
      <c r="D345" s="112">
        <v>0.794</v>
      </c>
      <c r="E345" s="173">
        <v>0.868</v>
      </c>
      <c r="F345" s="61"/>
      <c r="G345" s="61"/>
      <c r="H345" s="61"/>
      <c r="I345" s="61"/>
      <c r="J345" s="61"/>
      <c r="K345" s="61"/>
      <c r="L345" s="61"/>
      <c r="M345" s="61"/>
      <c r="N345" s="61"/>
      <c r="O345" s="61"/>
      <c r="P345" s="61"/>
      <c r="Q345" s="61"/>
      <c r="R345" s="61"/>
      <c r="S345" s="61"/>
      <c r="T345" s="61"/>
      <c r="U345" s="61"/>
      <c r="V345" s="61"/>
      <c r="W345" s="61"/>
      <c r="X345" s="61"/>
      <c r="Y345" s="61"/>
      <c r="Z345" s="61"/>
    </row>
    <row r="346">
      <c r="A346" s="175" t="s">
        <v>1135</v>
      </c>
      <c r="B346" s="113">
        <v>0.871</v>
      </c>
      <c r="C346" s="113">
        <v>0.75</v>
      </c>
      <c r="D346" s="113">
        <v>0.806</v>
      </c>
      <c r="E346" s="135">
        <v>0.87</v>
      </c>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3" t="s">
        <v>339</v>
      </c>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3" t="s">
        <v>1045</v>
      </c>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176" t="s">
        <v>344</v>
      </c>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137" t="s">
        <v>302</v>
      </c>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3" t="s">
        <v>1136</v>
      </c>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177" t="s">
        <v>1137</v>
      </c>
      <c r="B357" s="177" t="s">
        <v>1138</v>
      </c>
      <c r="C357" s="178" t="s">
        <v>1139</v>
      </c>
      <c r="D357" s="89"/>
      <c r="E357" s="178" t="s">
        <v>1140</v>
      </c>
      <c r="F357" s="74"/>
      <c r="G357" s="89"/>
      <c r="H357" s="61"/>
      <c r="I357" s="61"/>
      <c r="J357" s="61"/>
      <c r="K357" s="61"/>
      <c r="L357" s="61"/>
      <c r="M357" s="61"/>
      <c r="N357" s="61"/>
      <c r="O357" s="61"/>
      <c r="P357" s="61"/>
      <c r="Q357" s="61"/>
      <c r="R357" s="61"/>
      <c r="S357" s="61"/>
      <c r="T357" s="61"/>
      <c r="U357" s="61"/>
      <c r="V357" s="61"/>
      <c r="W357" s="61"/>
      <c r="X357" s="61"/>
      <c r="Y357" s="61"/>
      <c r="Z357" s="61"/>
    </row>
    <row r="358">
      <c r="A358" s="90"/>
      <c r="B358" s="90"/>
      <c r="C358" s="146" t="s">
        <v>1141</v>
      </c>
      <c r="D358" s="146" t="s">
        <v>1142</v>
      </c>
      <c r="E358" s="146" t="s">
        <v>1143</v>
      </c>
      <c r="F358" s="146" t="s">
        <v>1144</v>
      </c>
      <c r="G358" s="146" t="s">
        <v>1145</v>
      </c>
      <c r="H358" s="61"/>
      <c r="I358" s="61"/>
      <c r="J358" s="61"/>
      <c r="K358" s="61"/>
      <c r="L358" s="61"/>
      <c r="M358" s="61"/>
      <c r="N358" s="61"/>
      <c r="O358" s="61"/>
      <c r="P358" s="61"/>
      <c r="Q358" s="61"/>
      <c r="R358" s="61"/>
      <c r="S358" s="61"/>
      <c r="T358" s="61"/>
      <c r="U358" s="61"/>
      <c r="V358" s="61"/>
      <c r="W358" s="61"/>
      <c r="X358" s="61"/>
      <c r="Y358" s="61"/>
      <c r="Z358" s="61"/>
    </row>
    <row r="359">
      <c r="A359" s="146" t="s">
        <v>952</v>
      </c>
      <c r="B359" s="146">
        <v>0.972</v>
      </c>
      <c r="C359" s="146">
        <v>0.897</v>
      </c>
      <c r="D359" s="146">
        <v>0.945</v>
      </c>
      <c r="E359" s="146">
        <v>0.583</v>
      </c>
      <c r="F359" s="146">
        <v>0.746</v>
      </c>
      <c r="G359" s="146">
        <v>0.882</v>
      </c>
      <c r="H359" s="61"/>
      <c r="I359" s="61"/>
      <c r="J359" s="61"/>
      <c r="K359" s="61"/>
      <c r="L359" s="61"/>
      <c r="M359" s="61"/>
      <c r="N359" s="61"/>
      <c r="O359" s="61"/>
      <c r="P359" s="61"/>
      <c r="Q359" s="61"/>
      <c r="R359" s="61"/>
      <c r="S359" s="61"/>
      <c r="T359" s="61"/>
      <c r="U359" s="61"/>
      <c r="V359" s="61"/>
      <c r="W359" s="61"/>
      <c r="X359" s="61"/>
      <c r="Y359" s="61"/>
      <c r="Z359" s="61"/>
    </row>
    <row r="360">
      <c r="A360" s="146" t="s">
        <v>1146</v>
      </c>
      <c r="B360" s="146" t="s">
        <v>16</v>
      </c>
      <c r="C360" s="144"/>
      <c r="D360" s="144"/>
      <c r="E360" s="144"/>
      <c r="F360" s="144"/>
      <c r="G360" s="144"/>
      <c r="H360" s="61"/>
      <c r="I360" s="61"/>
      <c r="J360" s="61"/>
      <c r="K360" s="61"/>
      <c r="L360" s="61"/>
      <c r="M360" s="61"/>
      <c r="N360" s="61"/>
      <c r="O360" s="61"/>
      <c r="P360" s="61"/>
      <c r="Q360" s="61"/>
      <c r="R360" s="61"/>
      <c r="S360" s="61"/>
      <c r="T360" s="61"/>
      <c r="U360" s="61"/>
      <c r="V360" s="61"/>
      <c r="W360" s="61"/>
      <c r="X360" s="61"/>
      <c r="Y360" s="61"/>
      <c r="Z360" s="61"/>
    </row>
    <row r="361">
      <c r="A361" s="146" t="s">
        <v>953</v>
      </c>
      <c r="B361" s="146">
        <v>0.967</v>
      </c>
      <c r="C361" s="146">
        <v>0.777</v>
      </c>
      <c r="D361" s="146">
        <v>0.952</v>
      </c>
      <c r="E361" s="146">
        <v>0.767</v>
      </c>
      <c r="F361" s="146">
        <v>0.052</v>
      </c>
      <c r="G361" s="146">
        <v>0.766</v>
      </c>
      <c r="H361" s="61"/>
      <c r="I361" s="61"/>
      <c r="J361" s="61"/>
      <c r="K361" s="61"/>
      <c r="L361" s="61"/>
      <c r="M361" s="61"/>
      <c r="N361" s="61"/>
      <c r="O361" s="61"/>
      <c r="P361" s="61"/>
      <c r="Q361" s="61"/>
      <c r="R361" s="61"/>
      <c r="S361" s="61"/>
      <c r="T361" s="61"/>
      <c r="U361" s="61"/>
      <c r="V361" s="61"/>
      <c r="W361" s="61"/>
      <c r="X361" s="61"/>
      <c r="Y361" s="61"/>
      <c r="Z361" s="61"/>
    </row>
    <row r="362">
      <c r="A362" s="146" t="s">
        <v>1146</v>
      </c>
      <c r="B362" s="146" t="s">
        <v>16</v>
      </c>
      <c r="C362" s="144"/>
      <c r="D362" s="144"/>
      <c r="E362" s="144"/>
      <c r="F362" s="144"/>
      <c r="G362" s="144"/>
      <c r="H362" s="61"/>
      <c r="I362" s="61"/>
      <c r="J362" s="61"/>
      <c r="K362" s="61"/>
      <c r="L362" s="61"/>
      <c r="M362" s="61"/>
      <c r="N362" s="61"/>
      <c r="O362" s="61"/>
      <c r="P362" s="61"/>
      <c r="Q362" s="61"/>
      <c r="R362" s="61"/>
      <c r="S362" s="61"/>
      <c r="T362" s="61"/>
      <c r="U362" s="61"/>
      <c r="V362" s="61"/>
      <c r="W362" s="61"/>
      <c r="X362" s="61"/>
      <c r="Y362" s="61"/>
      <c r="Z362" s="61"/>
    </row>
    <row r="363">
      <c r="A363" s="146" t="s">
        <v>107</v>
      </c>
      <c r="B363" s="146">
        <v>0.965</v>
      </c>
      <c r="C363" s="146">
        <v>0.8333</v>
      </c>
      <c r="D363" s="146">
        <v>0.947</v>
      </c>
      <c r="E363" s="146">
        <v>0.662</v>
      </c>
      <c r="F363" s="146">
        <v>0.098</v>
      </c>
      <c r="G363" s="146">
        <v>0.82</v>
      </c>
      <c r="H363" s="61"/>
      <c r="I363" s="61"/>
      <c r="J363" s="61"/>
      <c r="K363" s="61"/>
      <c r="L363" s="61"/>
      <c r="M363" s="61"/>
      <c r="N363" s="61"/>
      <c r="O363" s="61"/>
      <c r="P363" s="61"/>
      <c r="Q363" s="61"/>
      <c r="R363" s="61"/>
      <c r="S363" s="61"/>
      <c r="T363" s="61"/>
      <c r="U363" s="61"/>
      <c r="V363" s="61"/>
      <c r="W363" s="61"/>
      <c r="X363" s="61"/>
      <c r="Y363" s="61"/>
      <c r="Z363" s="61"/>
    </row>
    <row r="364">
      <c r="A364" s="146" t="s">
        <v>1146</v>
      </c>
      <c r="B364" s="146" t="s">
        <v>16</v>
      </c>
      <c r="C364" s="144"/>
      <c r="D364" s="144"/>
      <c r="E364" s="144"/>
      <c r="F364" s="144"/>
      <c r="G364" s="144"/>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137" t="s">
        <v>912</v>
      </c>
      <c r="B367" s="63" t="s">
        <v>929</v>
      </c>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137" t="s">
        <v>528</v>
      </c>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3" t="s">
        <v>1147</v>
      </c>
      <c r="B371" s="63" t="s">
        <v>1148</v>
      </c>
      <c r="C371" s="63" t="s">
        <v>1149</v>
      </c>
      <c r="D371" s="63" t="s">
        <v>1150</v>
      </c>
      <c r="E371" s="63" t="s">
        <v>1151</v>
      </c>
      <c r="F371" s="61"/>
      <c r="G371" s="61"/>
      <c r="H371" s="61"/>
      <c r="I371" s="61"/>
      <c r="J371" s="61"/>
      <c r="K371" s="61"/>
      <c r="L371" s="61"/>
      <c r="M371" s="61"/>
      <c r="N371" s="61"/>
      <c r="O371" s="61"/>
      <c r="P371" s="61"/>
      <c r="Q371" s="61"/>
      <c r="R371" s="61"/>
      <c r="S371" s="61"/>
      <c r="T371" s="61"/>
      <c r="U371" s="61"/>
      <c r="V371" s="61"/>
      <c r="W371" s="61"/>
      <c r="X371" s="61"/>
      <c r="Y371" s="61"/>
      <c r="Z371" s="61"/>
    </row>
    <row r="372">
      <c r="A372" s="116" t="s">
        <v>1152</v>
      </c>
      <c r="B372" s="116">
        <v>78.88</v>
      </c>
      <c r="C372" s="116">
        <v>74.02</v>
      </c>
      <c r="D372" s="116">
        <v>76.36</v>
      </c>
      <c r="E372" s="116" t="s">
        <v>1153</v>
      </c>
      <c r="F372" s="61"/>
      <c r="G372" s="61"/>
      <c r="H372" s="61"/>
      <c r="I372" s="61"/>
      <c r="J372" s="61"/>
      <c r="K372" s="61"/>
      <c r="L372" s="61"/>
      <c r="M372" s="61"/>
      <c r="N372" s="61"/>
      <c r="O372" s="61"/>
      <c r="P372" s="61"/>
      <c r="Q372" s="61"/>
      <c r="R372" s="61"/>
      <c r="S372" s="61"/>
      <c r="T372" s="61"/>
      <c r="U372" s="61"/>
      <c r="V372" s="61"/>
      <c r="W372" s="61"/>
      <c r="X372" s="61"/>
      <c r="Y372" s="61"/>
      <c r="Z372" s="61"/>
    </row>
    <row r="373">
      <c r="A373" s="112" t="s">
        <v>1154</v>
      </c>
      <c r="B373" s="112">
        <v>64.62</v>
      </c>
      <c r="C373" s="112">
        <v>70.05</v>
      </c>
      <c r="D373" s="112">
        <v>67.22</v>
      </c>
      <c r="E373" s="112" t="s">
        <v>1155</v>
      </c>
      <c r="F373" s="61"/>
      <c r="G373" s="61"/>
      <c r="H373" s="61"/>
      <c r="I373" s="61"/>
      <c r="J373" s="61"/>
      <c r="K373" s="61"/>
      <c r="L373" s="61"/>
      <c r="M373" s="61"/>
      <c r="N373" s="61"/>
      <c r="O373" s="61"/>
      <c r="P373" s="61"/>
      <c r="Q373" s="61"/>
      <c r="R373" s="61"/>
      <c r="S373" s="61"/>
      <c r="T373" s="61"/>
      <c r="U373" s="61"/>
      <c r="V373" s="61"/>
      <c r="W373" s="61"/>
      <c r="X373" s="61"/>
      <c r="Y373" s="61"/>
      <c r="Z373" s="61"/>
    </row>
    <row r="374">
      <c r="A374" s="112" t="s">
        <v>1156</v>
      </c>
      <c r="B374" s="112">
        <v>61.04</v>
      </c>
      <c r="C374" s="112">
        <v>72.74</v>
      </c>
      <c r="D374" s="112">
        <v>66.37</v>
      </c>
      <c r="E374" s="112" t="s">
        <v>1157</v>
      </c>
      <c r="F374" s="61"/>
      <c r="G374" s="61"/>
      <c r="H374" s="61"/>
      <c r="I374" s="61"/>
      <c r="J374" s="61"/>
      <c r="K374" s="61"/>
      <c r="L374" s="61"/>
      <c r="M374" s="61"/>
      <c r="N374" s="61"/>
      <c r="O374" s="61"/>
      <c r="P374" s="61"/>
      <c r="Q374" s="61"/>
      <c r="R374" s="61"/>
      <c r="S374" s="61"/>
      <c r="T374" s="61"/>
      <c r="U374" s="61"/>
      <c r="V374" s="61"/>
      <c r="W374" s="61"/>
      <c r="X374" s="61"/>
      <c r="Y374" s="61"/>
      <c r="Z374" s="61"/>
    </row>
    <row r="375">
      <c r="A375" s="112" t="s">
        <v>1158</v>
      </c>
      <c r="B375" s="112">
        <v>83.92</v>
      </c>
      <c r="C375" s="112">
        <v>76.29</v>
      </c>
      <c r="D375" s="112">
        <v>79.89</v>
      </c>
      <c r="E375" s="112" t="s">
        <v>1159</v>
      </c>
      <c r="F375" s="61"/>
      <c r="G375" s="61"/>
      <c r="H375" s="61"/>
      <c r="I375" s="61"/>
      <c r="J375" s="61"/>
      <c r="K375" s="61"/>
      <c r="L375" s="61"/>
      <c r="M375" s="61"/>
      <c r="N375" s="61"/>
      <c r="O375" s="61"/>
      <c r="P375" s="61"/>
      <c r="Q375" s="61"/>
      <c r="R375" s="61"/>
      <c r="S375" s="61"/>
      <c r="T375" s="61"/>
      <c r="U375" s="61"/>
      <c r="V375" s="61"/>
      <c r="W375" s="61"/>
      <c r="X375" s="61"/>
      <c r="Y375" s="61"/>
      <c r="Z375" s="61"/>
    </row>
    <row r="376">
      <c r="A376" s="112" t="s">
        <v>1160</v>
      </c>
      <c r="B376" s="119">
        <v>87.62</v>
      </c>
      <c r="C376" s="112">
        <v>85.03</v>
      </c>
      <c r="D376" s="119">
        <v>86.21</v>
      </c>
      <c r="E376" s="112" t="s">
        <v>1161</v>
      </c>
      <c r="F376" s="61"/>
      <c r="G376" s="61"/>
      <c r="H376" s="61"/>
      <c r="I376" s="61"/>
      <c r="J376" s="61"/>
      <c r="K376" s="61"/>
      <c r="L376" s="61"/>
      <c r="M376" s="61"/>
      <c r="N376" s="61"/>
      <c r="O376" s="61"/>
      <c r="P376" s="61"/>
      <c r="Q376" s="61"/>
      <c r="R376" s="61"/>
      <c r="S376" s="61"/>
      <c r="T376" s="61"/>
      <c r="U376" s="61"/>
      <c r="V376" s="61"/>
      <c r="W376" s="61"/>
      <c r="X376" s="61"/>
      <c r="Y376" s="61"/>
      <c r="Z376" s="61"/>
    </row>
    <row r="377">
      <c r="A377" s="113" t="s">
        <v>1162</v>
      </c>
      <c r="B377" s="113">
        <v>85.91</v>
      </c>
      <c r="C377" s="120">
        <v>86.27</v>
      </c>
      <c r="D377" s="113">
        <v>86.09</v>
      </c>
      <c r="E377" s="113" t="s">
        <v>1163</v>
      </c>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3" t="s">
        <v>1164</v>
      </c>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3" t="s">
        <v>1165</v>
      </c>
      <c r="B380" s="63" t="s">
        <v>1152</v>
      </c>
      <c r="C380" s="63" t="s">
        <v>1154</v>
      </c>
      <c r="D380" s="63" t="s">
        <v>1156</v>
      </c>
      <c r="E380" s="63" t="s">
        <v>1158</v>
      </c>
      <c r="F380" s="63" t="s">
        <v>1166</v>
      </c>
      <c r="G380" s="63" t="s">
        <v>1167</v>
      </c>
      <c r="H380" s="63" t="s">
        <v>1168</v>
      </c>
      <c r="I380" s="61"/>
      <c r="J380" s="61"/>
      <c r="K380" s="61"/>
      <c r="L380" s="61"/>
      <c r="M380" s="61"/>
      <c r="N380" s="61"/>
      <c r="O380" s="61"/>
      <c r="P380" s="61"/>
      <c r="Q380" s="61"/>
      <c r="R380" s="61"/>
      <c r="S380" s="61"/>
      <c r="T380" s="61"/>
      <c r="U380" s="61"/>
      <c r="V380" s="61"/>
      <c r="W380" s="61"/>
      <c r="X380" s="61"/>
      <c r="Y380" s="61"/>
      <c r="Z380" s="61"/>
    </row>
    <row r="381">
      <c r="A381" s="116" t="s">
        <v>1169</v>
      </c>
      <c r="B381" s="116">
        <v>83.24</v>
      </c>
      <c r="C381" s="116">
        <v>82.42</v>
      </c>
      <c r="D381" s="179">
        <v>84.07</v>
      </c>
      <c r="E381" s="116">
        <v>84.68</v>
      </c>
      <c r="F381" s="116">
        <v>87.42</v>
      </c>
      <c r="G381" s="180">
        <v>87.81</v>
      </c>
      <c r="H381" s="116">
        <v>86.88</v>
      </c>
      <c r="I381" s="61"/>
      <c r="J381" s="61"/>
      <c r="K381" s="61"/>
      <c r="L381" s="61"/>
      <c r="M381" s="61"/>
      <c r="N381" s="61"/>
      <c r="O381" s="61"/>
      <c r="P381" s="61"/>
      <c r="Q381" s="61"/>
      <c r="R381" s="61"/>
      <c r="S381" s="61"/>
      <c r="T381" s="61"/>
      <c r="U381" s="61"/>
      <c r="V381" s="61"/>
      <c r="W381" s="61"/>
      <c r="X381" s="61"/>
      <c r="Y381" s="61"/>
      <c r="Z381" s="61"/>
    </row>
    <row r="382">
      <c r="A382" s="112" t="s">
        <v>1170</v>
      </c>
      <c r="B382" s="181">
        <v>65.96</v>
      </c>
      <c r="C382" s="112">
        <v>54.91</v>
      </c>
      <c r="D382" s="112">
        <v>53.15</v>
      </c>
      <c r="E382" s="112">
        <v>63.42</v>
      </c>
      <c r="F382" s="112">
        <v>67.53</v>
      </c>
      <c r="G382" s="112">
        <v>67.99</v>
      </c>
      <c r="H382" s="119">
        <v>68.56</v>
      </c>
      <c r="I382" s="61"/>
      <c r="J382" s="61"/>
      <c r="K382" s="61"/>
      <c r="L382" s="61"/>
      <c r="M382" s="61"/>
      <c r="N382" s="61"/>
      <c r="O382" s="61"/>
      <c r="P382" s="61"/>
      <c r="Q382" s="61"/>
      <c r="R382" s="61"/>
      <c r="S382" s="61"/>
      <c r="T382" s="61"/>
      <c r="U382" s="61"/>
      <c r="V382" s="61"/>
      <c r="W382" s="61"/>
      <c r="X382" s="61"/>
      <c r="Y382" s="61"/>
      <c r="Z382" s="61"/>
    </row>
    <row r="383">
      <c r="A383" s="112" t="s">
        <v>1171</v>
      </c>
      <c r="B383" s="112">
        <v>44.76</v>
      </c>
      <c r="C383" s="112">
        <v>46.43</v>
      </c>
      <c r="D383" s="181">
        <v>51.75</v>
      </c>
      <c r="E383" s="112">
        <v>48.0</v>
      </c>
      <c r="F383" s="112">
        <v>38.23</v>
      </c>
      <c r="G383" s="112">
        <v>41.42</v>
      </c>
      <c r="H383" s="119">
        <v>61.43</v>
      </c>
      <c r="I383" s="61"/>
      <c r="J383" s="61"/>
      <c r="K383" s="61"/>
      <c r="L383" s="61"/>
      <c r="M383" s="61"/>
      <c r="N383" s="61"/>
      <c r="O383" s="61"/>
      <c r="P383" s="61"/>
      <c r="Q383" s="61"/>
      <c r="R383" s="61"/>
      <c r="S383" s="61"/>
      <c r="T383" s="61"/>
      <c r="U383" s="61"/>
      <c r="V383" s="61"/>
      <c r="W383" s="61"/>
      <c r="X383" s="61"/>
      <c r="Y383" s="61"/>
      <c r="Z383" s="61"/>
    </row>
    <row r="384">
      <c r="A384" s="112" t="s">
        <v>1172</v>
      </c>
      <c r="B384" s="181">
        <v>47.5</v>
      </c>
      <c r="C384" s="112">
        <v>39.51</v>
      </c>
      <c r="D384" s="112">
        <v>41.77</v>
      </c>
      <c r="E384" s="112">
        <v>50.04</v>
      </c>
      <c r="F384" s="112">
        <v>53.61</v>
      </c>
      <c r="G384" s="112">
        <v>57.8</v>
      </c>
      <c r="H384" s="119">
        <v>58.14</v>
      </c>
      <c r="I384" s="61"/>
      <c r="J384" s="61"/>
      <c r="K384" s="61"/>
      <c r="L384" s="61"/>
      <c r="M384" s="61"/>
      <c r="N384" s="61"/>
      <c r="O384" s="61"/>
      <c r="P384" s="61"/>
      <c r="Q384" s="61"/>
      <c r="R384" s="61"/>
      <c r="S384" s="61"/>
      <c r="T384" s="61"/>
      <c r="U384" s="61"/>
      <c r="V384" s="61"/>
      <c r="W384" s="61"/>
      <c r="X384" s="61"/>
      <c r="Y384" s="61"/>
      <c r="Z384" s="61"/>
    </row>
    <row r="385">
      <c r="A385" s="112" t="s">
        <v>1087</v>
      </c>
      <c r="B385" s="112">
        <v>49.28</v>
      </c>
      <c r="C385" s="112">
        <v>46.7</v>
      </c>
      <c r="D385" s="181">
        <v>49.3</v>
      </c>
      <c r="E385" s="112">
        <v>49.76</v>
      </c>
      <c r="F385" s="112">
        <v>56.34</v>
      </c>
      <c r="G385" s="119">
        <v>58.27</v>
      </c>
      <c r="H385" s="112">
        <v>57.66</v>
      </c>
      <c r="I385" s="61"/>
      <c r="J385" s="61"/>
      <c r="K385" s="61"/>
      <c r="L385" s="61"/>
      <c r="M385" s="61"/>
      <c r="N385" s="61"/>
      <c r="O385" s="61"/>
      <c r="P385" s="61"/>
      <c r="Q385" s="61"/>
      <c r="R385" s="61"/>
      <c r="S385" s="61"/>
      <c r="T385" s="61"/>
      <c r="U385" s="61"/>
      <c r="V385" s="61"/>
      <c r="W385" s="61"/>
      <c r="X385" s="61"/>
      <c r="Y385" s="61"/>
      <c r="Z385" s="61"/>
    </row>
    <row r="386">
      <c r="A386" s="112" t="s">
        <v>1173</v>
      </c>
      <c r="B386" s="181">
        <v>48.22</v>
      </c>
      <c r="C386" s="112">
        <v>46.39</v>
      </c>
      <c r="D386" s="112">
        <v>41.94</v>
      </c>
      <c r="E386" s="112">
        <v>46.47</v>
      </c>
      <c r="F386" s="112">
        <v>38.69</v>
      </c>
      <c r="G386" s="112">
        <v>43.35</v>
      </c>
      <c r="H386" s="119">
        <v>52.06</v>
      </c>
      <c r="I386" s="61"/>
      <c r="J386" s="61"/>
      <c r="K386" s="61"/>
      <c r="L386" s="61"/>
      <c r="M386" s="61"/>
      <c r="N386" s="61"/>
      <c r="O386" s="61"/>
      <c r="P386" s="61"/>
      <c r="Q386" s="61"/>
      <c r="R386" s="61"/>
      <c r="S386" s="61"/>
      <c r="T386" s="61"/>
      <c r="U386" s="61"/>
      <c r="V386" s="61"/>
      <c r="W386" s="61"/>
      <c r="X386" s="61"/>
      <c r="Y386" s="61"/>
      <c r="Z386" s="61"/>
    </row>
    <row r="387">
      <c r="A387" s="112" t="s">
        <v>1096</v>
      </c>
      <c r="B387" s="181">
        <v>49.76</v>
      </c>
      <c r="C387" s="112">
        <v>32.32</v>
      </c>
      <c r="D387" s="112">
        <v>39.15</v>
      </c>
      <c r="E387" s="112">
        <v>0.0</v>
      </c>
      <c r="F387" s="112">
        <v>21.05</v>
      </c>
      <c r="G387" s="112">
        <v>45.97</v>
      </c>
      <c r="H387" s="119">
        <v>51.26</v>
      </c>
      <c r="I387" s="61"/>
      <c r="J387" s="61"/>
      <c r="K387" s="61"/>
      <c r="L387" s="61"/>
      <c r="M387" s="61"/>
      <c r="N387" s="61"/>
      <c r="O387" s="61"/>
      <c r="P387" s="61"/>
      <c r="Q387" s="61"/>
      <c r="R387" s="61"/>
      <c r="S387" s="61"/>
      <c r="T387" s="61"/>
      <c r="U387" s="61"/>
      <c r="V387" s="61"/>
      <c r="W387" s="61"/>
      <c r="X387" s="61"/>
      <c r="Y387" s="61"/>
      <c r="Z387" s="61"/>
    </row>
    <row r="388">
      <c r="A388" s="112" t="s">
        <v>1174</v>
      </c>
      <c r="B388" s="112">
        <v>37.86</v>
      </c>
      <c r="C388" s="112">
        <v>38.17</v>
      </c>
      <c r="D388" s="181">
        <v>39.82</v>
      </c>
      <c r="E388" s="112">
        <v>35.92</v>
      </c>
      <c r="F388" s="112">
        <v>42.4</v>
      </c>
      <c r="G388" s="182">
        <v>40.27</v>
      </c>
      <c r="H388" s="119">
        <v>46.62</v>
      </c>
      <c r="I388" s="61"/>
      <c r="J388" s="61"/>
      <c r="K388" s="61"/>
      <c r="L388" s="61"/>
      <c r="M388" s="61"/>
      <c r="N388" s="61"/>
      <c r="O388" s="61"/>
      <c r="P388" s="61"/>
      <c r="Q388" s="61"/>
      <c r="R388" s="61"/>
      <c r="S388" s="61"/>
      <c r="T388" s="61"/>
      <c r="U388" s="61"/>
      <c r="V388" s="61"/>
      <c r="W388" s="61"/>
      <c r="X388" s="61"/>
      <c r="Y388" s="61"/>
      <c r="Z388" s="61"/>
    </row>
    <row r="389">
      <c r="A389" s="112" t="s">
        <v>1069</v>
      </c>
      <c r="B389" s="181">
        <v>44.46</v>
      </c>
      <c r="C389" s="112">
        <v>34.47</v>
      </c>
      <c r="D389" s="112">
        <v>37.74</v>
      </c>
      <c r="E389" s="112">
        <v>33.27</v>
      </c>
      <c r="F389" s="112">
        <v>30.87</v>
      </c>
      <c r="G389" s="112">
        <v>31.69</v>
      </c>
      <c r="H389" s="119">
        <v>45.37</v>
      </c>
      <c r="I389" s="61"/>
      <c r="J389" s="61"/>
      <c r="K389" s="61"/>
      <c r="L389" s="61"/>
      <c r="M389" s="61"/>
      <c r="N389" s="61"/>
      <c r="O389" s="61"/>
      <c r="P389" s="61"/>
      <c r="Q389" s="61"/>
      <c r="R389" s="61"/>
      <c r="S389" s="61"/>
      <c r="T389" s="61"/>
      <c r="U389" s="61"/>
      <c r="V389" s="61"/>
      <c r="W389" s="61"/>
      <c r="X389" s="61"/>
      <c r="Y389" s="61"/>
      <c r="Z389" s="61"/>
    </row>
    <row r="390">
      <c r="A390" s="112" t="s">
        <v>1175</v>
      </c>
      <c r="B390" s="181">
        <v>38.56</v>
      </c>
      <c r="C390" s="112">
        <v>35.3</v>
      </c>
      <c r="D390" s="112">
        <v>32.56</v>
      </c>
      <c r="E390" s="112">
        <v>23.77</v>
      </c>
      <c r="F390" s="112">
        <v>36.58</v>
      </c>
      <c r="G390" s="112">
        <v>37.63</v>
      </c>
      <c r="H390" s="119">
        <v>43.06</v>
      </c>
      <c r="I390" s="61"/>
      <c r="J390" s="61"/>
      <c r="K390" s="61"/>
      <c r="L390" s="61"/>
      <c r="M390" s="61"/>
      <c r="N390" s="61"/>
      <c r="O390" s="61"/>
      <c r="P390" s="61"/>
      <c r="Q390" s="61"/>
      <c r="R390" s="61"/>
      <c r="S390" s="61"/>
      <c r="T390" s="61"/>
      <c r="U390" s="61"/>
      <c r="V390" s="61"/>
      <c r="W390" s="61"/>
      <c r="X390" s="61"/>
      <c r="Y390" s="61"/>
      <c r="Z390" s="61"/>
    </row>
    <row r="391">
      <c r="A391" s="112" t="s">
        <v>1176</v>
      </c>
      <c r="B391" s="181">
        <v>34.68</v>
      </c>
      <c r="C391" s="112">
        <v>7.34</v>
      </c>
      <c r="D391" s="112">
        <v>10.6</v>
      </c>
      <c r="E391" s="112">
        <v>0.0</v>
      </c>
      <c r="F391" s="112">
        <v>0.0</v>
      </c>
      <c r="G391" s="112">
        <v>52.82</v>
      </c>
      <c r="H391" s="119">
        <v>42.29</v>
      </c>
      <c r="I391" s="61"/>
      <c r="J391" s="61"/>
      <c r="K391" s="61"/>
      <c r="L391" s="61"/>
      <c r="M391" s="61"/>
      <c r="N391" s="61"/>
      <c r="O391" s="61"/>
      <c r="P391" s="61"/>
      <c r="Q391" s="61"/>
      <c r="R391" s="61"/>
      <c r="S391" s="61"/>
      <c r="T391" s="61"/>
      <c r="U391" s="61"/>
      <c r="V391" s="61"/>
      <c r="W391" s="61"/>
      <c r="X391" s="61"/>
      <c r="Y391" s="61"/>
      <c r="Z391" s="61"/>
    </row>
    <row r="392">
      <c r="A392" s="112" t="s">
        <v>1113</v>
      </c>
      <c r="B392" s="181">
        <v>28.48</v>
      </c>
      <c r="C392" s="112">
        <v>23.58</v>
      </c>
      <c r="D392" s="112">
        <v>25.27</v>
      </c>
      <c r="E392" s="112">
        <v>23.09</v>
      </c>
      <c r="F392" s="112">
        <v>24.78</v>
      </c>
      <c r="G392" s="182">
        <v>24.02</v>
      </c>
      <c r="H392" s="119">
        <v>31.3</v>
      </c>
      <c r="I392" s="61"/>
      <c r="J392" s="61"/>
      <c r="K392" s="61"/>
      <c r="L392" s="61"/>
      <c r="M392" s="61"/>
      <c r="N392" s="61"/>
      <c r="O392" s="61"/>
      <c r="P392" s="61"/>
      <c r="Q392" s="61"/>
      <c r="R392" s="61"/>
      <c r="S392" s="61"/>
      <c r="T392" s="61"/>
      <c r="U392" s="61"/>
      <c r="V392" s="61"/>
      <c r="W392" s="61"/>
      <c r="X392" s="61"/>
      <c r="Y392" s="61"/>
      <c r="Z392" s="61"/>
    </row>
    <row r="393">
      <c r="A393" s="112" t="s">
        <v>1177</v>
      </c>
      <c r="B393" s="181">
        <v>79.18</v>
      </c>
      <c r="C393" s="112">
        <v>75.64</v>
      </c>
      <c r="D393" s="112">
        <v>76.27</v>
      </c>
      <c r="E393" s="112">
        <v>82.18</v>
      </c>
      <c r="F393" s="112">
        <v>88.26</v>
      </c>
      <c r="G393" s="119">
        <v>88.12</v>
      </c>
      <c r="H393" s="112">
        <v>87.76</v>
      </c>
      <c r="I393" s="61"/>
      <c r="J393" s="61"/>
      <c r="K393" s="61"/>
      <c r="L393" s="61"/>
      <c r="M393" s="61"/>
      <c r="N393" s="61"/>
      <c r="O393" s="61"/>
      <c r="P393" s="61"/>
      <c r="Q393" s="61"/>
      <c r="R393" s="61"/>
      <c r="S393" s="61"/>
      <c r="T393" s="61"/>
      <c r="U393" s="61"/>
      <c r="V393" s="61"/>
      <c r="W393" s="61"/>
      <c r="X393" s="61"/>
      <c r="Y393" s="61"/>
      <c r="Z393" s="61"/>
    </row>
    <row r="394">
      <c r="A394" s="112" t="s">
        <v>1178</v>
      </c>
      <c r="B394" s="181">
        <v>65.64</v>
      </c>
      <c r="C394" s="112">
        <v>59.19</v>
      </c>
      <c r="D394" s="112">
        <v>58.93</v>
      </c>
      <c r="E394" s="112">
        <v>64.21</v>
      </c>
      <c r="F394" s="112">
        <v>68.58</v>
      </c>
      <c r="G394" s="112">
        <v>69.4</v>
      </c>
      <c r="H394" s="119">
        <v>70.94</v>
      </c>
      <c r="I394" s="61"/>
      <c r="J394" s="61"/>
      <c r="K394" s="61"/>
      <c r="L394" s="61"/>
      <c r="M394" s="61"/>
      <c r="N394" s="61"/>
      <c r="O394" s="61"/>
      <c r="P394" s="61"/>
      <c r="Q394" s="61"/>
      <c r="R394" s="61"/>
      <c r="S394" s="61"/>
      <c r="T394" s="61"/>
      <c r="U394" s="61"/>
      <c r="V394" s="61"/>
      <c r="W394" s="61"/>
      <c r="X394" s="61"/>
      <c r="Y394" s="61"/>
      <c r="Z394" s="61"/>
    </row>
    <row r="395">
      <c r="A395" s="113" t="s">
        <v>1179</v>
      </c>
      <c r="B395" s="183">
        <v>50.15</v>
      </c>
      <c r="C395" s="113">
        <v>43.32</v>
      </c>
      <c r="D395" s="113">
        <v>44.77</v>
      </c>
      <c r="E395" s="113">
        <v>41.58</v>
      </c>
      <c r="F395" s="113">
        <v>45.04</v>
      </c>
      <c r="G395" s="113">
        <v>52.09</v>
      </c>
      <c r="H395" s="120">
        <v>56.34</v>
      </c>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137" t="s">
        <v>430</v>
      </c>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3" t="s">
        <v>1180</v>
      </c>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184"/>
      <c r="B401" s="185" t="s">
        <v>985</v>
      </c>
      <c r="C401" s="185" t="s">
        <v>1181</v>
      </c>
      <c r="D401" s="185" t="s">
        <v>1182</v>
      </c>
      <c r="E401" s="185" t="s">
        <v>1154</v>
      </c>
      <c r="F401" s="186" t="s">
        <v>1183</v>
      </c>
      <c r="G401" s="61"/>
      <c r="H401" s="61"/>
      <c r="I401" s="61"/>
      <c r="J401" s="61"/>
      <c r="K401" s="61"/>
      <c r="L401" s="61"/>
      <c r="M401" s="61"/>
      <c r="N401" s="61"/>
      <c r="O401" s="61"/>
      <c r="P401" s="61"/>
      <c r="Q401" s="61"/>
      <c r="R401" s="61"/>
      <c r="S401" s="61"/>
      <c r="T401" s="61"/>
      <c r="U401" s="61"/>
      <c r="V401" s="61"/>
      <c r="W401" s="61"/>
      <c r="X401" s="61"/>
      <c r="Y401" s="61"/>
      <c r="Z401" s="61"/>
    </row>
    <row r="402">
      <c r="A402" s="187" t="s">
        <v>952</v>
      </c>
      <c r="B402" s="187" t="s">
        <v>1184</v>
      </c>
      <c r="C402" s="187" t="s">
        <v>1185</v>
      </c>
      <c r="D402" s="187" t="s">
        <v>1186</v>
      </c>
      <c r="E402" s="187" t="s">
        <v>1187</v>
      </c>
      <c r="F402" s="187" t="s">
        <v>1188</v>
      </c>
      <c r="G402" s="61"/>
      <c r="H402" s="61"/>
      <c r="I402" s="61"/>
      <c r="J402" s="61"/>
      <c r="K402" s="61"/>
      <c r="L402" s="61"/>
      <c r="M402" s="61"/>
      <c r="N402" s="61"/>
      <c r="O402" s="61"/>
      <c r="P402" s="61"/>
      <c r="Q402" s="61"/>
      <c r="R402" s="61"/>
      <c r="S402" s="61"/>
      <c r="T402" s="61"/>
      <c r="U402" s="61"/>
      <c r="V402" s="61"/>
      <c r="W402" s="61"/>
      <c r="X402" s="61"/>
      <c r="Y402" s="61"/>
      <c r="Z402" s="61"/>
    </row>
    <row r="403">
      <c r="A403" s="188"/>
      <c r="B403" s="189" t="s">
        <v>1189</v>
      </c>
      <c r="C403" s="189">
        <v>0.72</v>
      </c>
      <c r="D403" s="189">
        <v>0.66</v>
      </c>
      <c r="E403" s="189">
        <v>0.72</v>
      </c>
      <c r="F403" s="189">
        <v>0.63</v>
      </c>
      <c r="G403" s="61"/>
      <c r="H403" s="61"/>
      <c r="I403" s="61"/>
      <c r="J403" s="61"/>
      <c r="K403" s="61"/>
      <c r="L403" s="61"/>
      <c r="M403" s="61"/>
      <c r="N403" s="61"/>
      <c r="O403" s="61"/>
      <c r="P403" s="61"/>
      <c r="Q403" s="61"/>
      <c r="R403" s="61"/>
      <c r="S403" s="61"/>
      <c r="T403" s="61"/>
      <c r="U403" s="61"/>
      <c r="V403" s="61"/>
      <c r="W403" s="61"/>
      <c r="X403" s="61"/>
      <c r="Y403" s="61"/>
      <c r="Z403" s="61"/>
    </row>
    <row r="404">
      <c r="A404" s="187" t="s">
        <v>953</v>
      </c>
      <c r="B404" s="187" t="s">
        <v>1190</v>
      </c>
      <c r="C404" s="187" t="s">
        <v>1191</v>
      </c>
      <c r="D404" s="187" t="s">
        <v>1192</v>
      </c>
      <c r="E404" s="187" t="s">
        <v>1193</v>
      </c>
      <c r="F404" s="187" t="s">
        <v>1194</v>
      </c>
      <c r="G404" s="61"/>
      <c r="H404" s="61"/>
      <c r="I404" s="61"/>
      <c r="J404" s="61"/>
      <c r="K404" s="61"/>
      <c r="L404" s="61"/>
      <c r="M404" s="61"/>
      <c r="N404" s="61"/>
      <c r="O404" s="61"/>
      <c r="P404" s="61"/>
      <c r="Q404" s="61"/>
      <c r="R404" s="61"/>
      <c r="S404" s="61"/>
      <c r="T404" s="61"/>
      <c r="U404" s="61"/>
      <c r="V404" s="61"/>
      <c r="W404" s="61"/>
      <c r="X404" s="61"/>
      <c r="Y404" s="61"/>
      <c r="Z404" s="61"/>
    </row>
    <row r="405">
      <c r="A405" s="188"/>
      <c r="B405" s="189" t="s">
        <v>1189</v>
      </c>
      <c r="C405" s="189">
        <v>0.71</v>
      </c>
      <c r="D405" s="189">
        <v>0.66</v>
      </c>
      <c r="E405" s="189">
        <v>0.67</v>
      </c>
      <c r="F405" s="189">
        <v>0.55</v>
      </c>
      <c r="G405" s="61"/>
      <c r="H405" s="61"/>
      <c r="I405" s="61"/>
      <c r="J405" s="61"/>
      <c r="K405" s="61"/>
      <c r="L405" s="61"/>
      <c r="M405" s="61"/>
      <c r="N405" s="61"/>
      <c r="O405" s="61"/>
      <c r="P405" s="61"/>
      <c r="Q405" s="61"/>
      <c r="R405" s="61"/>
      <c r="S405" s="61"/>
      <c r="T405" s="61"/>
      <c r="U405" s="61"/>
      <c r="V405" s="61"/>
      <c r="W405" s="61"/>
      <c r="X405" s="61"/>
      <c r="Y405" s="61"/>
      <c r="Z405" s="61"/>
    </row>
    <row r="406">
      <c r="A406" s="187" t="s">
        <v>107</v>
      </c>
      <c r="B406" s="187" t="s">
        <v>1190</v>
      </c>
      <c r="C406" s="187" t="s">
        <v>1195</v>
      </c>
      <c r="D406" s="187" t="s">
        <v>1196</v>
      </c>
      <c r="E406" s="187" t="s">
        <v>1197</v>
      </c>
      <c r="F406" s="187" t="s">
        <v>1198</v>
      </c>
      <c r="G406" s="61"/>
      <c r="H406" s="61"/>
      <c r="I406" s="61"/>
      <c r="J406" s="61"/>
      <c r="K406" s="61"/>
      <c r="L406" s="61"/>
      <c r="M406" s="61"/>
      <c r="N406" s="61"/>
      <c r="O406" s="61"/>
      <c r="P406" s="61"/>
      <c r="Q406" s="61"/>
      <c r="R406" s="61"/>
      <c r="S406" s="61"/>
      <c r="T406" s="61"/>
      <c r="U406" s="61"/>
      <c r="V406" s="61"/>
      <c r="W406" s="61"/>
      <c r="X406" s="61"/>
      <c r="Y406" s="61"/>
      <c r="Z406" s="61"/>
    </row>
    <row r="407">
      <c r="A407" s="188"/>
      <c r="B407" s="189" t="s">
        <v>1189</v>
      </c>
      <c r="C407" s="189">
        <v>0.71</v>
      </c>
      <c r="D407" s="189">
        <v>0.65</v>
      </c>
      <c r="E407" s="189">
        <v>0.65</v>
      </c>
      <c r="F407" s="189">
        <v>0.55</v>
      </c>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137" t="s">
        <v>387</v>
      </c>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3" t="s">
        <v>1199</v>
      </c>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177" t="s">
        <v>977</v>
      </c>
      <c r="B412" s="145" t="s">
        <v>1200</v>
      </c>
      <c r="C412" s="74"/>
      <c r="D412" s="89"/>
      <c r="E412" s="145" t="s">
        <v>1201</v>
      </c>
      <c r="F412" s="74"/>
      <c r="G412" s="89"/>
      <c r="H412" s="61"/>
      <c r="I412" s="61"/>
      <c r="J412" s="61"/>
      <c r="K412" s="61"/>
      <c r="L412" s="61"/>
      <c r="M412" s="61"/>
      <c r="N412" s="61"/>
      <c r="O412" s="61"/>
      <c r="P412" s="61"/>
      <c r="Q412" s="61"/>
      <c r="R412" s="61"/>
      <c r="S412" s="61"/>
      <c r="T412" s="61"/>
      <c r="U412" s="61"/>
      <c r="V412" s="61"/>
      <c r="W412" s="61"/>
      <c r="X412" s="61"/>
      <c r="Y412" s="61"/>
      <c r="Z412" s="61"/>
    </row>
    <row r="413">
      <c r="A413" s="90"/>
      <c r="B413" s="190" t="s">
        <v>952</v>
      </c>
      <c r="C413" s="190" t="s">
        <v>953</v>
      </c>
      <c r="D413" s="190" t="s">
        <v>107</v>
      </c>
      <c r="E413" s="190" t="s">
        <v>952</v>
      </c>
      <c r="F413" s="190" t="s">
        <v>953</v>
      </c>
      <c r="G413" s="190" t="s">
        <v>107</v>
      </c>
      <c r="H413" s="61"/>
      <c r="I413" s="61"/>
      <c r="J413" s="61"/>
      <c r="K413" s="61"/>
      <c r="L413" s="61"/>
      <c r="M413" s="61"/>
      <c r="N413" s="61"/>
      <c r="O413" s="61"/>
      <c r="P413" s="61"/>
      <c r="Q413" s="61"/>
      <c r="R413" s="61"/>
      <c r="S413" s="61"/>
      <c r="T413" s="61"/>
      <c r="U413" s="61"/>
      <c r="V413" s="61"/>
      <c r="W413" s="61"/>
      <c r="X413" s="61"/>
      <c r="Y413" s="61"/>
      <c r="Z413" s="61"/>
    </row>
    <row r="414">
      <c r="A414" s="116" t="s">
        <v>940</v>
      </c>
      <c r="B414" s="179">
        <v>0.826</v>
      </c>
      <c r="C414" s="179">
        <v>0.754</v>
      </c>
      <c r="D414" s="179">
        <v>0.779</v>
      </c>
      <c r="E414" s="179">
        <v>0.806</v>
      </c>
      <c r="F414" s="116">
        <v>0.818</v>
      </c>
      <c r="G414" s="116">
        <v>0.811</v>
      </c>
      <c r="H414" s="61"/>
      <c r="I414" s="61"/>
      <c r="J414" s="61"/>
      <c r="K414" s="61"/>
      <c r="L414" s="61"/>
      <c r="M414" s="61"/>
      <c r="N414" s="61"/>
      <c r="O414" s="61"/>
      <c r="P414" s="61"/>
      <c r="Q414" s="61"/>
      <c r="R414" s="61"/>
      <c r="S414" s="61"/>
      <c r="T414" s="61"/>
      <c r="U414" s="61"/>
      <c r="V414" s="61"/>
      <c r="W414" s="61"/>
      <c r="X414" s="61"/>
      <c r="Y414" s="61"/>
      <c r="Z414" s="61"/>
    </row>
    <row r="415">
      <c r="A415" s="112" t="s">
        <v>941</v>
      </c>
      <c r="B415" s="112">
        <v>0.937</v>
      </c>
      <c r="C415" s="119">
        <v>0.955</v>
      </c>
      <c r="D415" s="119">
        <v>0.945</v>
      </c>
      <c r="E415" s="112">
        <v>0.909</v>
      </c>
      <c r="F415" s="119">
        <v>0.946</v>
      </c>
      <c r="G415" s="112">
        <v>0.926</v>
      </c>
      <c r="H415" s="61"/>
      <c r="I415" s="61"/>
      <c r="J415" s="61"/>
      <c r="K415" s="61"/>
      <c r="L415" s="61"/>
      <c r="M415" s="61"/>
      <c r="N415" s="61"/>
      <c r="O415" s="61"/>
      <c r="P415" s="61"/>
      <c r="Q415" s="61"/>
      <c r="R415" s="61"/>
      <c r="S415" s="61"/>
      <c r="T415" s="61"/>
      <c r="U415" s="61"/>
      <c r="V415" s="61"/>
      <c r="W415" s="61"/>
      <c r="X415" s="61"/>
      <c r="Y415" s="61"/>
      <c r="Z415" s="61"/>
    </row>
    <row r="416">
      <c r="A416" s="112" t="s">
        <v>942</v>
      </c>
      <c r="B416" s="112">
        <v>0.944</v>
      </c>
      <c r="C416" s="112">
        <v>0.914</v>
      </c>
      <c r="D416" s="112">
        <v>0.927</v>
      </c>
      <c r="E416" s="112">
        <v>0.936</v>
      </c>
      <c r="F416" s="112">
        <v>0.942</v>
      </c>
      <c r="G416" s="119">
        <v>0.939</v>
      </c>
      <c r="H416" s="61"/>
      <c r="I416" s="61"/>
      <c r="J416" s="61"/>
      <c r="K416" s="61"/>
      <c r="L416" s="61"/>
      <c r="M416" s="61"/>
      <c r="N416" s="61"/>
      <c r="O416" s="61"/>
      <c r="P416" s="61"/>
      <c r="Q416" s="61"/>
      <c r="R416" s="61"/>
      <c r="S416" s="61"/>
      <c r="T416" s="61"/>
      <c r="U416" s="61"/>
      <c r="V416" s="61"/>
      <c r="W416" s="61"/>
      <c r="X416" s="61"/>
      <c r="Y416" s="61"/>
      <c r="Z416" s="61"/>
    </row>
    <row r="417">
      <c r="A417" s="112" t="s">
        <v>943</v>
      </c>
      <c r="B417" s="112">
        <v>0.929</v>
      </c>
      <c r="C417" s="112">
        <v>0.844</v>
      </c>
      <c r="D417" s="112">
        <v>0.905</v>
      </c>
      <c r="E417" s="112">
        <v>0.823</v>
      </c>
      <c r="F417" s="112">
        <v>0.786</v>
      </c>
      <c r="G417" s="112">
        <v>0.802</v>
      </c>
      <c r="H417" s="61"/>
      <c r="I417" s="61"/>
      <c r="J417" s="61"/>
      <c r="K417" s="61"/>
      <c r="L417" s="61"/>
      <c r="M417" s="61"/>
      <c r="N417" s="61"/>
      <c r="O417" s="61"/>
      <c r="P417" s="61"/>
      <c r="Q417" s="61"/>
      <c r="R417" s="61"/>
      <c r="S417" s="61"/>
      <c r="T417" s="61"/>
      <c r="U417" s="61"/>
      <c r="V417" s="61"/>
      <c r="W417" s="61"/>
      <c r="X417" s="61"/>
      <c r="Y417" s="61"/>
      <c r="Z417" s="61"/>
    </row>
    <row r="418">
      <c r="A418" s="112" t="s">
        <v>944</v>
      </c>
      <c r="B418" s="112">
        <v>0.923</v>
      </c>
      <c r="C418" s="112">
        <v>0.891</v>
      </c>
      <c r="D418" s="112">
        <v>0.877</v>
      </c>
      <c r="E418" s="112">
        <v>0.927</v>
      </c>
      <c r="F418" s="112">
        <v>0.894</v>
      </c>
      <c r="G418" s="112">
        <v>0.909</v>
      </c>
      <c r="H418" s="61"/>
      <c r="I418" s="61"/>
      <c r="J418" s="61"/>
      <c r="K418" s="61"/>
      <c r="L418" s="61"/>
      <c r="M418" s="61"/>
      <c r="N418" s="61"/>
      <c r="O418" s="61"/>
      <c r="P418" s="61"/>
      <c r="Q418" s="61"/>
      <c r="R418" s="61"/>
      <c r="S418" s="61"/>
      <c r="T418" s="61"/>
      <c r="U418" s="61"/>
      <c r="V418" s="61"/>
      <c r="W418" s="61"/>
      <c r="X418" s="61"/>
      <c r="Y418" s="61"/>
      <c r="Z418" s="61"/>
    </row>
    <row r="419">
      <c r="A419" s="112" t="s">
        <v>945</v>
      </c>
      <c r="B419" s="112">
        <v>0.854</v>
      </c>
      <c r="C419" s="112">
        <v>0.797</v>
      </c>
      <c r="D419" s="112">
        <v>0.82</v>
      </c>
      <c r="E419" s="112">
        <v>0.864</v>
      </c>
      <c r="F419" s="181">
        <v>0.72</v>
      </c>
      <c r="G419" s="181">
        <v>0.782</v>
      </c>
      <c r="H419" s="61"/>
      <c r="I419" s="61"/>
      <c r="J419" s="61"/>
      <c r="K419" s="61"/>
      <c r="L419" s="61"/>
      <c r="M419" s="61"/>
      <c r="N419" s="61"/>
      <c r="O419" s="61"/>
      <c r="P419" s="61"/>
      <c r="Q419" s="61"/>
      <c r="R419" s="61"/>
      <c r="S419" s="61"/>
      <c r="T419" s="61"/>
      <c r="U419" s="61"/>
      <c r="V419" s="61"/>
      <c r="W419" s="61"/>
      <c r="X419" s="61"/>
      <c r="Y419" s="61"/>
      <c r="Z419" s="61"/>
    </row>
    <row r="420">
      <c r="A420" s="112" t="s">
        <v>946</v>
      </c>
      <c r="B420" s="112">
        <v>0.948</v>
      </c>
      <c r="C420" s="112">
        <v>0.921</v>
      </c>
      <c r="D420" s="112">
        <v>0.923</v>
      </c>
      <c r="E420" s="112">
        <v>0.831</v>
      </c>
      <c r="F420" s="112">
        <v>0.753</v>
      </c>
      <c r="G420" s="112">
        <v>0.786</v>
      </c>
      <c r="H420" s="61"/>
      <c r="I420" s="61"/>
      <c r="J420" s="61"/>
      <c r="K420" s="61"/>
      <c r="L420" s="61"/>
      <c r="M420" s="61"/>
      <c r="N420" s="61"/>
      <c r="O420" s="61"/>
      <c r="P420" s="61"/>
      <c r="Q420" s="61"/>
      <c r="R420" s="61"/>
      <c r="S420" s="61"/>
      <c r="T420" s="61"/>
      <c r="U420" s="61"/>
      <c r="V420" s="61"/>
      <c r="W420" s="61"/>
      <c r="X420" s="61"/>
      <c r="Y420" s="61"/>
      <c r="Z420" s="61"/>
    </row>
    <row r="421">
      <c r="A421" s="112" t="s">
        <v>947</v>
      </c>
      <c r="B421" s="119">
        <v>0.951</v>
      </c>
      <c r="C421" s="112">
        <v>0.919</v>
      </c>
      <c r="D421" s="112">
        <v>0.933</v>
      </c>
      <c r="E421" s="112">
        <v>0.905</v>
      </c>
      <c r="F421" s="112">
        <v>0.899</v>
      </c>
      <c r="G421" s="112">
        <v>0.902</v>
      </c>
      <c r="H421" s="61"/>
      <c r="I421" s="61"/>
      <c r="J421" s="61"/>
      <c r="K421" s="61"/>
      <c r="L421" s="61"/>
      <c r="M421" s="61"/>
      <c r="N421" s="61"/>
      <c r="O421" s="61"/>
      <c r="P421" s="61"/>
      <c r="Q421" s="61"/>
      <c r="R421" s="61"/>
      <c r="S421" s="61"/>
      <c r="T421" s="61"/>
      <c r="U421" s="61"/>
      <c r="V421" s="61"/>
      <c r="W421" s="61"/>
      <c r="X421" s="61"/>
      <c r="Y421" s="61"/>
      <c r="Z421" s="61"/>
    </row>
    <row r="422">
      <c r="A422" s="112" t="s">
        <v>948</v>
      </c>
      <c r="B422" s="112">
        <v>0.934</v>
      </c>
      <c r="C422" s="112">
        <v>0.938</v>
      </c>
      <c r="D422" s="112">
        <v>0.93</v>
      </c>
      <c r="E422" s="119">
        <v>0.938</v>
      </c>
      <c r="F422" s="112">
        <v>0.914</v>
      </c>
      <c r="G422" s="112">
        <v>0.926</v>
      </c>
      <c r="H422" s="61"/>
      <c r="I422" s="61"/>
      <c r="J422" s="61"/>
      <c r="K422" s="61"/>
      <c r="L422" s="61"/>
      <c r="M422" s="61"/>
      <c r="N422" s="61"/>
      <c r="O422" s="61"/>
      <c r="P422" s="61"/>
      <c r="Q422" s="61"/>
      <c r="R422" s="61"/>
      <c r="S422" s="61"/>
      <c r="T422" s="61"/>
      <c r="U422" s="61"/>
      <c r="V422" s="61"/>
      <c r="W422" s="61"/>
      <c r="X422" s="61"/>
      <c r="Y422" s="61"/>
      <c r="Z422" s="61"/>
    </row>
    <row r="423">
      <c r="A423" s="113" t="s">
        <v>949</v>
      </c>
      <c r="B423" s="113">
        <v>0.912</v>
      </c>
      <c r="C423" s="113">
        <v>0.903</v>
      </c>
      <c r="D423" s="113">
        <v>0.907</v>
      </c>
      <c r="E423" s="113">
        <v>0.851</v>
      </c>
      <c r="F423" s="113">
        <v>0.82</v>
      </c>
      <c r="G423" s="113">
        <v>0.834</v>
      </c>
      <c r="H423" s="61"/>
      <c r="I423" s="61"/>
      <c r="J423" s="61"/>
      <c r="K423" s="61"/>
      <c r="L423" s="61"/>
      <c r="M423" s="61"/>
      <c r="N423" s="61"/>
      <c r="O423" s="61"/>
      <c r="P423" s="61"/>
      <c r="Q423" s="61"/>
      <c r="R423" s="61"/>
      <c r="S423" s="61"/>
      <c r="T423" s="61"/>
      <c r="U423" s="61"/>
      <c r="V423" s="61"/>
      <c r="W423" s="61"/>
      <c r="X423" s="61"/>
      <c r="Y423" s="61"/>
      <c r="Z423" s="61"/>
    </row>
    <row r="424">
      <c r="A424" s="113" t="s">
        <v>950</v>
      </c>
      <c r="B424" s="113">
        <v>0.916</v>
      </c>
      <c r="C424" s="113">
        <v>0.884</v>
      </c>
      <c r="D424" s="113">
        <v>0.895</v>
      </c>
      <c r="E424" s="113">
        <v>0.879</v>
      </c>
      <c r="F424" s="113">
        <v>0.849</v>
      </c>
      <c r="G424" s="113">
        <v>0.862</v>
      </c>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3" t="s">
        <v>1202</v>
      </c>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109" t="s">
        <v>977</v>
      </c>
      <c r="B427" s="109" t="s">
        <v>1203</v>
      </c>
      <c r="C427" s="109" t="s">
        <v>1204</v>
      </c>
      <c r="D427" s="109" t="s">
        <v>1158</v>
      </c>
      <c r="E427" s="109" t="s">
        <v>1205</v>
      </c>
      <c r="F427" s="109" t="s">
        <v>1206</v>
      </c>
      <c r="G427" s="109" t="s">
        <v>300</v>
      </c>
      <c r="H427" s="61"/>
      <c r="I427" s="61"/>
      <c r="J427" s="61"/>
      <c r="K427" s="61"/>
      <c r="L427" s="61"/>
      <c r="M427" s="61"/>
      <c r="N427" s="61"/>
      <c r="O427" s="61"/>
      <c r="P427" s="61"/>
      <c r="Q427" s="61"/>
      <c r="R427" s="61"/>
      <c r="S427" s="61"/>
      <c r="T427" s="61"/>
      <c r="U427" s="61"/>
      <c r="V427" s="61"/>
      <c r="W427" s="61"/>
      <c r="X427" s="61"/>
      <c r="Y427" s="61"/>
      <c r="Z427" s="61"/>
    </row>
    <row r="428">
      <c r="A428" s="112" t="s">
        <v>940</v>
      </c>
      <c r="B428" s="119">
        <v>0.826</v>
      </c>
      <c r="C428" s="112">
        <v>0.705</v>
      </c>
      <c r="D428" s="181">
        <v>0.323</v>
      </c>
      <c r="E428" s="112">
        <v>0.55</v>
      </c>
      <c r="F428" s="112">
        <v>0.517</v>
      </c>
      <c r="G428" s="112">
        <v>0.484</v>
      </c>
      <c r="H428" s="61"/>
      <c r="I428" s="61"/>
      <c r="J428" s="61"/>
      <c r="K428" s="61"/>
      <c r="L428" s="61"/>
      <c r="M428" s="61"/>
      <c r="N428" s="61"/>
      <c r="O428" s="61"/>
      <c r="P428" s="61"/>
      <c r="Q428" s="61"/>
      <c r="R428" s="61"/>
      <c r="S428" s="61"/>
      <c r="T428" s="61"/>
      <c r="U428" s="61"/>
      <c r="V428" s="61"/>
      <c r="W428" s="61"/>
      <c r="X428" s="61"/>
      <c r="Y428" s="61"/>
      <c r="Z428" s="61"/>
    </row>
    <row r="429">
      <c r="A429" s="112" t="s">
        <v>941</v>
      </c>
      <c r="B429" s="112">
        <v>0.937</v>
      </c>
      <c r="C429" s="181">
        <v>0.822</v>
      </c>
      <c r="D429" s="119">
        <v>0.938</v>
      </c>
      <c r="E429" s="112">
        <v>0.822</v>
      </c>
      <c r="F429" s="112">
        <v>0.865</v>
      </c>
      <c r="G429" s="112">
        <v>0.927</v>
      </c>
      <c r="H429" s="61"/>
      <c r="I429" s="61"/>
      <c r="J429" s="61"/>
      <c r="K429" s="61"/>
      <c r="L429" s="61"/>
      <c r="M429" s="61"/>
      <c r="N429" s="61"/>
      <c r="O429" s="61"/>
      <c r="P429" s="61"/>
      <c r="Q429" s="61"/>
      <c r="R429" s="61"/>
      <c r="S429" s="61"/>
      <c r="T429" s="61"/>
      <c r="U429" s="61"/>
      <c r="V429" s="61"/>
      <c r="W429" s="61"/>
      <c r="X429" s="61"/>
      <c r="Y429" s="61"/>
      <c r="Z429" s="61"/>
    </row>
    <row r="430">
      <c r="A430" s="112" t="s">
        <v>942</v>
      </c>
      <c r="B430" s="112">
        <v>0.944</v>
      </c>
      <c r="C430" s="112">
        <v>0.907</v>
      </c>
      <c r="D430" s="119">
        <v>0.954</v>
      </c>
      <c r="E430" s="181">
        <v>0.743</v>
      </c>
      <c r="F430" s="112">
        <v>0.799</v>
      </c>
      <c r="G430" s="112">
        <v>0.746</v>
      </c>
      <c r="H430" s="61"/>
      <c r="I430" s="61"/>
      <c r="J430" s="61"/>
      <c r="K430" s="61"/>
      <c r="L430" s="61"/>
      <c r="M430" s="61"/>
      <c r="N430" s="61"/>
      <c r="O430" s="61"/>
      <c r="P430" s="61"/>
      <c r="Q430" s="61"/>
      <c r="R430" s="61"/>
      <c r="S430" s="61"/>
      <c r="T430" s="61"/>
      <c r="U430" s="61"/>
      <c r="V430" s="61"/>
      <c r="W430" s="61"/>
      <c r="X430" s="61"/>
      <c r="Y430" s="61"/>
      <c r="Z430" s="61"/>
    </row>
    <row r="431">
      <c r="A431" s="112" t="s">
        <v>943</v>
      </c>
      <c r="B431" s="119">
        <v>0.929</v>
      </c>
      <c r="C431" s="112">
        <v>0.738</v>
      </c>
      <c r="D431" s="181">
        <v>0.438</v>
      </c>
      <c r="E431" s="112">
        <v>0.68</v>
      </c>
      <c r="F431" s="112">
        <v>0.636</v>
      </c>
      <c r="G431" s="112">
        <v>0.488</v>
      </c>
      <c r="H431" s="61"/>
      <c r="I431" s="61"/>
      <c r="J431" s="61"/>
      <c r="K431" s="61"/>
      <c r="L431" s="61"/>
      <c r="M431" s="61"/>
      <c r="N431" s="61"/>
      <c r="O431" s="61"/>
      <c r="P431" s="61"/>
      <c r="Q431" s="61"/>
      <c r="R431" s="61"/>
      <c r="S431" s="61"/>
      <c r="T431" s="61"/>
      <c r="U431" s="61"/>
      <c r="V431" s="61"/>
      <c r="W431" s="61"/>
      <c r="X431" s="61"/>
      <c r="Y431" s="61"/>
      <c r="Z431" s="61"/>
    </row>
    <row r="432">
      <c r="A432" s="112" t="s">
        <v>944</v>
      </c>
      <c r="B432" s="119">
        <v>0.923</v>
      </c>
      <c r="C432" s="112">
        <v>0.898</v>
      </c>
      <c r="D432" s="112">
        <v>0.692</v>
      </c>
      <c r="E432" s="112">
        <v>0.769</v>
      </c>
      <c r="F432" s="112">
        <v>0.812</v>
      </c>
      <c r="G432" s="181">
        <v>0.596</v>
      </c>
      <c r="H432" s="61"/>
      <c r="I432" s="61"/>
      <c r="J432" s="61"/>
      <c r="K432" s="61"/>
      <c r="L432" s="61"/>
      <c r="M432" s="61"/>
      <c r="N432" s="61"/>
      <c r="O432" s="61"/>
      <c r="P432" s="61"/>
      <c r="Q432" s="61"/>
      <c r="R432" s="61"/>
      <c r="S432" s="61"/>
      <c r="T432" s="61"/>
      <c r="U432" s="61"/>
      <c r="V432" s="61"/>
      <c r="W432" s="61"/>
      <c r="X432" s="61"/>
      <c r="Y432" s="61"/>
      <c r="Z432" s="61"/>
    </row>
    <row r="433">
      <c r="A433" s="112" t="s">
        <v>945</v>
      </c>
      <c r="B433" s="112">
        <v>0.854</v>
      </c>
      <c r="C433" s="181">
        <v>0.502</v>
      </c>
      <c r="D433" s="119">
        <v>0.856</v>
      </c>
      <c r="E433" s="112">
        <v>0.64</v>
      </c>
      <c r="F433" s="112">
        <v>0.59</v>
      </c>
      <c r="G433" s="112">
        <v>0.771</v>
      </c>
      <c r="H433" s="61"/>
      <c r="I433" s="61"/>
      <c r="J433" s="61"/>
      <c r="K433" s="61"/>
      <c r="L433" s="61"/>
      <c r="M433" s="61"/>
      <c r="N433" s="61"/>
      <c r="O433" s="61"/>
      <c r="P433" s="61"/>
      <c r="Q433" s="61"/>
      <c r="R433" s="61"/>
      <c r="S433" s="61"/>
      <c r="T433" s="61"/>
      <c r="U433" s="61"/>
      <c r="V433" s="61"/>
      <c r="W433" s="61"/>
      <c r="X433" s="61"/>
      <c r="Y433" s="61"/>
      <c r="Z433" s="61"/>
    </row>
    <row r="434">
      <c r="A434" s="112" t="s">
        <v>946</v>
      </c>
      <c r="B434" s="119">
        <v>0.948</v>
      </c>
      <c r="C434" s="112">
        <v>0.898</v>
      </c>
      <c r="D434" s="112">
        <v>0.766</v>
      </c>
      <c r="E434" s="112">
        <v>0.815</v>
      </c>
      <c r="F434" s="112">
        <v>0.869</v>
      </c>
      <c r="G434" s="181">
        <v>0.526</v>
      </c>
      <c r="H434" s="61"/>
      <c r="I434" s="61"/>
      <c r="J434" s="61"/>
      <c r="K434" s="61"/>
      <c r="L434" s="61"/>
      <c r="M434" s="61"/>
      <c r="N434" s="61"/>
      <c r="O434" s="61"/>
      <c r="P434" s="61"/>
      <c r="Q434" s="61"/>
      <c r="R434" s="61"/>
      <c r="S434" s="61"/>
      <c r="T434" s="61"/>
      <c r="U434" s="61"/>
      <c r="V434" s="61"/>
      <c r="W434" s="61"/>
      <c r="X434" s="61"/>
      <c r="Y434" s="61"/>
      <c r="Z434" s="61"/>
    </row>
    <row r="435">
      <c r="A435" s="112" t="s">
        <v>947</v>
      </c>
      <c r="B435" s="119">
        <v>0.951</v>
      </c>
      <c r="C435" s="112">
        <v>0.734</v>
      </c>
      <c r="D435" s="112">
        <v>0.935</v>
      </c>
      <c r="E435" s="181">
        <v>0.709</v>
      </c>
      <c r="F435" s="112">
        <v>0.764</v>
      </c>
      <c r="G435" s="112">
        <v>0.855</v>
      </c>
      <c r="H435" s="61"/>
      <c r="I435" s="61"/>
      <c r="J435" s="61"/>
      <c r="K435" s="61"/>
      <c r="L435" s="61"/>
      <c r="M435" s="61"/>
      <c r="N435" s="61"/>
      <c r="O435" s="61"/>
      <c r="P435" s="61"/>
      <c r="Q435" s="61"/>
      <c r="R435" s="61"/>
      <c r="S435" s="61"/>
      <c r="T435" s="61"/>
      <c r="U435" s="61"/>
      <c r="V435" s="61"/>
      <c r="W435" s="61"/>
      <c r="X435" s="61"/>
      <c r="Y435" s="61"/>
      <c r="Z435" s="61"/>
    </row>
    <row r="436">
      <c r="A436" s="112" t="s">
        <v>948</v>
      </c>
      <c r="B436" s="119">
        <v>0.934</v>
      </c>
      <c r="C436" s="112">
        <v>0.882</v>
      </c>
      <c r="D436" s="112">
        <v>0.847</v>
      </c>
      <c r="E436" s="181">
        <v>0.786</v>
      </c>
      <c r="F436" s="112">
        <v>0.86</v>
      </c>
      <c r="G436" s="112">
        <v>0.788</v>
      </c>
      <c r="H436" s="61"/>
      <c r="I436" s="61"/>
      <c r="J436" s="61"/>
      <c r="K436" s="61"/>
      <c r="L436" s="61"/>
      <c r="M436" s="61"/>
      <c r="N436" s="61"/>
      <c r="O436" s="61"/>
      <c r="P436" s="61"/>
      <c r="Q436" s="61"/>
      <c r="R436" s="61"/>
      <c r="S436" s="61"/>
      <c r="T436" s="61"/>
      <c r="U436" s="61"/>
      <c r="V436" s="61"/>
      <c r="W436" s="61"/>
      <c r="X436" s="61"/>
      <c r="Y436" s="61"/>
      <c r="Z436" s="61"/>
    </row>
    <row r="437">
      <c r="A437" s="113" t="s">
        <v>949</v>
      </c>
      <c r="B437" s="120">
        <v>0.912</v>
      </c>
      <c r="C437" s="183">
        <v>0.664</v>
      </c>
      <c r="D437" s="113">
        <v>0.75</v>
      </c>
      <c r="E437" s="113">
        <v>0.711</v>
      </c>
      <c r="F437" s="113">
        <v>0.707</v>
      </c>
      <c r="G437" s="113">
        <v>0.744</v>
      </c>
      <c r="H437" s="61"/>
      <c r="I437" s="61"/>
      <c r="J437" s="61"/>
      <c r="K437" s="61"/>
      <c r="L437" s="61"/>
      <c r="M437" s="61"/>
      <c r="N437" s="61"/>
      <c r="O437" s="61"/>
      <c r="P437" s="61"/>
      <c r="Q437" s="61"/>
      <c r="R437" s="61"/>
      <c r="S437" s="61"/>
      <c r="T437" s="61"/>
      <c r="U437" s="61"/>
      <c r="V437" s="61"/>
      <c r="W437" s="61"/>
      <c r="X437" s="61"/>
      <c r="Y437" s="61"/>
      <c r="Z437" s="61"/>
    </row>
    <row r="438">
      <c r="A438" s="113" t="s">
        <v>950</v>
      </c>
      <c r="B438" s="113">
        <v>0.916</v>
      </c>
      <c r="C438" s="113">
        <v>0.775</v>
      </c>
      <c r="D438" s="113">
        <v>0.75</v>
      </c>
      <c r="E438" s="113">
        <v>0.722</v>
      </c>
      <c r="F438" s="113">
        <v>0.742</v>
      </c>
      <c r="G438" s="113">
        <v>0.693</v>
      </c>
      <c r="H438" s="61"/>
      <c r="I438" s="61"/>
      <c r="J438" s="61"/>
      <c r="K438" s="61"/>
      <c r="L438" s="61"/>
      <c r="M438" s="61"/>
      <c r="N438" s="61"/>
      <c r="O438" s="61"/>
      <c r="P438" s="61"/>
      <c r="Q438" s="61"/>
      <c r="R438" s="61"/>
      <c r="S438" s="61"/>
      <c r="T438" s="61"/>
      <c r="U438" s="61"/>
      <c r="V438" s="61"/>
      <c r="W438" s="61"/>
      <c r="X438" s="61"/>
      <c r="Y438" s="61"/>
      <c r="Z438" s="61"/>
    </row>
    <row r="439">
      <c r="A439" s="191"/>
      <c r="B439" s="192"/>
      <c r="C439" s="192"/>
      <c r="D439" s="192"/>
      <c r="E439" s="192"/>
      <c r="F439" s="192"/>
      <c r="G439" s="193"/>
      <c r="H439" s="61"/>
      <c r="I439" s="61"/>
      <c r="J439" s="61"/>
      <c r="K439" s="61"/>
      <c r="L439" s="61"/>
      <c r="M439" s="61"/>
      <c r="N439" s="61"/>
      <c r="O439" s="61"/>
      <c r="P439" s="61"/>
      <c r="Q439" s="61"/>
      <c r="R439" s="61"/>
      <c r="S439" s="61"/>
      <c r="T439" s="61"/>
      <c r="U439" s="61"/>
      <c r="V439" s="61"/>
      <c r="W439" s="61"/>
      <c r="X439" s="61"/>
      <c r="Y439" s="61"/>
      <c r="Z439" s="61"/>
    </row>
    <row r="440">
      <c r="A440" s="191" t="s">
        <v>1207</v>
      </c>
      <c r="B440" s="192"/>
      <c r="C440" s="192"/>
      <c r="D440" s="192"/>
      <c r="E440" s="192"/>
      <c r="F440" s="192"/>
      <c r="G440" s="193"/>
      <c r="H440" s="61"/>
      <c r="I440" s="61"/>
      <c r="J440" s="61"/>
      <c r="K440" s="61"/>
      <c r="L440" s="61"/>
      <c r="M440" s="61"/>
      <c r="N440" s="61"/>
      <c r="O440" s="61"/>
      <c r="P440" s="61"/>
      <c r="Q440" s="61"/>
      <c r="R440" s="61"/>
      <c r="S440" s="61"/>
      <c r="T440" s="61"/>
      <c r="U440" s="61"/>
      <c r="V440" s="61"/>
      <c r="W440" s="61"/>
      <c r="X440" s="61"/>
      <c r="Y440" s="61"/>
      <c r="Z440" s="61"/>
    </row>
    <row r="441">
      <c r="A441" s="113" t="s">
        <v>977</v>
      </c>
      <c r="B441" s="113" t="s">
        <v>1203</v>
      </c>
      <c r="C441" s="113" t="s">
        <v>1204</v>
      </c>
      <c r="D441" s="113" t="s">
        <v>1158</v>
      </c>
      <c r="E441" s="113" t="s">
        <v>1205</v>
      </c>
      <c r="F441" s="113" t="s">
        <v>1206</v>
      </c>
      <c r="G441" s="113" t="s">
        <v>300</v>
      </c>
      <c r="H441" s="61"/>
      <c r="I441" s="61"/>
      <c r="J441" s="61"/>
      <c r="K441" s="61"/>
      <c r="L441" s="61"/>
      <c r="M441" s="61"/>
      <c r="N441" s="61"/>
      <c r="O441" s="61"/>
      <c r="P441" s="61"/>
      <c r="Q441" s="61"/>
      <c r="R441" s="61"/>
      <c r="S441" s="61"/>
      <c r="T441" s="61"/>
      <c r="U441" s="61"/>
      <c r="V441" s="61"/>
      <c r="W441" s="61"/>
      <c r="X441" s="61"/>
      <c r="Y441" s="61"/>
      <c r="Z441" s="61"/>
    </row>
    <row r="442">
      <c r="A442" s="112" t="s">
        <v>940</v>
      </c>
      <c r="B442" s="119">
        <v>0.754</v>
      </c>
      <c r="C442" s="112">
        <v>0.611</v>
      </c>
      <c r="D442" s="112">
        <v>0.719</v>
      </c>
      <c r="E442" s="112">
        <v>0.583</v>
      </c>
      <c r="F442" s="112">
        <v>0.513</v>
      </c>
      <c r="G442" s="181">
        <v>0.5</v>
      </c>
      <c r="H442" s="61"/>
      <c r="I442" s="61"/>
      <c r="J442" s="61"/>
      <c r="K442" s="61"/>
      <c r="L442" s="61"/>
      <c r="M442" s="61"/>
      <c r="N442" s="61"/>
      <c r="O442" s="61"/>
      <c r="P442" s="61"/>
      <c r="Q442" s="61"/>
      <c r="R442" s="61"/>
      <c r="S442" s="61"/>
      <c r="T442" s="61"/>
      <c r="U442" s="61"/>
      <c r="V442" s="61"/>
      <c r="W442" s="61"/>
      <c r="X442" s="61"/>
      <c r="Y442" s="61"/>
      <c r="Z442" s="61"/>
    </row>
    <row r="443">
      <c r="A443" s="112" t="s">
        <v>941</v>
      </c>
      <c r="B443" s="119">
        <v>0.955</v>
      </c>
      <c r="C443" s="112">
        <v>0.918</v>
      </c>
      <c r="D443" s="112">
        <v>0.943</v>
      </c>
      <c r="E443" s="181">
        <v>0.825</v>
      </c>
      <c r="F443" s="112">
        <v>0.876</v>
      </c>
      <c r="G443" s="112">
        <v>0.951</v>
      </c>
      <c r="H443" s="61"/>
      <c r="I443" s="61"/>
      <c r="J443" s="61"/>
      <c r="K443" s="61"/>
      <c r="L443" s="61"/>
      <c r="M443" s="61"/>
      <c r="N443" s="61"/>
      <c r="O443" s="61"/>
      <c r="P443" s="61"/>
      <c r="Q443" s="61"/>
      <c r="R443" s="61"/>
      <c r="S443" s="61"/>
      <c r="T443" s="61"/>
      <c r="U443" s="61"/>
      <c r="V443" s="61"/>
      <c r="W443" s="61"/>
      <c r="X443" s="61"/>
      <c r="Y443" s="61"/>
      <c r="Z443" s="61"/>
    </row>
    <row r="444">
      <c r="A444" s="112" t="s">
        <v>942</v>
      </c>
      <c r="B444" s="112">
        <v>0.914</v>
      </c>
      <c r="C444" s="119">
        <v>0.952</v>
      </c>
      <c r="D444" s="112">
        <v>0.827</v>
      </c>
      <c r="E444" s="112">
        <v>0.787</v>
      </c>
      <c r="F444" s="112">
        <v>0.745</v>
      </c>
      <c r="G444" s="181">
        <v>0.708</v>
      </c>
      <c r="H444" s="61"/>
      <c r="I444" s="61"/>
      <c r="J444" s="61"/>
      <c r="K444" s="61"/>
      <c r="L444" s="61"/>
      <c r="M444" s="61"/>
      <c r="N444" s="61"/>
      <c r="O444" s="61"/>
      <c r="P444" s="61"/>
      <c r="Q444" s="61"/>
      <c r="R444" s="61"/>
      <c r="S444" s="61"/>
      <c r="T444" s="61"/>
      <c r="U444" s="61"/>
      <c r="V444" s="61"/>
      <c r="W444" s="61"/>
      <c r="X444" s="61"/>
      <c r="Y444" s="61"/>
      <c r="Z444" s="61"/>
    </row>
    <row r="445">
      <c r="A445" s="112" t="s">
        <v>943</v>
      </c>
      <c r="B445" s="112">
        <v>0.844</v>
      </c>
      <c r="C445" s="119">
        <v>0.853</v>
      </c>
      <c r="D445" s="112">
        <v>0.719</v>
      </c>
      <c r="E445" s="112">
        <v>0.698</v>
      </c>
      <c r="F445" s="112">
        <v>0.594</v>
      </c>
      <c r="G445" s="181">
        <v>0.5</v>
      </c>
      <c r="H445" s="61"/>
      <c r="I445" s="61"/>
      <c r="J445" s="61"/>
      <c r="K445" s="61"/>
      <c r="L445" s="61"/>
      <c r="M445" s="61"/>
      <c r="N445" s="61"/>
      <c r="O445" s="61"/>
      <c r="P445" s="61"/>
      <c r="Q445" s="61"/>
      <c r="R445" s="61"/>
      <c r="S445" s="61"/>
      <c r="T445" s="61"/>
      <c r="U445" s="61"/>
      <c r="V445" s="61"/>
      <c r="W445" s="61"/>
      <c r="X445" s="61"/>
      <c r="Y445" s="61"/>
      <c r="Z445" s="61"/>
    </row>
    <row r="446">
      <c r="A446" s="112" t="s">
        <v>944</v>
      </c>
      <c r="B446" s="112">
        <v>0.891</v>
      </c>
      <c r="C446" s="112">
        <v>0.887</v>
      </c>
      <c r="D446" s="119">
        <v>0.916</v>
      </c>
      <c r="E446" s="112">
        <v>0.793</v>
      </c>
      <c r="F446" s="112">
        <v>0.744</v>
      </c>
      <c r="G446" s="181">
        <v>0.506</v>
      </c>
      <c r="H446" s="61"/>
      <c r="I446" s="61"/>
      <c r="J446" s="61"/>
      <c r="K446" s="61"/>
      <c r="L446" s="61"/>
      <c r="M446" s="61"/>
      <c r="N446" s="61"/>
      <c r="O446" s="61"/>
      <c r="P446" s="61"/>
      <c r="Q446" s="61"/>
      <c r="R446" s="61"/>
      <c r="S446" s="61"/>
      <c r="T446" s="61"/>
      <c r="U446" s="61"/>
      <c r="V446" s="61"/>
      <c r="W446" s="61"/>
      <c r="X446" s="61"/>
      <c r="Y446" s="61"/>
      <c r="Z446" s="61"/>
    </row>
    <row r="447">
      <c r="A447" s="112" t="s">
        <v>945</v>
      </c>
      <c r="B447" s="119">
        <v>0.797</v>
      </c>
      <c r="C447" s="112">
        <v>0.64</v>
      </c>
      <c r="D447" s="112">
        <v>0.556</v>
      </c>
      <c r="E447" s="112">
        <v>0.711</v>
      </c>
      <c r="F447" s="181">
        <v>0.539</v>
      </c>
      <c r="G447" s="112">
        <v>0.729</v>
      </c>
      <c r="H447" s="61"/>
      <c r="I447" s="61"/>
      <c r="J447" s="61"/>
      <c r="K447" s="61"/>
      <c r="L447" s="61"/>
      <c r="M447" s="61"/>
      <c r="N447" s="61"/>
      <c r="O447" s="61"/>
      <c r="P447" s="61"/>
      <c r="Q447" s="61"/>
      <c r="R447" s="61"/>
      <c r="S447" s="61"/>
      <c r="T447" s="61"/>
      <c r="U447" s="61"/>
      <c r="V447" s="61"/>
      <c r="W447" s="61"/>
      <c r="X447" s="61"/>
      <c r="Y447" s="61"/>
      <c r="Z447" s="61"/>
    </row>
    <row r="448">
      <c r="A448" s="112" t="s">
        <v>946</v>
      </c>
      <c r="B448" s="119">
        <v>0.921</v>
      </c>
      <c r="C448" s="112">
        <v>0.903</v>
      </c>
      <c r="D448" s="112">
        <v>0.583</v>
      </c>
      <c r="E448" s="112">
        <v>0.86</v>
      </c>
      <c r="F448" s="112">
        <v>0.735</v>
      </c>
      <c r="G448" s="181">
        <v>0.502</v>
      </c>
      <c r="H448" s="61"/>
      <c r="I448" s="61"/>
      <c r="J448" s="61"/>
      <c r="K448" s="61"/>
      <c r="L448" s="61"/>
      <c r="M448" s="61"/>
      <c r="N448" s="61"/>
      <c r="O448" s="61"/>
      <c r="P448" s="61"/>
      <c r="Q448" s="61"/>
      <c r="R448" s="61"/>
      <c r="S448" s="61"/>
      <c r="T448" s="61"/>
      <c r="U448" s="61"/>
      <c r="V448" s="61"/>
      <c r="W448" s="61"/>
      <c r="X448" s="61"/>
      <c r="Y448" s="61"/>
      <c r="Z448" s="61"/>
    </row>
    <row r="449">
      <c r="A449" s="112" t="s">
        <v>947</v>
      </c>
      <c r="B449" s="119">
        <v>0.919</v>
      </c>
      <c r="C449" s="112">
        <v>0.917</v>
      </c>
      <c r="D449" s="112">
        <v>0.827</v>
      </c>
      <c r="E449" s="112">
        <v>0.814</v>
      </c>
      <c r="F449" s="181">
        <v>0.705</v>
      </c>
      <c r="G449" s="112">
        <v>0.794</v>
      </c>
      <c r="H449" s="61"/>
      <c r="I449" s="61"/>
      <c r="J449" s="61"/>
      <c r="K449" s="61"/>
      <c r="L449" s="61"/>
      <c r="M449" s="61"/>
      <c r="N449" s="61"/>
      <c r="O449" s="61"/>
      <c r="P449" s="61"/>
      <c r="Q449" s="61"/>
      <c r="R449" s="61"/>
      <c r="S449" s="61"/>
      <c r="T449" s="61"/>
      <c r="U449" s="61"/>
      <c r="V449" s="61"/>
      <c r="W449" s="61"/>
      <c r="X449" s="61"/>
      <c r="Y449" s="61"/>
      <c r="Z449" s="61"/>
    </row>
    <row r="450">
      <c r="A450" s="112" t="s">
        <v>948</v>
      </c>
      <c r="B450" s="119">
        <v>0.938</v>
      </c>
      <c r="C450" s="112">
        <v>0.931</v>
      </c>
      <c r="D450" s="112">
        <v>0.918</v>
      </c>
      <c r="E450" s="112">
        <v>0.826</v>
      </c>
      <c r="F450" s="112">
        <v>0.817</v>
      </c>
      <c r="G450" s="181">
        <v>0.753</v>
      </c>
      <c r="H450" s="61"/>
      <c r="I450" s="61"/>
      <c r="J450" s="61"/>
      <c r="K450" s="61"/>
      <c r="L450" s="61"/>
      <c r="M450" s="61"/>
      <c r="N450" s="61"/>
      <c r="O450" s="61"/>
      <c r="P450" s="61"/>
      <c r="Q450" s="61"/>
      <c r="R450" s="61"/>
      <c r="S450" s="61"/>
      <c r="T450" s="61"/>
      <c r="U450" s="61"/>
      <c r="V450" s="61"/>
      <c r="W450" s="61"/>
      <c r="X450" s="61"/>
      <c r="Y450" s="61"/>
      <c r="Z450" s="61"/>
    </row>
    <row r="451">
      <c r="A451" s="113" t="s">
        <v>949</v>
      </c>
      <c r="B451" s="120">
        <v>0.903</v>
      </c>
      <c r="C451" s="113">
        <v>0.876</v>
      </c>
      <c r="D451" s="113">
        <v>0.888</v>
      </c>
      <c r="E451" s="113">
        <v>0.755</v>
      </c>
      <c r="F451" s="113">
        <v>0.607</v>
      </c>
      <c r="G451" s="183">
        <v>0.578</v>
      </c>
      <c r="H451" s="61"/>
      <c r="I451" s="61"/>
      <c r="J451" s="61"/>
      <c r="K451" s="61"/>
      <c r="L451" s="61"/>
      <c r="M451" s="61"/>
      <c r="N451" s="61"/>
      <c r="O451" s="61"/>
      <c r="P451" s="61"/>
      <c r="Q451" s="61"/>
      <c r="R451" s="61"/>
      <c r="S451" s="61"/>
      <c r="T451" s="61"/>
      <c r="U451" s="61"/>
      <c r="V451" s="61"/>
      <c r="W451" s="61"/>
      <c r="X451" s="61"/>
      <c r="Y451" s="61"/>
      <c r="Z451" s="61"/>
    </row>
    <row r="452">
      <c r="A452" s="113" t="s">
        <v>950</v>
      </c>
      <c r="B452" s="113">
        <v>0.884</v>
      </c>
      <c r="C452" s="113">
        <v>0.849</v>
      </c>
      <c r="D452" s="113">
        <v>0.789</v>
      </c>
      <c r="E452" s="113">
        <v>0.765</v>
      </c>
      <c r="F452" s="113">
        <v>0.688</v>
      </c>
      <c r="G452" s="113">
        <v>0.652</v>
      </c>
      <c r="H452" s="61"/>
      <c r="I452" s="61"/>
      <c r="J452" s="61"/>
      <c r="K452" s="61"/>
      <c r="L452" s="61"/>
      <c r="M452" s="61"/>
      <c r="N452" s="61"/>
      <c r="O452" s="61"/>
      <c r="P452" s="61"/>
      <c r="Q452" s="61"/>
      <c r="R452" s="61"/>
      <c r="S452" s="61"/>
      <c r="T452" s="61"/>
      <c r="U452" s="61"/>
      <c r="V452" s="61"/>
      <c r="W452" s="61"/>
      <c r="X452" s="61"/>
      <c r="Y452" s="61"/>
      <c r="Z452" s="61"/>
    </row>
    <row r="453">
      <c r="A453" s="191"/>
      <c r="B453" s="117"/>
      <c r="C453" s="194"/>
      <c r="D453" s="117"/>
      <c r="E453" s="117"/>
      <c r="F453" s="117"/>
      <c r="G453" s="117"/>
      <c r="H453" s="61"/>
      <c r="I453" s="61"/>
      <c r="J453" s="61"/>
      <c r="K453" s="61"/>
      <c r="L453" s="61"/>
      <c r="M453" s="61"/>
      <c r="N453" s="61"/>
      <c r="O453" s="61"/>
      <c r="P453" s="61"/>
      <c r="Q453" s="61"/>
      <c r="R453" s="61"/>
      <c r="S453" s="61"/>
      <c r="T453" s="61"/>
      <c r="U453" s="61"/>
      <c r="V453" s="61"/>
      <c r="W453" s="61"/>
      <c r="X453" s="61"/>
      <c r="Y453" s="61"/>
      <c r="Z453" s="61"/>
    </row>
    <row r="454">
      <c r="A454" s="191" t="s">
        <v>1208</v>
      </c>
      <c r="B454" s="117"/>
      <c r="C454" s="194"/>
      <c r="D454" s="117"/>
      <c r="E454" s="117"/>
      <c r="F454" s="117"/>
      <c r="G454" s="117"/>
      <c r="H454" s="61"/>
      <c r="I454" s="61"/>
      <c r="J454" s="61"/>
      <c r="K454" s="61"/>
      <c r="L454" s="61"/>
      <c r="M454" s="61"/>
      <c r="N454" s="61"/>
      <c r="O454" s="61"/>
      <c r="P454" s="61"/>
      <c r="Q454" s="61"/>
      <c r="R454" s="61"/>
      <c r="S454" s="61"/>
      <c r="T454" s="61"/>
      <c r="U454" s="61"/>
      <c r="V454" s="61"/>
      <c r="W454" s="61"/>
      <c r="X454" s="61"/>
      <c r="Y454" s="61"/>
      <c r="Z454" s="61"/>
    </row>
    <row r="455">
      <c r="A455" s="191" t="s">
        <v>1208</v>
      </c>
      <c r="B455" s="117"/>
      <c r="C455" s="194"/>
      <c r="D455" s="117"/>
      <c r="E455" s="117"/>
      <c r="F455" s="117"/>
      <c r="G455" s="117"/>
      <c r="H455" s="61"/>
      <c r="I455" s="61"/>
      <c r="J455" s="61"/>
      <c r="K455" s="61"/>
      <c r="L455" s="61"/>
      <c r="M455" s="61"/>
      <c r="N455" s="61"/>
      <c r="O455" s="61"/>
      <c r="P455" s="61"/>
      <c r="Q455" s="61"/>
      <c r="R455" s="61"/>
      <c r="S455" s="61"/>
      <c r="T455" s="61"/>
      <c r="U455" s="61"/>
      <c r="V455" s="61"/>
      <c r="W455" s="61"/>
      <c r="X455" s="61"/>
      <c r="Y455" s="61"/>
      <c r="Z455" s="61"/>
    </row>
    <row r="456">
      <c r="A456" s="113" t="s">
        <v>977</v>
      </c>
      <c r="B456" s="113" t="s">
        <v>1203</v>
      </c>
      <c r="C456" s="113" t="s">
        <v>1204</v>
      </c>
      <c r="D456" s="113" t="s">
        <v>1158</v>
      </c>
      <c r="E456" s="113" t="s">
        <v>1205</v>
      </c>
      <c r="F456" s="113" t="s">
        <v>1206</v>
      </c>
      <c r="G456" s="113" t="s">
        <v>300</v>
      </c>
      <c r="H456" s="61"/>
      <c r="I456" s="61"/>
      <c r="J456" s="61"/>
      <c r="K456" s="61"/>
      <c r="L456" s="61"/>
      <c r="M456" s="61"/>
      <c r="N456" s="61"/>
      <c r="O456" s="61"/>
      <c r="P456" s="61"/>
      <c r="Q456" s="61"/>
      <c r="R456" s="61"/>
      <c r="S456" s="61"/>
      <c r="T456" s="61"/>
      <c r="U456" s="61"/>
      <c r="V456" s="61"/>
      <c r="W456" s="61"/>
      <c r="X456" s="61"/>
      <c r="Y456" s="61"/>
      <c r="Z456" s="61"/>
    </row>
    <row r="457">
      <c r="A457" s="112" t="s">
        <v>940</v>
      </c>
      <c r="B457" s="119">
        <v>0.779</v>
      </c>
      <c r="C457" s="112">
        <v>0.655</v>
      </c>
      <c r="D457" s="181">
        <v>0.445</v>
      </c>
      <c r="E457" s="112">
        <v>0.559</v>
      </c>
      <c r="F457" s="112">
        <v>0.513</v>
      </c>
      <c r="G457" s="112">
        <v>0.492</v>
      </c>
      <c r="H457" s="61"/>
      <c r="I457" s="61"/>
      <c r="J457" s="61"/>
      <c r="K457" s="61"/>
      <c r="L457" s="61"/>
      <c r="M457" s="61"/>
      <c r="N457" s="61"/>
      <c r="O457" s="61"/>
      <c r="P457" s="61"/>
      <c r="Q457" s="61"/>
      <c r="R457" s="61"/>
      <c r="S457" s="61"/>
      <c r="T457" s="61"/>
      <c r="U457" s="61"/>
      <c r="V457" s="61"/>
      <c r="W457" s="61"/>
      <c r="X457" s="61"/>
      <c r="Y457" s="61"/>
      <c r="Z457" s="61"/>
    </row>
    <row r="458">
      <c r="A458" s="112" t="s">
        <v>941</v>
      </c>
      <c r="B458" s="119">
        <v>0.945</v>
      </c>
      <c r="C458" s="112">
        <v>0.867</v>
      </c>
      <c r="D458" s="112">
        <v>0.941</v>
      </c>
      <c r="E458" s="181">
        <v>0.823</v>
      </c>
      <c r="F458" s="112">
        <v>0.87</v>
      </c>
      <c r="G458" s="112">
        <v>0.938</v>
      </c>
      <c r="H458" s="61"/>
      <c r="I458" s="61"/>
      <c r="J458" s="61"/>
      <c r="K458" s="61"/>
      <c r="L458" s="61"/>
      <c r="M458" s="61"/>
      <c r="N458" s="61"/>
      <c r="O458" s="61"/>
      <c r="P458" s="61"/>
      <c r="Q458" s="61"/>
      <c r="R458" s="61"/>
      <c r="S458" s="61"/>
      <c r="T458" s="61"/>
      <c r="U458" s="61"/>
      <c r="V458" s="61"/>
      <c r="W458" s="61"/>
      <c r="X458" s="61"/>
      <c r="Y458" s="61"/>
      <c r="Z458" s="61"/>
    </row>
    <row r="459">
      <c r="A459" s="112" t="s">
        <v>942</v>
      </c>
      <c r="B459" s="119">
        <v>0.927</v>
      </c>
      <c r="C459" s="119">
        <v>0.927</v>
      </c>
      <c r="D459" s="112">
        <v>0.877</v>
      </c>
      <c r="E459" s="112">
        <v>0.757</v>
      </c>
      <c r="F459" s="112">
        <v>0.763</v>
      </c>
      <c r="G459" s="181">
        <v>0.704</v>
      </c>
      <c r="H459" s="61"/>
      <c r="I459" s="61"/>
      <c r="J459" s="61"/>
      <c r="K459" s="61"/>
      <c r="L459" s="61"/>
      <c r="M459" s="61"/>
      <c r="N459" s="61"/>
      <c r="O459" s="61"/>
      <c r="P459" s="61"/>
      <c r="Q459" s="61"/>
      <c r="R459" s="61"/>
      <c r="S459" s="61"/>
      <c r="T459" s="61"/>
      <c r="U459" s="61"/>
      <c r="V459" s="61"/>
      <c r="W459" s="61"/>
      <c r="X459" s="61"/>
      <c r="Y459" s="61"/>
      <c r="Z459" s="61"/>
    </row>
    <row r="460">
      <c r="A460" s="112" t="s">
        <v>943</v>
      </c>
      <c r="B460" s="119">
        <v>0.905</v>
      </c>
      <c r="C460" s="112">
        <v>0.891</v>
      </c>
      <c r="D460" s="112">
        <v>0.887</v>
      </c>
      <c r="E460" s="112">
        <v>0.779</v>
      </c>
      <c r="F460" s="112">
        <v>0.77</v>
      </c>
      <c r="G460" s="181">
        <v>0.471</v>
      </c>
      <c r="H460" s="61"/>
      <c r="I460" s="61"/>
      <c r="J460" s="61"/>
      <c r="K460" s="61"/>
      <c r="L460" s="61"/>
      <c r="M460" s="61"/>
      <c r="N460" s="61"/>
      <c r="O460" s="61"/>
      <c r="P460" s="61"/>
      <c r="Q460" s="61"/>
      <c r="R460" s="61"/>
      <c r="S460" s="61"/>
      <c r="T460" s="61"/>
      <c r="U460" s="61"/>
      <c r="V460" s="61"/>
      <c r="W460" s="61"/>
      <c r="X460" s="61"/>
      <c r="Y460" s="61"/>
      <c r="Z460" s="61"/>
    </row>
    <row r="461">
      <c r="A461" s="112" t="s">
        <v>944</v>
      </c>
      <c r="B461" s="119">
        <v>0.877</v>
      </c>
      <c r="C461" s="112">
        <v>0.776</v>
      </c>
      <c r="D461" s="112">
        <v>0.532</v>
      </c>
      <c r="E461" s="112">
        <v>0.683</v>
      </c>
      <c r="F461" s="112">
        <v>0.61</v>
      </c>
      <c r="G461" s="181">
        <v>0.494</v>
      </c>
      <c r="H461" s="61"/>
      <c r="I461" s="61"/>
      <c r="J461" s="61"/>
      <c r="K461" s="61"/>
      <c r="L461" s="61"/>
      <c r="M461" s="61"/>
      <c r="N461" s="61"/>
      <c r="O461" s="61"/>
      <c r="P461" s="61"/>
      <c r="Q461" s="61"/>
      <c r="R461" s="61"/>
      <c r="S461" s="61"/>
      <c r="T461" s="61"/>
      <c r="U461" s="61"/>
      <c r="V461" s="61"/>
      <c r="W461" s="61"/>
      <c r="X461" s="61"/>
      <c r="Y461" s="61"/>
      <c r="Z461" s="61"/>
    </row>
    <row r="462">
      <c r="A462" s="112" t="s">
        <v>945</v>
      </c>
      <c r="B462" s="119">
        <v>0.82</v>
      </c>
      <c r="C462" s="112">
        <v>0.556</v>
      </c>
      <c r="D462" s="112">
        <v>0.591</v>
      </c>
      <c r="E462" s="112">
        <v>0.664</v>
      </c>
      <c r="F462" s="181">
        <v>0.552</v>
      </c>
      <c r="G462" s="112">
        <v>0.743</v>
      </c>
      <c r="H462" s="61"/>
      <c r="I462" s="61"/>
      <c r="J462" s="61"/>
      <c r="K462" s="61"/>
      <c r="L462" s="61"/>
      <c r="M462" s="61"/>
      <c r="N462" s="61"/>
      <c r="O462" s="61"/>
      <c r="P462" s="61"/>
      <c r="Q462" s="61"/>
      <c r="R462" s="61"/>
      <c r="S462" s="61"/>
      <c r="T462" s="61"/>
      <c r="U462" s="61"/>
      <c r="V462" s="61"/>
      <c r="W462" s="61"/>
      <c r="X462" s="61"/>
      <c r="Y462" s="61"/>
      <c r="Z462" s="61"/>
    </row>
    <row r="463">
      <c r="A463" s="112" t="s">
        <v>946</v>
      </c>
      <c r="B463" s="119">
        <v>0.923</v>
      </c>
      <c r="C463" s="112">
        <v>0.9</v>
      </c>
      <c r="D463" s="112">
        <v>0.636</v>
      </c>
      <c r="E463" s="112">
        <v>0.827</v>
      </c>
      <c r="F463" s="112">
        <v>0.779</v>
      </c>
      <c r="G463" s="181">
        <v>0.491</v>
      </c>
      <c r="H463" s="61"/>
      <c r="I463" s="61"/>
      <c r="J463" s="61"/>
      <c r="K463" s="61"/>
      <c r="L463" s="61"/>
      <c r="M463" s="61"/>
      <c r="N463" s="61"/>
      <c r="O463" s="61"/>
      <c r="P463" s="61"/>
      <c r="Q463" s="61"/>
      <c r="R463" s="61"/>
      <c r="S463" s="61"/>
      <c r="T463" s="61"/>
      <c r="U463" s="61"/>
      <c r="V463" s="61"/>
      <c r="W463" s="61"/>
      <c r="X463" s="61"/>
      <c r="Y463" s="61"/>
      <c r="Z463" s="61"/>
    </row>
    <row r="464">
      <c r="A464" s="112" t="s">
        <v>947</v>
      </c>
      <c r="B464" s="119">
        <v>0.933</v>
      </c>
      <c r="C464" s="112">
        <v>0.892</v>
      </c>
      <c r="D464" s="112">
        <v>0.872</v>
      </c>
      <c r="E464" s="112">
        <v>0.748</v>
      </c>
      <c r="F464" s="181">
        <v>0.726</v>
      </c>
      <c r="G464" s="112">
        <v>0.811</v>
      </c>
      <c r="H464" s="61"/>
      <c r="I464" s="61"/>
      <c r="J464" s="61"/>
      <c r="K464" s="61"/>
      <c r="L464" s="61"/>
      <c r="M464" s="61"/>
      <c r="N464" s="61"/>
      <c r="O464" s="61"/>
      <c r="P464" s="61"/>
      <c r="Q464" s="61"/>
      <c r="R464" s="61"/>
      <c r="S464" s="61"/>
      <c r="T464" s="61"/>
      <c r="U464" s="61"/>
      <c r="V464" s="61"/>
      <c r="W464" s="61"/>
      <c r="X464" s="61"/>
      <c r="Y464" s="61"/>
      <c r="Z464" s="61"/>
    </row>
    <row r="465">
      <c r="A465" s="112" t="s">
        <v>948</v>
      </c>
      <c r="B465" s="112">
        <v>0.93</v>
      </c>
      <c r="C465" s="119">
        <v>0.931</v>
      </c>
      <c r="D465" s="112">
        <v>0.881</v>
      </c>
      <c r="E465" s="112">
        <v>0.803</v>
      </c>
      <c r="F465" s="112">
        <v>0.834</v>
      </c>
      <c r="G465" s="181">
        <v>0.733</v>
      </c>
      <c r="H465" s="61"/>
      <c r="I465" s="61"/>
      <c r="J465" s="61"/>
      <c r="K465" s="61"/>
      <c r="L465" s="61"/>
      <c r="M465" s="61"/>
      <c r="N465" s="61"/>
      <c r="O465" s="61"/>
      <c r="P465" s="61"/>
      <c r="Q465" s="61"/>
      <c r="R465" s="61"/>
      <c r="S465" s="61"/>
      <c r="T465" s="61"/>
      <c r="U465" s="61"/>
      <c r="V465" s="61"/>
      <c r="W465" s="61"/>
      <c r="X465" s="61"/>
      <c r="Y465" s="61"/>
      <c r="Z465" s="61"/>
    </row>
    <row r="466">
      <c r="A466" s="113" t="s">
        <v>949</v>
      </c>
      <c r="B466" s="120">
        <v>0.907</v>
      </c>
      <c r="C466" s="113">
        <v>0.836</v>
      </c>
      <c r="D466" s="113">
        <v>0.813</v>
      </c>
      <c r="E466" s="113">
        <v>0.73</v>
      </c>
      <c r="F466" s="113">
        <v>0.636</v>
      </c>
      <c r="G466" s="183">
        <v>0.582</v>
      </c>
      <c r="H466" s="61"/>
      <c r="I466" s="61"/>
      <c r="J466" s="61"/>
      <c r="K466" s="61"/>
      <c r="L466" s="61"/>
      <c r="M466" s="61"/>
      <c r="N466" s="61"/>
      <c r="O466" s="61"/>
      <c r="P466" s="61"/>
      <c r="Q466" s="61"/>
      <c r="R466" s="61"/>
      <c r="S466" s="61"/>
      <c r="T466" s="61"/>
      <c r="U466" s="61"/>
      <c r="V466" s="61"/>
      <c r="W466" s="61"/>
      <c r="X466" s="61"/>
      <c r="Y466" s="61"/>
      <c r="Z466" s="61"/>
    </row>
    <row r="467">
      <c r="A467" s="113" t="s">
        <v>950</v>
      </c>
      <c r="B467" s="113">
        <v>0.895</v>
      </c>
      <c r="C467" s="113">
        <v>0.823</v>
      </c>
      <c r="D467" s="113">
        <v>0.747</v>
      </c>
      <c r="E467" s="113">
        <v>0.737</v>
      </c>
      <c r="F467" s="113">
        <v>0.705</v>
      </c>
      <c r="G467" s="113">
        <v>0.646</v>
      </c>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3" t="s">
        <v>1209</v>
      </c>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109" t="s">
        <v>977</v>
      </c>
      <c r="B470" s="109" t="s">
        <v>1203</v>
      </c>
      <c r="C470" s="109" t="s">
        <v>1204</v>
      </c>
      <c r="D470" s="109" t="s">
        <v>1158</v>
      </c>
      <c r="E470" s="109" t="s">
        <v>1205</v>
      </c>
      <c r="F470" s="109" t="s">
        <v>1206</v>
      </c>
      <c r="G470" s="109" t="s">
        <v>300</v>
      </c>
      <c r="H470" s="61"/>
      <c r="I470" s="61"/>
      <c r="J470" s="61"/>
      <c r="K470" s="61"/>
      <c r="L470" s="61"/>
      <c r="M470" s="61"/>
      <c r="N470" s="61"/>
      <c r="O470" s="61"/>
      <c r="P470" s="61"/>
      <c r="Q470" s="61"/>
      <c r="R470" s="61"/>
      <c r="S470" s="61"/>
      <c r="T470" s="61"/>
      <c r="U470" s="61"/>
      <c r="V470" s="61"/>
      <c r="W470" s="61"/>
      <c r="X470" s="61"/>
      <c r="Y470" s="61"/>
      <c r="Z470" s="61"/>
    </row>
    <row r="471">
      <c r="A471" s="112" t="s">
        <v>940</v>
      </c>
      <c r="B471" s="119">
        <v>0.806</v>
      </c>
      <c r="C471" s="112">
        <v>0.657</v>
      </c>
      <c r="D471" s="112">
        <v>0.584</v>
      </c>
      <c r="E471" s="181">
        <v>0.578</v>
      </c>
      <c r="F471" s="112">
        <v>0.618</v>
      </c>
      <c r="G471" s="112">
        <v>0.706</v>
      </c>
      <c r="H471" s="61"/>
      <c r="I471" s="61"/>
      <c r="J471" s="61"/>
      <c r="K471" s="61"/>
      <c r="L471" s="61"/>
      <c r="M471" s="61"/>
      <c r="N471" s="61"/>
      <c r="O471" s="61"/>
      <c r="P471" s="61"/>
      <c r="Q471" s="61"/>
      <c r="R471" s="61"/>
      <c r="S471" s="61"/>
      <c r="T471" s="61"/>
      <c r="U471" s="61"/>
      <c r="V471" s="61"/>
      <c r="W471" s="61"/>
      <c r="X471" s="61"/>
      <c r="Y471" s="61"/>
      <c r="Z471" s="61"/>
    </row>
    <row r="472">
      <c r="A472" s="112" t="s">
        <v>941</v>
      </c>
      <c r="B472" s="119">
        <v>0.909</v>
      </c>
      <c r="C472" s="112">
        <v>0.818</v>
      </c>
      <c r="D472" s="112">
        <v>0.812</v>
      </c>
      <c r="E472" s="181">
        <v>0.576</v>
      </c>
      <c r="F472" s="112">
        <v>0.823</v>
      </c>
      <c r="G472" s="112">
        <v>0.89</v>
      </c>
      <c r="H472" s="61"/>
      <c r="I472" s="61"/>
      <c r="J472" s="61"/>
      <c r="K472" s="61"/>
      <c r="L472" s="61"/>
      <c r="M472" s="61"/>
      <c r="N472" s="61"/>
      <c r="O472" s="61"/>
      <c r="P472" s="61"/>
      <c r="Q472" s="61"/>
      <c r="R472" s="61"/>
      <c r="S472" s="61"/>
      <c r="T472" s="61"/>
      <c r="U472" s="61"/>
      <c r="V472" s="61"/>
      <c r="W472" s="61"/>
      <c r="X472" s="61"/>
      <c r="Y472" s="61"/>
      <c r="Z472" s="61"/>
    </row>
    <row r="473">
      <c r="A473" s="112" t="s">
        <v>942</v>
      </c>
      <c r="B473" s="119">
        <v>0.936</v>
      </c>
      <c r="C473" s="112">
        <v>0.794</v>
      </c>
      <c r="D473" s="112">
        <v>0.83</v>
      </c>
      <c r="E473" s="112">
        <v>0.741</v>
      </c>
      <c r="F473" s="181">
        <v>0.711</v>
      </c>
      <c r="G473" s="112">
        <v>0.843</v>
      </c>
      <c r="H473" s="61"/>
      <c r="I473" s="61"/>
      <c r="J473" s="61"/>
      <c r="K473" s="61"/>
      <c r="L473" s="61"/>
      <c r="M473" s="61"/>
      <c r="N473" s="61"/>
      <c r="O473" s="61"/>
      <c r="P473" s="61"/>
      <c r="Q473" s="61"/>
      <c r="R473" s="61"/>
      <c r="S473" s="61"/>
      <c r="T473" s="61"/>
      <c r="U473" s="61"/>
      <c r="V473" s="61"/>
      <c r="W473" s="61"/>
      <c r="X473" s="61"/>
      <c r="Y473" s="61"/>
      <c r="Z473" s="61"/>
    </row>
    <row r="474">
      <c r="A474" s="112" t="s">
        <v>943</v>
      </c>
      <c r="B474" s="119">
        <v>0.823</v>
      </c>
      <c r="C474" s="112">
        <v>0.664</v>
      </c>
      <c r="D474" s="112">
        <v>0.793</v>
      </c>
      <c r="E474" s="112">
        <v>0.657</v>
      </c>
      <c r="F474" s="181">
        <v>0.643</v>
      </c>
      <c r="G474" s="112">
        <v>0.717</v>
      </c>
      <c r="H474" s="61"/>
      <c r="I474" s="61"/>
      <c r="J474" s="61"/>
      <c r="K474" s="61"/>
      <c r="L474" s="61"/>
      <c r="M474" s="61"/>
      <c r="N474" s="61"/>
      <c r="O474" s="61"/>
      <c r="P474" s="61"/>
      <c r="Q474" s="61"/>
      <c r="R474" s="61"/>
      <c r="S474" s="61"/>
      <c r="T474" s="61"/>
      <c r="U474" s="61"/>
      <c r="V474" s="61"/>
      <c r="W474" s="61"/>
      <c r="X474" s="61"/>
      <c r="Y474" s="61"/>
      <c r="Z474" s="61"/>
    </row>
    <row r="475">
      <c r="A475" s="112" t="s">
        <v>944</v>
      </c>
      <c r="B475" s="112">
        <v>0.927</v>
      </c>
      <c r="C475" s="112">
        <v>0.756</v>
      </c>
      <c r="D475" s="119">
        <v>0.93</v>
      </c>
      <c r="E475" s="181">
        <v>0.647</v>
      </c>
      <c r="F475" s="112">
        <v>0.851</v>
      </c>
      <c r="G475" s="112">
        <v>0.893</v>
      </c>
      <c r="H475" s="61"/>
      <c r="I475" s="61"/>
      <c r="J475" s="61"/>
      <c r="K475" s="61"/>
      <c r="L475" s="61"/>
      <c r="M475" s="61"/>
      <c r="N475" s="61"/>
      <c r="O475" s="61"/>
      <c r="P475" s="61"/>
      <c r="Q475" s="61"/>
      <c r="R475" s="61"/>
      <c r="S475" s="61"/>
      <c r="T475" s="61"/>
      <c r="U475" s="61"/>
      <c r="V475" s="61"/>
      <c r="W475" s="61"/>
      <c r="X475" s="61"/>
      <c r="Y475" s="61"/>
      <c r="Z475" s="61"/>
    </row>
    <row r="476">
      <c r="A476" s="112" t="s">
        <v>945</v>
      </c>
      <c r="B476" s="119">
        <v>0.864</v>
      </c>
      <c r="C476" s="112">
        <v>0.699</v>
      </c>
      <c r="D476" s="112">
        <v>0.773</v>
      </c>
      <c r="E476" s="181">
        <v>0.603</v>
      </c>
      <c r="F476" s="112">
        <v>0.649</v>
      </c>
      <c r="G476" s="112">
        <v>0.747</v>
      </c>
      <c r="H476" s="61"/>
      <c r="I476" s="61"/>
      <c r="J476" s="61"/>
      <c r="K476" s="61"/>
      <c r="L476" s="61"/>
      <c r="M476" s="61"/>
      <c r="N476" s="61"/>
      <c r="O476" s="61"/>
      <c r="P476" s="61"/>
      <c r="Q476" s="61"/>
      <c r="R476" s="61"/>
      <c r="S476" s="61"/>
      <c r="T476" s="61"/>
      <c r="U476" s="61"/>
      <c r="V476" s="61"/>
      <c r="W476" s="61"/>
      <c r="X476" s="61"/>
      <c r="Y476" s="61"/>
      <c r="Z476" s="61"/>
    </row>
    <row r="477">
      <c r="A477" s="112" t="s">
        <v>946</v>
      </c>
      <c r="B477" s="119">
        <v>0.831</v>
      </c>
      <c r="C477" s="112">
        <v>0.678</v>
      </c>
      <c r="D477" s="112">
        <v>0.686</v>
      </c>
      <c r="E477" s="112">
        <v>0.717</v>
      </c>
      <c r="F477" s="181">
        <v>0.674</v>
      </c>
      <c r="G477" s="112">
        <v>0.761</v>
      </c>
      <c r="H477" s="61"/>
      <c r="I477" s="61"/>
      <c r="J477" s="61"/>
      <c r="K477" s="61"/>
      <c r="L477" s="61"/>
      <c r="M477" s="61"/>
      <c r="N477" s="61"/>
      <c r="O477" s="61"/>
      <c r="P477" s="61"/>
      <c r="Q477" s="61"/>
      <c r="R477" s="61"/>
      <c r="S477" s="61"/>
      <c r="T477" s="61"/>
      <c r="U477" s="61"/>
      <c r="V477" s="61"/>
      <c r="W477" s="61"/>
      <c r="X477" s="61"/>
      <c r="Y477" s="61"/>
      <c r="Z477" s="61"/>
    </row>
    <row r="478">
      <c r="A478" s="112" t="s">
        <v>947</v>
      </c>
      <c r="B478" s="119">
        <v>0.905</v>
      </c>
      <c r="C478" s="112">
        <v>0.701</v>
      </c>
      <c r="D478" s="112">
        <v>0.873</v>
      </c>
      <c r="E478" s="181">
        <v>0.674</v>
      </c>
      <c r="F478" s="112">
        <v>0.778</v>
      </c>
      <c r="G478" s="112">
        <v>0.852</v>
      </c>
      <c r="H478" s="61"/>
      <c r="I478" s="61"/>
      <c r="J478" s="61"/>
      <c r="K478" s="61"/>
      <c r="L478" s="61"/>
      <c r="M478" s="61"/>
      <c r="N478" s="61"/>
      <c r="O478" s="61"/>
      <c r="P478" s="61"/>
      <c r="Q478" s="61"/>
      <c r="R478" s="61"/>
      <c r="S478" s="61"/>
      <c r="T478" s="61"/>
      <c r="U478" s="61"/>
      <c r="V478" s="61"/>
      <c r="W478" s="61"/>
      <c r="X478" s="61"/>
      <c r="Y478" s="61"/>
      <c r="Z478" s="61"/>
    </row>
    <row r="479">
      <c r="A479" s="112" t="s">
        <v>948</v>
      </c>
      <c r="B479" s="119">
        <v>0.938</v>
      </c>
      <c r="C479" s="112">
        <v>0.758</v>
      </c>
      <c r="D479" s="112">
        <v>0.805</v>
      </c>
      <c r="E479" s="181">
        <v>0.665</v>
      </c>
      <c r="F479" s="112">
        <v>0.819</v>
      </c>
      <c r="G479" s="112">
        <v>0.894</v>
      </c>
      <c r="H479" s="61"/>
      <c r="I479" s="61"/>
      <c r="J479" s="61"/>
      <c r="K479" s="61"/>
      <c r="L479" s="61"/>
      <c r="M479" s="61"/>
      <c r="N479" s="61"/>
      <c r="O479" s="61"/>
      <c r="P479" s="61"/>
      <c r="Q479" s="61"/>
      <c r="R479" s="61"/>
      <c r="S479" s="61"/>
      <c r="T479" s="61"/>
      <c r="U479" s="61"/>
      <c r="V479" s="61"/>
      <c r="W479" s="61"/>
      <c r="X479" s="61"/>
      <c r="Y479" s="61"/>
      <c r="Z479" s="61"/>
    </row>
    <row r="480">
      <c r="A480" s="113" t="s">
        <v>949</v>
      </c>
      <c r="B480" s="120">
        <v>0.851</v>
      </c>
      <c r="C480" s="113">
        <v>0.671</v>
      </c>
      <c r="D480" s="113">
        <v>0.794</v>
      </c>
      <c r="E480" s="183">
        <v>0.556</v>
      </c>
      <c r="F480" s="113">
        <v>0.681</v>
      </c>
      <c r="G480" s="113">
        <v>0.736</v>
      </c>
      <c r="H480" s="61"/>
      <c r="I480" s="61"/>
      <c r="J480" s="61"/>
      <c r="K480" s="61"/>
      <c r="L480" s="61"/>
      <c r="M480" s="61"/>
      <c r="N480" s="61"/>
      <c r="O480" s="61"/>
      <c r="P480" s="61"/>
      <c r="Q480" s="61"/>
      <c r="R480" s="61"/>
      <c r="S480" s="61"/>
      <c r="T480" s="61"/>
      <c r="U480" s="61"/>
      <c r="V480" s="61"/>
      <c r="W480" s="61"/>
      <c r="X480" s="61"/>
      <c r="Y480" s="61"/>
      <c r="Z480" s="61"/>
    </row>
    <row r="481">
      <c r="A481" s="113" t="s">
        <v>950</v>
      </c>
      <c r="B481" s="113">
        <v>0.879</v>
      </c>
      <c r="C481" s="113">
        <v>0.719</v>
      </c>
      <c r="D481" s="113">
        <v>0.788</v>
      </c>
      <c r="E481" s="113">
        <v>0.641</v>
      </c>
      <c r="F481" s="113">
        <v>0.725</v>
      </c>
      <c r="G481" s="113">
        <v>0.804</v>
      </c>
      <c r="H481" s="61"/>
      <c r="I481" s="61"/>
      <c r="J481" s="61"/>
      <c r="K481" s="61"/>
      <c r="L481" s="61"/>
      <c r="M481" s="61"/>
      <c r="N481" s="61"/>
      <c r="O481" s="61"/>
      <c r="P481" s="61"/>
      <c r="Q481" s="61"/>
      <c r="R481" s="61"/>
      <c r="S481" s="61"/>
      <c r="T481" s="61"/>
      <c r="U481" s="61"/>
      <c r="V481" s="61"/>
      <c r="W481" s="61"/>
      <c r="X481" s="61"/>
      <c r="Y481" s="61"/>
      <c r="Z481" s="61"/>
    </row>
    <row r="482">
      <c r="A482" s="191"/>
      <c r="B482" s="192"/>
      <c r="C482" s="192"/>
      <c r="D482" s="192"/>
      <c r="E482" s="192"/>
      <c r="F482" s="192"/>
      <c r="G482" s="193"/>
      <c r="H482" s="61"/>
      <c r="I482" s="61"/>
      <c r="J482" s="61"/>
      <c r="K482" s="61"/>
      <c r="L482" s="61"/>
      <c r="M482" s="61"/>
      <c r="N482" s="61"/>
      <c r="O482" s="61"/>
      <c r="P482" s="61"/>
      <c r="Q482" s="61"/>
      <c r="R482" s="61"/>
      <c r="S482" s="61"/>
      <c r="T482" s="61"/>
      <c r="U482" s="61"/>
      <c r="V482" s="61"/>
      <c r="W482" s="61"/>
      <c r="X482" s="61"/>
      <c r="Y482" s="61"/>
      <c r="Z482" s="61"/>
    </row>
    <row r="483">
      <c r="A483" s="191" t="s">
        <v>1210</v>
      </c>
      <c r="B483" s="192"/>
      <c r="C483" s="192"/>
      <c r="D483" s="192"/>
      <c r="E483" s="192"/>
      <c r="F483" s="192"/>
      <c r="G483" s="193"/>
      <c r="H483" s="61"/>
      <c r="I483" s="61"/>
      <c r="J483" s="61"/>
      <c r="K483" s="61"/>
      <c r="L483" s="61"/>
      <c r="M483" s="61"/>
      <c r="N483" s="61"/>
      <c r="O483" s="61"/>
      <c r="P483" s="61"/>
      <c r="Q483" s="61"/>
      <c r="R483" s="61"/>
      <c r="S483" s="61"/>
      <c r="T483" s="61"/>
      <c r="U483" s="61"/>
      <c r="V483" s="61"/>
      <c r="W483" s="61"/>
      <c r="X483" s="61"/>
      <c r="Y483" s="61"/>
      <c r="Z483" s="61"/>
    </row>
    <row r="484">
      <c r="A484" s="113" t="s">
        <v>977</v>
      </c>
      <c r="B484" s="113" t="s">
        <v>1203</v>
      </c>
      <c r="C484" s="113" t="s">
        <v>1204</v>
      </c>
      <c r="D484" s="113" t="s">
        <v>1158</v>
      </c>
      <c r="E484" s="113" t="s">
        <v>1205</v>
      </c>
      <c r="F484" s="113" t="s">
        <v>1206</v>
      </c>
      <c r="G484" s="113" t="s">
        <v>300</v>
      </c>
      <c r="H484" s="61"/>
      <c r="I484" s="61"/>
      <c r="J484" s="61"/>
      <c r="K484" s="61"/>
      <c r="L484" s="61"/>
      <c r="M484" s="61"/>
      <c r="N484" s="61"/>
      <c r="O484" s="61"/>
      <c r="P484" s="61"/>
      <c r="Q484" s="61"/>
      <c r="R484" s="61"/>
      <c r="S484" s="61"/>
      <c r="T484" s="61"/>
      <c r="U484" s="61"/>
      <c r="V484" s="61"/>
      <c r="W484" s="61"/>
      <c r="X484" s="61"/>
      <c r="Y484" s="61"/>
      <c r="Z484" s="61"/>
    </row>
    <row r="485">
      <c r="A485" s="112" t="s">
        <v>940</v>
      </c>
      <c r="B485" s="119">
        <v>0.818</v>
      </c>
      <c r="C485" s="112">
        <v>0.78</v>
      </c>
      <c r="D485" s="112">
        <v>0.758</v>
      </c>
      <c r="E485" s="181">
        <v>0.573</v>
      </c>
      <c r="F485" s="112">
        <v>0.639</v>
      </c>
      <c r="G485" s="112">
        <v>0.732</v>
      </c>
      <c r="H485" s="61"/>
      <c r="I485" s="61"/>
      <c r="J485" s="61"/>
      <c r="K485" s="61"/>
      <c r="L485" s="61"/>
      <c r="M485" s="61"/>
      <c r="N485" s="61"/>
      <c r="O485" s="61"/>
      <c r="P485" s="61"/>
      <c r="Q485" s="61"/>
      <c r="R485" s="61"/>
      <c r="S485" s="61"/>
      <c r="T485" s="61"/>
      <c r="U485" s="61"/>
      <c r="V485" s="61"/>
      <c r="W485" s="61"/>
      <c r="X485" s="61"/>
      <c r="Y485" s="61"/>
      <c r="Z485" s="61"/>
    </row>
    <row r="486">
      <c r="A486" s="112" t="s">
        <v>941</v>
      </c>
      <c r="B486" s="112">
        <v>0.946</v>
      </c>
      <c r="C486" s="112">
        <v>0.925</v>
      </c>
      <c r="D486" s="119">
        <v>0.95</v>
      </c>
      <c r="E486" s="181">
        <v>0.72</v>
      </c>
      <c r="F486" s="112">
        <v>0.86</v>
      </c>
      <c r="G486" s="112">
        <v>0.942</v>
      </c>
      <c r="H486" s="61"/>
      <c r="I486" s="61"/>
      <c r="J486" s="61"/>
      <c r="K486" s="61"/>
      <c r="L486" s="61"/>
      <c r="M486" s="61"/>
      <c r="N486" s="61"/>
      <c r="O486" s="61"/>
      <c r="P486" s="61"/>
      <c r="Q486" s="61"/>
      <c r="R486" s="61"/>
      <c r="S486" s="61"/>
      <c r="T486" s="61"/>
      <c r="U486" s="61"/>
      <c r="V486" s="61"/>
      <c r="W486" s="61"/>
      <c r="X486" s="61"/>
      <c r="Y486" s="61"/>
      <c r="Z486" s="61"/>
    </row>
    <row r="487">
      <c r="A487" s="112" t="s">
        <v>942</v>
      </c>
      <c r="B487" s="112">
        <v>0.942</v>
      </c>
      <c r="C487" s="119">
        <v>0.956</v>
      </c>
      <c r="D487" s="112">
        <v>0.875</v>
      </c>
      <c r="E487" s="181">
        <v>0.669</v>
      </c>
      <c r="F487" s="112">
        <v>0.877</v>
      </c>
      <c r="G487" s="112">
        <v>0.928</v>
      </c>
      <c r="H487" s="61"/>
      <c r="I487" s="61"/>
      <c r="J487" s="61"/>
      <c r="K487" s="61"/>
      <c r="L487" s="61"/>
      <c r="M487" s="61"/>
      <c r="N487" s="61"/>
      <c r="O487" s="61"/>
      <c r="P487" s="61"/>
      <c r="Q487" s="61"/>
      <c r="R487" s="61"/>
      <c r="S487" s="61"/>
      <c r="T487" s="61"/>
      <c r="U487" s="61"/>
      <c r="V487" s="61"/>
      <c r="W487" s="61"/>
      <c r="X487" s="61"/>
      <c r="Y487" s="61"/>
      <c r="Z487" s="61"/>
    </row>
    <row r="488">
      <c r="A488" s="112" t="s">
        <v>943</v>
      </c>
      <c r="B488" s="119">
        <v>0.786</v>
      </c>
      <c r="C488" s="112">
        <v>0.785</v>
      </c>
      <c r="D488" s="112">
        <v>0.594</v>
      </c>
      <c r="E488" s="181">
        <v>0.561</v>
      </c>
      <c r="F488" s="112">
        <v>0.684</v>
      </c>
      <c r="G488" s="112">
        <v>0.688</v>
      </c>
      <c r="H488" s="61"/>
      <c r="I488" s="61"/>
      <c r="J488" s="61"/>
      <c r="K488" s="61"/>
      <c r="L488" s="61"/>
      <c r="M488" s="61"/>
      <c r="N488" s="61"/>
      <c r="O488" s="61"/>
      <c r="P488" s="61"/>
      <c r="Q488" s="61"/>
      <c r="R488" s="61"/>
      <c r="S488" s="61"/>
      <c r="T488" s="61"/>
      <c r="U488" s="61"/>
      <c r="V488" s="61"/>
      <c r="W488" s="61"/>
      <c r="X488" s="61"/>
      <c r="Y488" s="61"/>
      <c r="Z488" s="61"/>
    </row>
    <row r="489">
      <c r="A489" s="112" t="s">
        <v>944</v>
      </c>
      <c r="B489" s="119">
        <v>0.894</v>
      </c>
      <c r="C489" s="112">
        <v>0.839</v>
      </c>
      <c r="D489" s="181">
        <v>0.743</v>
      </c>
      <c r="E489" s="112">
        <v>0.747</v>
      </c>
      <c r="F489" s="112">
        <v>0.834</v>
      </c>
      <c r="G489" s="112">
        <v>0.83</v>
      </c>
      <c r="H489" s="61"/>
      <c r="I489" s="61"/>
      <c r="J489" s="61"/>
      <c r="K489" s="61"/>
      <c r="L489" s="61"/>
      <c r="M489" s="61"/>
      <c r="N489" s="61"/>
      <c r="O489" s="61"/>
      <c r="P489" s="61"/>
      <c r="Q489" s="61"/>
      <c r="R489" s="61"/>
      <c r="S489" s="61"/>
      <c r="T489" s="61"/>
      <c r="U489" s="61"/>
      <c r="V489" s="61"/>
      <c r="W489" s="61"/>
      <c r="X489" s="61"/>
      <c r="Y489" s="61"/>
      <c r="Z489" s="61"/>
    </row>
    <row r="490">
      <c r="A490" s="112" t="s">
        <v>945</v>
      </c>
      <c r="B490" s="119">
        <v>0.72</v>
      </c>
      <c r="C490" s="112">
        <v>0.713</v>
      </c>
      <c r="D490" s="181">
        <v>0.489</v>
      </c>
      <c r="E490" s="112">
        <v>0.623</v>
      </c>
      <c r="F490" s="112">
        <v>0.588</v>
      </c>
      <c r="G490" s="112">
        <v>0.665</v>
      </c>
      <c r="H490" s="61"/>
      <c r="I490" s="61"/>
      <c r="J490" s="61"/>
      <c r="K490" s="61"/>
      <c r="L490" s="61"/>
      <c r="M490" s="61"/>
      <c r="N490" s="61"/>
      <c r="O490" s="61"/>
      <c r="P490" s="61"/>
      <c r="Q490" s="61"/>
      <c r="R490" s="61"/>
      <c r="S490" s="61"/>
      <c r="T490" s="61"/>
      <c r="U490" s="61"/>
      <c r="V490" s="61"/>
      <c r="W490" s="61"/>
      <c r="X490" s="61"/>
      <c r="Y490" s="61"/>
      <c r="Z490" s="61"/>
    </row>
    <row r="491">
      <c r="A491" s="112" t="s">
        <v>946</v>
      </c>
      <c r="B491" s="112">
        <v>0.753</v>
      </c>
      <c r="C491" s="112">
        <v>0.748</v>
      </c>
      <c r="D491" s="119">
        <v>0.802</v>
      </c>
      <c r="E491" s="181">
        <v>0.617</v>
      </c>
      <c r="F491" s="112">
        <v>0.722</v>
      </c>
      <c r="G491" s="112">
        <v>0.756</v>
      </c>
      <c r="H491" s="61"/>
      <c r="I491" s="61"/>
      <c r="J491" s="61"/>
      <c r="K491" s="61"/>
      <c r="L491" s="61"/>
      <c r="M491" s="61"/>
      <c r="N491" s="61"/>
      <c r="O491" s="61"/>
      <c r="P491" s="61"/>
      <c r="Q491" s="61"/>
      <c r="R491" s="61"/>
      <c r="S491" s="61"/>
      <c r="T491" s="61"/>
      <c r="U491" s="61"/>
      <c r="V491" s="61"/>
      <c r="W491" s="61"/>
      <c r="X491" s="61"/>
      <c r="Y491" s="61"/>
      <c r="Z491" s="61"/>
    </row>
    <row r="492">
      <c r="A492" s="112" t="s">
        <v>947</v>
      </c>
      <c r="B492" s="119">
        <v>0.899</v>
      </c>
      <c r="C492" s="112">
        <v>0.871</v>
      </c>
      <c r="D492" s="112">
        <v>0.787</v>
      </c>
      <c r="E492" s="181">
        <v>0.693</v>
      </c>
      <c r="F492" s="112">
        <v>0.842</v>
      </c>
      <c r="G492" s="112">
        <v>0.866</v>
      </c>
      <c r="H492" s="61"/>
      <c r="I492" s="61"/>
      <c r="J492" s="61"/>
      <c r="K492" s="61"/>
      <c r="L492" s="61"/>
      <c r="M492" s="61"/>
      <c r="N492" s="61"/>
      <c r="O492" s="61"/>
      <c r="P492" s="61"/>
      <c r="Q492" s="61"/>
      <c r="R492" s="61"/>
      <c r="S492" s="61"/>
      <c r="T492" s="61"/>
      <c r="U492" s="61"/>
      <c r="V492" s="61"/>
      <c r="W492" s="61"/>
      <c r="X492" s="61"/>
      <c r="Y492" s="61"/>
      <c r="Z492" s="61"/>
    </row>
    <row r="493">
      <c r="A493" s="112" t="s">
        <v>948</v>
      </c>
      <c r="B493" s="112">
        <v>0.914</v>
      </c>
      <c r="C493" s="112">
        <v>0.913</v>
      </c>
      <c r="D493" s="119">
        <v>0.93</v>
      </c>
      <c r="E493" s="181">
        <v>0.707</v>
      </c>
      <c r="F493" s="112">
        <v>0.791</v>
      </c>
      <c r="G493" s="112">
        <v>0.889</v>
      </c>
      <c r="H493" s="61"/>
      <c r="I493" s="61"/>
      <c r="J493" s="61"/>
      <c r="K493" s="61"/>
      <c r="L493" s="61"/>
      <c r="M493" s="61"/>
      <c r="N493" s="61"/>
      <c r="O493" s="61"/>
      <c r="P493" s="61"/>
      <c r="Q493" s="61"/>
      <c r="R493" s="61"/>
      <c r="S493" s="61"/>
      <c r="T493" s="61"/>
      <c r="U493" s="61"/>
      <c r="V493" s="61"/>
      <c r="W493" s="61"/>
      <c r="X493" s="61"/>
      <c r="Y493" s="61"/>
      <c r="Z493" s="61"/>
    </row>
    <row r="494">
      <c r="A494" s="113" t="s">
        <v>949</v>
      </c>
      <c r="B494" s="113">
        <v>0.82</v>
      </c>
      <c r="C494" s="120">
        <v>0.851</v>
      </c>
      <c r="D494" s="113">
        <v>0.692</v>
      </c>
      <c r="E494" s="183">
        <v>0.572</v>
      </c>
      <c r="F494" s="113">
        <v>0.736</v>
      </c>
      <c r="G494" s="113">
        <v>0.776</v>
      </c>
      <c r="H494" s="61"/>
      <c r="I494" s="61"/>
      <c r="J494" s="61"/>
      <c r="K494" s="61"/>
      <c r="L494" s="61"/>
      <c r="M494" s="61"/>
      <c r="N494" s="61"/>
      <c r="O494" s="61"/>
      <c r="P494" s="61"/>
      <c r="Q494" s="61"/>
      <c r="R494" s="61"/>
      <c r="S494" s="61"/>
      <c r="T494" s="61"/>
      <c r="U494" s="61"/>
      <c r="V494" s="61"/>
      <c r="W494" s="61"/>
      <c r="X494" s="61"/>
      <c r="Y494" s="61"/>
      <c r="Z494" s="61"/>
    </row>
    <row r="495">
      <c r="A495" s="113" t="s">
        <v>950</v>
      </c>
      <c r="B495" s="113">
        <v>0.849</v>
      </c>
      <c r="C495" s="113">
        <v>0.838</v>
      </c>
      <c r="D495" s="113">
        <v>0.762</v>
      </c>
      <c r="E495" s="113">
        <v>0.648</v>
      </c>
      <c r="F495" s="113">
        <v>0.757</v>
      </c>
      <c r="G495" s="113">
        <v>0.807</v>
      </c>
      <c r="H495" s="61"/>
      <c r="I495" s="61"/>
      <c r="J495" s="61"/>
      <c r="K495" s="61"/>
      <c r="L495" s="61"/>
      <c r="M495" s="61"/>
      <c r="N495" s="61"/>
      <c r="O495" s="61"/>
      <c r="P495" s="61"/>
      <c r="Q495" s="61"/>
      <c r="R495" s="61"/>
      <c r="S495" s="61"/>
      <c r="T495" s="61"/>
      <c r="U495" s="61"/>
      <c r="V495" s="61"/>
      <c r="W495" s="61"/>
      <c r="X495" s="61"/>
      <c r="Y495" s="61"/>
      <c r="Z495" s="61"/>
    </row>
    <row r="496">
      <c r="A496" s="191"/>
      <c r="B496" s="192"/>
      <c r="C496" s="193"/>
      <c r="D496" s="193"/>
      <c r="E496" s="193"/>
      <c r="F496" s="192"/>
      <c r="G496" s="192"/>
      <c r="H496" s="61"/>
      <c r="I496" s="61"/>
      <c r="J496" s="61"/>
      <c r="K496" s="61"/>
      <c r="L496" s="61"/>
      <c r="M496" s="61"/>
      <c r="N496" s="61"/>
      <c r="O496" s="61"/>
      <c r="P496" s="61"/>
      <c r="Q496" s="61"/>
      <c r="R496" s="61"/>
      <c r="S496" s="61"/>
      <c r="T496" s="61"/>
      <c r="U496" s="61"/>
      <c r="V496" s="61"/>
      <c r="W496" s="61"/>
      <c r="X496" s="61"/>
      <c r="Y496" s="61"/>
      <c r="Z496" s="61"/>
    </row>
    <row r="497">
      <c r="A497" s="191" t="s">
        <v>1211</v>
      </c>
      <c r="B497" s="192"/>
      <c r="C497" s="193"/>
      <c r="D497" s="193"/>
      <c r="E497" s="193"/>
      <c r="F497" s="192"/>
      <c r="G497" s="192"/>
      <c r="H497" s="61"/>
      <c r="I497" s="61"/>
      <c r="J497" s="61"/>
      <c r="K497" s="61"/>
      <c r="L497" s="61"/>
      <c r="M497" s="61"/>
      <c r="N497" s="61"/>
      <c r="O497" s="61"/>
      <c r="P497" s="61"/>
      <c r="Q497" s="61"/>
      <c r="R497" s="61"/>
      <c r="S497" s="61"/>
      <c r="T497" s="61"/>
      <c r="U497" s="61"/>
      <c r="V497" s="61"/>
      <c r="W497" s="61"/>
      <c r="X497" s="61"/>
      <c r="Y497" s="61"/>
      <c r="Z497" s="61"/>
    </row>
    <row r="498">
      <c r="A498" s="113" t="s">
        <v>977</v>
      </c>
      <c r="B498" s="113" t="s">
        <v>1203</v>
      </c>
      <c r="C498" s="113" t="s">
        <v>1204</v>
      </c>
      <c r="D498" s="113" t="s">
        <v>1158</v>
      </c>
      <c r="E498" s="113" t="s">
        <v>1205</v>
      </c>
      <c r="F498" s="113" t="s">
        <v>1206</v>
      </c>
      <c r="G498" s="113" t="s">
        <v>300</v>
      </c>
      <c r="H498" s="61"/>
      <c r="I498" s="61"/>
      <c r="J498" s="61"/>
      <c r="K498" s="61"/>
      <c r="L498" s="61"/>
      <c r="M498" s="61"/>
      <c r="N498" s="61"/>
      <c r="O498" s="61"/>
      <c r="P498" s="61"/>
      <c r="Q498" s="61"/>
      <c r="R498" s="61"/>
      <c r="S498" s="61"/>
      <c r="T498" s="61"/>
      <c r="U498" s="61"/>
      <c r="V498" s="61"/>
      <c r="W498" s="61"/>
      <c r="X498" s="61"/>
      <c r="Y498" s="61"/>
      <c r="Z498" s="61"/>
    </row>
    <row r="499">
      <c r="A499" s="112" t="s">
        <v>940</v>
      </c>
      <c r="B499" s="119">
        <v>0.811</v>
      </c>
      <c r="C499" s="112">
        <v>0.713</v>
      </c>
      <c r="D499" s="112">
        <v>0.66</v>
      </c>
      <c r="E499" s="181">
        <v>0.575</v>
      </c>
      <c r="F499" s="112">
        <v>0.626</v>
      </c>
      <c r="G499" s="112">
        <v>0.713</v>
      </c>
      <c r="H499" s="61"/>
      <c r="I499" s="61"/>
      <c r="J499" s="61"/>
      <c r="K499" s="61"/>
      <c r="L499" s="61"/>
      <c r="M499" s="61"/>
      <c r="N499" s="61"/>
      <c r="O499" s="61"/>
      <c r="P499" s="61"/>
      <c r="Q499" s="61"/>
      <c r="R499" s="61"/>
      <c r="S499" s="61"/>
      <c r="T499" s="61"/>
      <c r="U499" s="61"/>
      <c r="V499" s="61"/>
      <c r="W499" s="61"/>
      <c r="X499" s="61"/>
      <c r="Y499" s="61"/>
      <c r="Z499" s="61"/>
    </row>
    <row r="500">
      <c r="A500" s="112" t="s">
        <v>941</v>
      </c>
      <c r="B500" s="119">
        <v>0.926</v>
      </c>
      <c r="C500" s="112">
        <v>0.855</v>
      </c>
      <c r="D500" s="112">
        <v>0.878</v>
      </c>
      <c r="E500" s="181">
        <v>0.595</v>
      </c>
      <c r="F500" s="112">
        <v>0.839</v>
      </c>
      <c r="G500" s="112">
        <v>0.913</v>
      </c>
      <c r="H500" s="61"/>
      <c r="I500" s="61"/>
      <c r="J500" s="61"/>
      <c r="K500" s="61"/>
      <c r="L500" s="61"/>
      <c r="M500" s="61"/>
      <c r="N500" s="61"/>
      <c r="O500" s="61"/>
      <c r="P500" s="61"/>
      <c r="Q500" s="61"/>
      <c r="R500" s="61"/>
      <c r="S500" s="61"/>
      <c r="T500" s="61"/>
      <c r="U500" s="61"/>
      <c r="V500" s="61"/>
      <c r="W500" s="61"/>
      <c r="X500" s="61"/>
      <c r="Y500" s="61"/>
      <c r="Z500" s="61"/>
    </row>
    <row r="501">
      <c r="A501" s="112" t="s">
        <v>942</v>
      </c>
      <c r="B501" s="119">
        <v>0.939</v>
      </c>
      <c r="C501" s="112">
        <v>0.848</v>
      </c>
      <c r="D501" s="112">
        <v>0.852</v>
      </c>
      <c r="E501" s="181">
        <v>0.697</v>
      </c>
      <c r="F501" s="112">
        <v>0.767</v>
      </c>
      <c r="G501" s="112">
        <v>0.878</v>
      </c>
      <c r="H501" s="61"/>
      <c r="I501" s="61"/>
      <c r="J501" s="61"/>
      <c r="K501" s="61"/>
      <c r="L501" s="61"/>
      <c r="M501" s="61"/>
      <c r="N501" s="61"/>
      <c r="O501" s="61"/>
      <c r="P501" s="61"/>
      <c r="Q501" s="61"/>
      <c r="R501" s="61"/>
      <c r="S501" s="61"/>
      <c r="T501" s="61"/>
      <c r="U501" s="61"/>
      <c r="V501" s="61"/>
      <c r="W501" s="61"/>
      <c r="X501" s="61"/>
      <c r="Y501" s="61"/>
      <c r="Z501" s="61"/>
    </row>
    <row r="502">
      <c r="A502" s="112" t="s">
        <v>943</v>
      </c>
      <c r="B502" s="119">
        <v>0.802</v>
      </c>
      <c r="C502" s="112">
        <v>0.669</v>
      </c>
      <c r="D502" s="112">
        <v>0.679</v>
      </c>
      <c r="E502" s="181">
        <v>0.581</v>
      </c>
      <c r="F502" s="112">
        <v>0.658</v>
      </c>
      <c r="G502" s="112">
        <v>0.69</v>
      </c>
      <c r="H502" s="61"/>
      <c r="I502" s="61"/>
      <c r="J502" s="61"/>
      <c r="K502" s="61"/>
      <c r="L502" s="61"/>
      <c r="M502" s="61"/>
      <c r="N502" s="61"/>
      <c r="O502" s="61"/>
      <c r="P502" s="61"/>
      <c r="Q502" s="61"/>
      <c r="R502" s="61"/>
      <c r="S502" s="61"/>
      <c r="T502" s="61"/>
      <c r="U502" s="61"/>
      <c r="V502" s="61"/>
      <c r="W502" s="61"/>
      <c r="X502" s="61"/>
      <c r="Y502" s="61"/>
      <c r="Z502" s="61"/>
    </row>
    <row r="503">
      <c r="A503" s="112" t="s">
        <v>944</v>
      </c>
      <c r="B503" s="119">
        <v>0.909</v>
      </c>
      <c r="C503" s="112">
        <v>0.776</v>
      </c>
      <c r="D503" s="112">
        <v>0.826</v>
      </c>
      <c r="E503" s="181">
        <v>0.676</v>
      </c>
      <c r="F503" s="112">
        <v>0.841</v>
      </c>
      <c r="G503" s="112">
        <v>0.857</v>
      </c>
      <c r="H503" s="61"/>
      <c r="I503" s="61"/>
      <c r="J503" s="61"/>
      <c r="K503" s="61"/>
      <c r="L503" s="61"/>
      <c r="M503" s="61"/>
      <c r="N503" s="61"/>
      <c r="O503" s="61"/>
      <c r="P503" s="61"/>
      <c r="Q503" s="61"/>
      <c r="R503" s="61"/>
      <c r="S503" s="61"/>
      <c r="T503" s="61"/>
      <c r="U503" s="61"/>
      <c r="V503" s="61"/>
      <c r="W503" s="61"/>
      <c r="X503" s="61"/>
      <c r="Y503" s="61"/>
      <c r="Z503" s="61"/>
    </row>
    <row r="504">
      <c r="A504" s="112" t="s">
        <v>945</v>
      </c>
      <c r="B504" s="119">
        <v>0.782</v>
      </c>
      <c r="C504" s="112">
        <v>0.671</v>
      </c>
      <c r="D504" s="181">
        <v>0.599</v>
      </c>
      <c r="E504" s="112">
        <v>0.612</v>
      </c>
      <c r="F504" s="112">
        <v>0.609</v>
      </c>
      <c r="G504" s="112">
        <v>0.694</v>
      </c>
      <c r="H504" s="61"/>
      <c r="I504" s="61"/>
      <c r="J504" s="61"/>
      <c r="K504" s="61"/>
      <c r="L504" s="61"/>
      <c r="M504" s="61"/>
      <c r="N504" s="61"/>
      <c r="O504" s="61"/>
      <c r="P504" s="61"/>
      <c r="Q504" s="61"/>
      <c r="R504" s="61"/>
      <c r="S504" s="61"/>
      <c r="T504" s="61"/>
      <c r="U504" s="61"/>
      <c r="V504" s="61"/>
      <c r="W504" s="61"/>
      <c r="X504" s="61"/>
      <c r="Y504" s="61"/>
      <c r="Z504" s="61"/>
    </row>
    <row r="505">
      <c r="A505" s="112" t="s">
        <v>946</v>
      </c>
      <c r="B505" s="119">
        <v>0.786</v>
      </c>
      <c r="C505" s="112">
        <v>0.703</v>
      </c>
      <c r="D505" s="112">
        <v>0.739</v>
      </c>
      <c r="E505" s="181">
        <v>0.643</v>
      </c>
      <c r="F505" s="112">
        <v>0.694</v>
      </c>
      <c r="G505" s="112">
        <v>0.754</v>
      </c>
      <c r="H505" s="61"/>
      <c r="I505" s="61"/>
      <c r="J505" s="61"/>
      <c r="K505" s="61"/>
      <c r="L505" s="61"/>
      <c r="M505" s="61"/>
      <c r="N505" s="61"/>
      <c r="O505" s="61"/>
      <c r="P505" s="61"/>
      <c r="Q505" s="61"/>
      <c r="R505" s="61"/>
      <c r="S505" s="61"/>
      <c r="T505" s="61"/>
      <c r="U505" s="61"/>
      <c r="V505" s="61"/>
      <c r="W505" s="61"/>
      <c r="X505" s="61"/>
      <c r="Y505" s="61"/>
      <c r="Z505" s="61"/>
    </row>
    <row r="506">
      <c r="A506" s="112" t="s">
        <v>947</v>
      </c>
      <c r="B506" s="119">
        <v>0.902</v>
      </c>
      <c r="C506" s="112">
        <v>0.747</v>
      </c>
      <c r="D506" s="112">
        <v>0.828</v>
      </c>
      <c r="E506" s="181">
        <v>0.683</v>
      </c>
      <c r="F506" s="112">
        <v>0.806</v>
      </c>
      <c r="G506" s="112">
        <v>0.858</v>
      </c>
      <c r="H506" s="61"/>
      <c r="I506" s="61"/>
      <c r="J506" s="61"/>
      <c r="K506" s="61"/>
      <c r="L506" s="61"/>
      <c r="M506" s="61"/>
      <c r="N506" s="61"/>
      <c r="O506" s="61"/>
      <c r="P506" s="61"/>
      <c r="Q506" s="61"/>
      <c r="R506" s="61"/>
      <c r="S506" s="61"/>
      <c r="T506" s="61"/>
      <c r="U506" s="61"/>
      <c r="V506" s="61"/>
      <c r="W506" s="61"/>
      <c r="X506" s="61"/>
      <c r="Y506" s="61"/>
      <c r="Z506" s="61"/>
    </row>
    <row r="507">
      <c r="A507" s="112" t="s">
        <v>948</v>
      </c>
      <c r="B507" s="119">
        <v>0.926</v>
      </c>
      <c r="C507" s="112">
        <v>0.798</v>
      </c>
      <c r="D507" s="112">
        <v>0.863</v>
      </c>
      <c r="E507" s="181">
        <v>0.682</v>
      </c>
      <c r="F507" s="112">
        <v>0.803</v>
      </c>
      <c r="G507" s="112">
        <v>0.888</v>
      </c>
      <c r="H507" s="61"/>
      <c r="I507" s="61"/>
      <c r="J507" s="61"/>
      <c r="K507" s="61"/>
      <c r="L507" s="61"/>
      <c r="M507" s="61"/>
      <c r="N507" s="61"/>
      <c r="O507" s="61"/>
      <c r="P507" s="61"/>
      <c r="Q507" s="61"/>
      <c r="R507" s="61"/>
      <c r="S507" s="61"/>
      <c r="T507" s="61"/>
      <c r="U507" s="61"/>
      <c r="V507" s="61"/>
      <c r="W507" s="61"/>
      <c r="X507" s="61"/>
      <c r="Y507" s="61"/>
      <c r="Z507" s="61"/>
    </row>
    <row r="508">
      <c r="A508" s="113" t="s">
        <v>949</v>
      </c>
      <c r="B508" s="120">
        <v>0.834</v>
      </c>
      <c r="C508" s="113">
        <v>0.707</v>
      </c>
      <c r="D508" s="113">
        <v>0.739</v>
      </c>
      <c r="E508" s="183">
        <v>0.562</v>
      </c>
      <c r="F508" s="113">
        <v>0.704</v>
      </c>
      <c r="G508" s="113">
        <v>0.751</v>
      </c>
      <c r="H508" s="61"/>
      <c r="I508" s="61"/>
      <c r="J508" s="61"/>
      <c r="K508" s="61"/>
      <c r="L508" s="61"/>
      <c r="M508" s="61"/>
      <c r="N508" s="61"/>
      <c r="O508" s="61"/>
      <c r="P508" s="61"/>
      <c r="Q508" s="61"/>
      <c r="R508" s="61"/>
      <c r="S508" s="61"/>
      <c r="T508" s="61"/>
      <c r="U508" s="61"/>
      <c r="V508" s="61"/>
      <c r="W508" s="61"/>
      <c r="X508" s="61"/>
      <c r="Y508" s="61"/>
      <c r="Z508" s="61"/>
    </row>
    <row r="509">
      <c r="A509" s="113" t="s">
        <v>950</v>
      </c>
      <c r="B509" s="113">
        <v>0.862</v>
      </c>
      <c r="C509" s="113">
        <v>0.749</v>
      </c>
      <c r="D509" s="113">
        <v>0.766</v>
      </c>
      <c r="E509" s="113">
        <v>0.63</v>
      </c>
      <c r="F509" s="113">
        <v>0.735</v>
      </c>
      <c r="G509" s="113">
        <v>0.8</v>
      </c>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137" t="s">
        <v>521</v>
      </c>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3" t="s">
        <v>1212</v>
      </c>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195" t="s">
        <v>1213</v>
      </c>
      <c r="B515" s="195" t="s">
        <v>1214</v>
      </c>
      <c r="C515" s="195" t="s">
        <v>1215</v>
      </c>
      <c r="D515" s="195" t="s">
        <v>939</v>
      </c>
      <c r="E515" s="195" t="s">
        <v>1216</v>
      </c>
      <c r="F515" s="195" t="s">
        <v>1217</v>
      </c>
      <c r="G515" s="195" t="s">
        <v>1218</v>
      </c>
      <c r="H515" s="195" t="s">
        <v>935</v>
      </c>
      <c r="I515" s="61"/>
      <c r="J515" s="61"/>
      <c r="K515" s="61"/>
      <c r="L515" s="61"/>
      <c r="M515" s="61"/>
      <c r="N515" s="61"/>
      <c r="O515" s="61"/>
      <c r="P515" s="61"/>
      <c r="Q515" s="61"/>
      <c r="R515" s="61"/>
      <c r="S515" s="61"/>
      <c r="T515" s="61"/>
      <c r="U515" s="61"/>
      <c r="V515" s="61"/>
      <c r="W515" s="61"/>
      <c r="X515" s="61"/>
      <c r="Y515" s="61"/>
      <c r="Z515" s="61"/>
    </row>
    <row r="516">
      <c r="A516" s="112" t="s">
        <v>940</v>
      </c>
      <c r="B516" s="119">
        <v>0.658</v>
      </c>
      <c r="C516" s="119">
        <v>0.658</v>
      </c>
      <c r="D516" s="112">
        <v>0.536</v>
      </c>
      <c r="E516" s="112">
        <v>0.566</v>
      </c>
      <c r="F516" s="112">
        <v>0.24</v>
      </c>
      <c r="G516" s="112">
        <v>0.603</v>
      </c>
      <c r="H516" s="112">
        <v>0.612</v>
      </c>
      <c r="I516" s="61"/>
      <c r="J516" s="61"/>
      <c r="K516" s="61"/>
      <c r="L516" s="61"/>
      <c r="M516" s="61"/>
      <c r="N516" s="61"/>
      <c r="O516" s="61"/>
      <c r="P516" s="61"/>
      <c r="Q516" s="61"/>
      <c r="R516" s="61"/>
      <c r="S516" s="61"/>
      <c r="T516" s="61"/>
      <c r="U516" s="61"/>
      <c r="V516" s="61"/>
      <c r="W516" s="61"/>
      <c r="X516" s="61"/>
      <c r="Y516" s="61"/>
      <c r="Z516" s="61"/>
    </row>
    <row r="517">
      <c r="A517" s="196" t="s">
        <v>941</v>
      </c>
      <c r="B517" s="197">
        <v>0.894</v>
      </c>
      <c r="C517" s="196">
        <v>0.892</v>
      </c>
      <c r="D517" s="196">
        <v>0.849</v>
      </c>
      <c r="E517" s="196">
        <v>0.893</v>
      </c>
      <c r="F517" s="196">
        <v>0.488</v>
      </c>
      <c r="G517" s="196">
        <v>0.889</v>
      </c>
      <c r="H517" s="196">
        <v>0.892</v>
      </c>
      <c r="I517" s="61"/>
      <c r="J517" s="61"/>
      <c r="K517" s="61"/>
      <c r="L517" s="61"/>
      <c r="M517" s="61"/>
      <c r="N517" s="61"/>
      <c r="O517" s="61"/>
      <c r="P517" s="61"/>
      <c r="Q517" s="61"/>
      <c r="R517" s="61"/>
      <c r="S517" s="61"/>
      <c r="T517" s="61"/>
      <c r="U517" s="61"/>
      <c r="V517" s="61"/>
      <c r="W517" s="61"/>
      <c r="X517" s="61"/>
      <c r="Y517" s="61"/>
      <c r="Z517" s="61"/>
    </row>
    <row r="518">
      <c r="A518" s="112" t="s">
        <v>942</v>
      </c>
      <c r="B518" s="119">
        <v>0.93</v>
      </c>
      <c r="C518" s="112">
        <v>0.876</v>
      </c>
      <c r="D518" s="112">
        <v>0.821</v>
      </c>
      <c r="E518" s="112">
        <v>0.881</v>
      </c>
      <c r="F518" s="112">
        <v>0.083</v>
      </c>
      <c r="G518" s="112">
        <v>0.903</v>
      </c>
      <c r="H518" s="112">
        <v>0.912</v>
      </c>
      <c r="I518" s="61"/>
      <c r="J518" s="61"/>
      <c r="K518" s="61"/>
      <c r="L518" s="61"/>
      <c r="M518" s="61"/>
      <c r="N518" s="61"/>
      <c r="O518" s="61"/>
      <c r="P518" s="61"/>
      <c r="Q518" s="61"/>
      <c r="R518" s="61"/>
      <c r="S518" s="61"/>
      <c r="T518" s="61"/>
      <c r="U518" s="61"/>
      <c r="V518" s="61"/>
      <c r="W518" s="61"/>
      <c r="X518" s="61"/>
      <c r="Y518" s="61"/>
      <c r="Z518" s="61"/>
    </row>
    <row r="519">
      <c r="A519" s="196" t="s">
        <v>943</v>
      </c>
      <c r="B519" s="197">
        <v>0.685</v>
      </c>
      <c r="C519" s="196">
        <v>0.61</v>
      </c>
      <c r="D519" s="196">
        <v>0.552</v>
      </c>
      <c r="E519" s="196">
        <v>0.565</v>
      </c>
      <c r="F519" s="196">
        <v>0.086</v>
      </c>
      <c r="G519" s="196">
        <v>0.593</v>
      </c>
      <c r="H519" s="196">
        <v>0.618</v>
      </c>
      <c r="I519" s="61"/>
      <c r="J519" s="61"/>
      <c r="K519" s="61"/>
      <c r="L519" s="61"/>
      <c r="M519" s="61"/>
      <c r="N519" s="61"/>
      <c r="O519" s="61"/>
      <c r="P519" s="61"/>
      <c r="Q519" s="61"/>
      <c r="R519" s="61"/>
      <c r="S519" s="61"/>
      <c r="T519" s="61"/>
      <c r="U519" s="61"/>
      <c r="V519" s="61"/>
      <c r="W519" s="61"/>
      <c r="X519" s="61"/>
      <c r="Y519" s="61"/>
      <c r="Z519" s="61"/>
    </row>
    <row r="520">
      <c r="A520" s="112" t="s">
        <v>944</v>
      </c>
      <c r="B520" s="119">
        <v>0.866</v>
      </c>
      <c r="C520" s="112">
        <v>0.848</v>
      </c>
      <c r="D520" s="112">
        <v>0.821</v>
      </c>
      <c r="E520" s="112">
        <v>0.84</v>
      </c>
      <c r="F520" s="112">
        <v>0.534</v>
      </c>
      <c r="G520" s="112">
        <v>0.841</v>
      </c>
      <c r="H520" s="112">
        <v>0.849</v>
      </c>
      <c r="I520" s="61"/>
      <c r="J520" s="61"/>
      <c r="K520" s="61"/>
      <c r="L520" s="61"/>
      <c r="M520" s="61"/>
      <c r="N520" s="61"/>
      <c r="O520" s="61"/>
      <c r="P520" s="61"/>
      <c r="Q520" s="61"/>
      <c r="R520" s="61"/>
      <c r="S520" s="61"/>
      <c r="T520" s="61"/>
      <c r="U520" s="61"/>
      <c r="V520" s="61"/>
      <c r="W520" s="61"/>
      <c r="X520" s="61"/>
      <c r="Y520" s="61"/>
      <c r="Z520" s="61"/>
    </row>
    <row r="521">
      <c r="A521" s="196" t="s">
        <v>945</v>
      </c>
      <c r="B521" s="197">
        <v>0.616</v>
      </c>
      <c r="C521" s="196">
        <v>0.486</v>
      </c>
      <c r="D521" s="196">
        <v>0.603</v>
      </c>
      <c r="E521" s="196">
        <v>0.447</v>
      </c>
      <c r="F521" s="196">
        <v>0.163</v>
      </c>
      <c r="G521" s="196">
        <v>0.61</v>
      </c>
      <c r="H521" s="196">
        <v>0.612</v>
      </c>
      <c r="I521" s="61"/>
      <c r="J521" s="61"/>
      <c r="K521" s="61"/>
      <c r="L521" s="61"/>
      <c r="M521" s="61"/>
      <c r="N521" s="61"/>
      <c r="O521" s="61"/>
      <c r="P521" s="61"/>
      <c r="Q521" s="61"/>
      <c r="R521" s="61"/>
      <c r="S521" s="61"/>
      <c r="T521" s="61"/>
      <c r="U521" s="61"/>
      <c r="V521" s="61"/>
      <c r="W521" s="61"/>
      <c r="X521" s="61"/>
      <c r="Y521" s="61"/>
      <c r="Z521" s="61"/>
    </row>
    <row r="522">
      <c r="A522" s="112" t="s">
        <v>1219</v>
      </c>
      <c r="B522" s="119">
        <v>0.778</v>
      </c>
      <c r="C522" s="112">
        <v>0.739</v>
      </c>
      <c r="D522" s="112">
        <v>0.71</v>
      </c>
      <c r="E522" s="112">
        <v>0.741</v>
      </c>
      <c r="F522" s="112">
        <v>0.203</v>
      </c>
      <c r="G522" s="112">
        <v>0.741</v>
      </c>
      <c r="H522" s="112">
        <v>0.749</v>
      </c>
      <c r="I522" s="61"/>
      <c r="J522" s="61"/>
      <c r="K522" s="61"/>
      <c r="L522" s="61"/>
      <c r="M522" s="61"/>
      <c r="N522" s="61"/>
      <c r="O522" s="61"/>
      <c r="P522" s="61"/>
      <c r="Q522" s="61"/>
      <c r="R522" s="61"/>
      <c r="S522" s="61"/>
      <c r="T522" s="61"/>
      <c r="U522" s="61"/>
      <c r="V522" s="61"/>
      <c r="W522" s="61"/>
      <c r="X522" s="61"/>
      <c r="Y522" s="61"/>
      <c r="Z522" s="61"/>
    </row>
    <row r="523">
      <c r="A523" s="196" t="s">
        <v>947</v>
      </c>
      <c r="B523" s="197">
        <v>0.864</v>
      </c>
      <c r="C523" s="196">
        <v>0.86</v>
      </c>
      <c r="D523" s="196">
        <v>0.775</v>
      </c>
      <c r="E523" s="196">
        <v>0.86</v>
      </c>
      <c r="F523" s="196">
        <v>0.291</v>
      </c>
      <c r="G523" s="196">
        <v>0.834</v>
      </c>
      <c r="H523" s="196">
        <v>0.852</v>
      </c>
      <c r="I523" s="61"/>
      <c r="J523" s="61"/>
      <c r="K523" s="61"/>
      <c r="L523" s="61"/>
      <c r="M523" s="61"/>
      <c r="N523" s="61"/>
      <c r="O523" s="61"/>
      <c r="P523" s="61"/>
      <c r="Q523" s="61"/>
      <c r="R523" s="61"/>
      <c r="S523" s="61"/>
      <c r="T523" s="61"/>
      <c r="U523" s="61"/>
      <c r="V523" s="61"/>
      <c r="W523" s="61"/>
      <c r="X523" s="61"/>
      <c r="Y523" s="61"/>
      <c r="Z523" s="61"/>
    </row>
    <row r="524">
      <c r="A524" s="112" t="s">
        <v>948</v>
      </c>
      <c r="B524" s="119">
        <v>0.901</v>
      </c>
      <c r="C524" s="112">
        <v>0.88</v>
      </c>
      <c r="D524" s="112">
        <v>0.825</v>
      </c>
      <c r="E524" s="112">
        <v>0.898</v>
      </c>
      <c r="F524" s="112">
        <v>0.671</v>
      </c>
      <c r="G524" s="112">
        <v>0.895</v>
      </c>
      <c r="H524" s="112">
        <v>0.892</v>
      </c>
      <c r="I524" s="61"/>
      <c r="J524" s="61"/>
      <c r="K524" s="61"/>
      <c r="L524" s="61"/>
      <c r="M524" s="61"/>
      <c r="N524" s="61"/>
      <c r="O524" s="61"/>
      <c r="P524" s="61"/>
      <c r="Q524" s="61"/>
      <c r="R524" s="61"/>
      <c r="S524" s="61"/>
      <c r="T524" s="61"/>
      <c r="U524" s="61"/>
      <c r="V524" s="61"/>
      <c r="W524" s="61"/>
      <c r="X524" s="61"/>
      <c r="Y524" s="61"/>
      <c r="Z524" s="61"/>
    </row>
    <row r="525">
      <c r="A525" s="196" t="s">
        <v>1056</v>
      </c>
      <c r="B525" s="197">
        <v>0.758</v>
      </c>
      <c r="C525" s="196">
        <v>0.745</v>
      </c>
      <c r="D525" s="196">
        <v>0.675</v>
      </c>
      <c r="E525" s="196">
        <v>0.729</v>
      </c>
      <c r="F525" s="196">
        <v>0.105</v>
      </c>
      <c r="G525" s="196">
        <v>0.741</v>
      </c>
      <c r="H525" s="196">
        <v>0.743</v>
      </c>
      <c r="I525" s="61"/>
      <c r="J525" s="61"/>
      <c r="K525" s="61"/>
      <c r="L525" s="61"/>
      <c r="M525" s="61"/>
      <c r="N525" s="61"/>
      <c r="O525" s="61"/>
      <c r="P525" s="61"/>
      <c r="Q525" s="61"/>
      <c r="R525" s="61"/>
      <c r="S525" s="61"/>
      <c r="T525" s="61"/>
      <c r="U525" s="61"/>
      <c r="V525" s="61"/>
      <c r="W525" s="61"/>
      <c r="X525" s="61"/>
      <c r="Y525" s="61"/>
      <c r="Z525" s="61"/>
    </row>
    <row r="526">
      <c r="A526" s="112" t="s">
        <v>950</v>
      </c>
      <c r="B526" s="119">
        <v>0.795</v>
      </c>
      <c r="C526" s="112">
        <v>0.759</v>
      </c>
      <c r="D526" s="112">
        <v>0.717</v>
      </c>
      <c r="E526" s="112">
        <v>0.742</v>
      </c>
      <c r="F526" s="112">
        <v>0.286</v>
      </c>
      <c r="G526" s="112">
        <v>0.765</v>
      </c>
      <c r="H526" s="112">
        <v>0.773</v>
      </c>
      <c r="I526" s="61"/>
      <c r="J526" s="61"/>
      <c r="K526" s="61"/>
      <c r="L526" s="61"/>
      <c r="M526" s="61"/>
      <c r="N526" s="61"/>
      <c r="O526" s="61"/>
      <c r="P526" s="61"/>
      <c r="Q526" s="61"/>
      <c r="R526" s="61"/>
      <c r="S526" s="61"/>
      <c r="T526" s="61"/>
      <c r="U526" s="61"/>
      <c r="V526" s="61"/>
      <c r="W526" s="61"/>
      <c r="X526" s="61"/>
      <c r="Y526" s="61"/>
      <c r="Z526" s="61"/>
    </row>
    <row r="527">
      <c r="A527" s="196" t="s">
        <v>1220</v>
      </c>
      <c r="B527" s="196" t="s">
        <v>16</v>
      </c>
      <c r="C527" s="198">
        <v>0.0474</v>
      </c>
      <c r="D527" s="198">
        <v>0.0981</v>
      </c>
      <c r="E527" s="198">
        <v>0.0714</v>
      </c>
      <c r="F527" s="198">
        <v>1.7797</v>
      </c>
      <c r="G527" s="198">
        <v>0.0392</v>
      </c>
      <c r="H527" s="198">
        <v>0.0285</v>
      </c>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3" t="s">
        <v>1221</v>
      </c>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195" t="s">
        <v>1213</v>
      </c>
      <c r="B530" s="195" t="s">
        <v>1214</v>
      </c>
      <c r="C530" s="195" t="s">
        <v>1215</v>
      </c>
      <c r="D530" s="195" t="s">
        <v>939</v>
      </c>
      <c r="E530" s="195" t="s">
        <v>1216</v>
      </c>
      <c r="F530" s="195" t="s">
        <v>1217</v>
      </c>
      <c r="G530" s="195" t="s">
        <v>1218</v>
      </c>
      <c r="H530" s="195" t="s">
        <v>935</v>
      </c>
      <c r="I530" s="61"/>
      <c r="J530" s="61"/>
      <c r="K530" s="61"/>
      <c r="L530" s="61"/>
      <c r="M530" s="61"/>
      <c r="N530" s="61"/>
      <c r="O530" s="61"/>
      <c r="P530" s="61"/>
      <c r="Q530" s="61"/>
      <c r="R530" s="61"/>
      <c r="S530" s="61"/>
      <c r="T530" s="61"/>
      <c r="U530" s="61"/>
      <c r="V530" s="61"/>
      <c r="W530" s="61"/>
      <c r="X530" s="61"/>
      <c r="Y530" s="61"/>
      <c r="Z530" s="61"/>
    </row>
    <row r="531">
      <c r="A531" s="112" t="s">
        <v>940</v>
      </c>
      <c r="B531" s="119">
        <v>0.758</v>
      </c>
      <c r="C531" s="112">
        <v>0.71</v>
      </c>
      <c r="D531" s="112">
        <v>0.425</v>
      </c>
      <c r="E531" s="112">
        <v>0.757</v>
      </c>
      <c r="F531" s="112">
        <v>0.161</v>
      </c>
      <c r="G531" s="112">
        <v>0.626</v>
      </c>
      <c r="H531" s="112">
        <v>0.657</v>
      </c>
      <c r="I531" s="61"/>
      <c r="J531" s="61"/>
      <c r="K531" s="61"/>
      <c r="L531" s="61"/>
      <c r="M531" s="61"/>
      <c r="N531" s="61"/>
      <c r="O531" s="61"/>
      <c r="P531" s="61"/>
      <c r="Q531" s="61"/>
      <c r="R531" s="61"/>
      <c r="S531" s="61"/>
      <c r="T531" s="61"/>
      <c r="U531" s="61"/>
      <c r="V531" s="61"/>
      <c r="W531" s="61"/>
      <c r="X531" s="61"/>
      <c r="Y531" s="61"/>
      <c r="Z531" s="61"/>
    </row>
    <row r="532">
      <c r="A532" s="196" t="s">
        <v>941</v>
      </c>
      <c r="B532" s="197">
        <v>0.847</v>
      </c>
      <c r="C532" s="196">
        <v>0.839</v>
      </c>
      <c r="D532" s="196">
        <v>0.752</v>
      </c>
      <c r="E532" s="196">
        <v>0.85</v>
      </c>
      <c r="F532" s="196">
        <v>0.456</v>
      </c>
      <c r="G532" s="196">
        <v>0.832</v>
      </c>
      <c r="H532" s="196">
        <v>0.84</v>
      </c>
      <c r="I532" s="61"/>
      <c r="J532" s="61"/>
      <c r="K532" s="61"/>
      <c r="L532" s="61"/>
      <c r="M532" s="61"/>
      <c r="N532" s="61"/>
      <c r="O532" s="61"/>
      <c r="P532" s="61"/>
      <c r="Q532" s="61"/>
      <c r="R532" s="61"/>
      <c r="S532" s="61"/>
      <c r="T532" s="61"/>
      <c r="U532" s="61"/>
      <c r="V532" s="61"/>
      <c r="W532" s="61"/>
      <c r="X532" s="61"/>
      <c r="Y532" s="61"/>
      <c r="Z532" s="61"/>
    </row>
    <row r="533">
      <c r="A533" s="112" t="s">
        <v>942</v>
      </c>
      <c r="B533" s="119">
        <v>0.961</v>
      </c>
      <c r="C533" s="112">
        <v>0.863</v>
      </c>
      <c r="D533" s="112">
        <v>0.726</v>
      </c>
      <c r="E533" s="112">
        <v>0.898</v>
      </c>
      <c r="F533" s="112">
        <v>0.049</v>
      </c>
      <c r="G533" s="112">
        <v>0.918</v>
      </c>
      <c r="H533" s="112">
        <v>0.899</v>
      </c>
      <c r="I533" s="61"/>
      <c r="J533" s="61"/>
      <c r="K533" s="61"/>
      <c r="L533" s="61"/>
      <c r="M533" s="61"/>
      <c r="N533" s="61"/>
      <c r="O533" s="61"/>
      <c r="P533" s="61"/>
      <c r="Q533" s="61"/>
      <c r="R533" s="61"/>
      <c r="S533" s="61"/>
      <c r="T533" s="61"/>
      <c r="U533" s="61"/>
      <c r="V533" s="61"/>
      <c r="W533" s="61"/>
      <c r="X533" s="61"/>
      <c r="Y533" s="61"/>
      <c r="Z533" s="61"/>
    </row>
    <row r="534">
      <c r="A534" s="196" t="s">
        <v>943</v>
      </c>
      <c r="B534" s="197">
        <v>0.781</v>
      </c>
      <c r="C534" s="196">
        <v>0.653</v>
      </c>
      <c r="D534" s="196">
        <v>0.453</v>
      </c>
      <c r="E534" s="196">
        <v>0.696</v>
      </c>
      <c r="F534" s="196">
        <v>0.046</v>
      </c>
      <c r="G534" s="196">
        <v>0.683</v>
      </c>
      <c r="H534" s="196">
        <v>0.671</v>
      </c>
      <c r="I534" s="61"/>
      <c r="J534" s="61"/>
      <c r="K534" s="61"/>
      <c r="L534" s="61"/>
      <c r="M534" s="61"/>
      <c r="N534" s="61"/>
      <c r="O534" s="61"/>
      <c r="P534" s="61"/>
      <c r="Q534" s="61"/>
      <c r="R534" s="61"/>
      <c r="S534" s="61"/>
      <c r="T534" s="61"/>
      <c r="U534" s="61"/>
      <c r="V534" s="61"/>
      <c r="W534" s="61"/>
      <c r="X534" s="61"/>
      <c r="Y534" s="61"/>
      <c r="Z534" s="61"/>
    </row>
    <row r="535">
      <c r="A535" s="112" t="s">
        <v>944</v>
      </c>
      <c r="B535" s="112">
        <v>0.921</v>
      </c>
      <c r="C535" s="112">
        <v>0.9</v>
      </c>
      <c r="D535" s="112">
        <v>0.769</v>
      </c>
      <c r="E535" s="119">
        <v>0.947</v>
      </c>
      <c r="F535" s="112">
        <v>0.498</v>
      </c>
      <c r="G535" s="112">
        <v>0.908</v>
      </c>
      <c r="H535" s="112">
        <v>0.951</v>
      </c>
      <c r="I535" s="61"/>
      <c r="J535" s="61"/>
      <c r="K535" s="61"/>
      <c r="L535" s="61"/>
      <c r="M535" s="61"/>
      <c r="N535" s="61"/>
      <c r="O535" s="61"/>
      <c r="P535" s="61"/>
      <c r="Q535" s="61"/>
      <c r="R535" s="61"/>
      <c r="S535" s="61"/>
      <c r="T535" s="61"/>
      <c r="U535" s="61"/>
      <c r="V535" s="61"/>
      <c r="W535" s="61"/>
      <c r="X535" s="61"/>
      <c r="Y535" s="61"/>
      <c r="Z535" s="61"/>
    </row>
    <row r="536">
      <c r="A536" s="196" t="s">
        <v>945</v>
      </c>
      <c r="B536" s="196">
        <v>0.648</v>
      </c>
      <c r="C536" s="196">
        <v>0.851</v>
      </c>
      <c r="D536" s="196">
        <v>0.578</v>
      </c>
      <c r="E536" s="197">
        <v>0.855</v>
      </c>
      <c r="F536" s="196">
        <v>0.114</v>
      </c>
      <c r="G536" s="196">
        <v>0.82</v>
      </c>
      <c r="H536" s="196">
        <v>0.806</v>
      </c>
      <c r="I536" s="61"/>
      <c r="J536" s="61"/>
      <c r="K536" s="61"/>
      <c r="L536" s="61"/>
      <c r="M536" s="61"/>
      <c r="N536" s="61"/>
      <c r="O536" s="61"/>
      <c r="P536" s="61"/>
      <c r="Q536" s="61"/>
      <c r="R536" s="61"/>
      <c r="S536" s="61"/>
      <c r="T536" s="61"/>
      <c r="U536" s="61"/>
      <c r="V536" s="61"/>
      <c r="W536" s="61"/>
      <c r="X536" s="61"/>
      <c r="Y536" s="61"/>
      <c r="Z536" s="61"/>
    </row>
    <row r="537">
      <c r="A537" s="112" t="s">
        <v>1219</v>
      </c>
      <c r="B537" s="119">
        <v>0.785</v>
      </c>
      <c r="C537" s="112">
        <v>0.726</v>
      </c>
      <c r="D537" s="112">
        <v>0.608</v>
      </c>
      <c r="E537" s="112">
        <v>0.748</v>
      </c>
      <c r="F537" s="112">
        <v>0.14</v>
      </c>
      <c r="G537" s="112">
        <v>0.748</v>
      </c>
      <c r="H537" s="112">
        <v>0.72</v>
      </c>
      <c r="I537" s="61"/>
      <c r="J537" s="61"/>
      <c r="K537" s="61"/>
      <c r="L537" s="61"/>
      <c r="M537" s="61"/>
      <c r="N537" s="61"/>
      <c r="O537" s="61"/>
      <c r="P537" s="61"/>
      <c r="Q537" s="61"/>
      <c r="R537" s="61"/>
      <c r="S537" s="61"/>
      <c r="T537" s="61"/>
      <c r="U537" s="61"/>
      <c r="V537" s="61"/>
      <c r="W537" s="61"/>
      <c r="X537" s="61"/>
      <c r="Y537" s="61"/>
      <c r="Z537" s="61"/>
    </row>
    <row r="538">
      <c r="A538" s="196" t="s">
        <v>947</v>
      </c>
      <c r="B538" s="196">
        <v>0.904</v>
      </c>
      <c r="C538" s="196">
        <v>0.892</v>
      </c>
      <c r="D538" s="196">
        <v>0.691</v>
      </c>
      <c r="E538" s="197">
        <v>0.927</v>
      </c>
      <c r="F538" s="196">
        <v>0.201</v>
      </c>
      <c r="G538" s="196">
        <v>0.847</v>
      </c>
      <c r="H538" s="196">
        <v>0.882</v>
      </c>
      <c r="I538" s="61"/>
      <c r="J538" s="61"/>
      <c r="K538" s="61"/>
      <c r="L538" s="61"/>
      <c r="M538" s="61"/>
      <c r="N538" s="61"/>
      <c r="O538" s="61"/>
      <c r="P538" s="61"/>
      <c r="Q538" s="61"/>
      <c r="R538" s="61"/>
      <c r="S538" s="61"/>
      <c r="T538" s="61"/>
      <c r="U538" s="61"/>
      <c r="V538" s="61"/>
      <c r="W538" s="61"/>
      <c r="X538" s="61"/>
      <c r="Y538" s="61"/>
      <c r="Z538" s="61"/>
    </row>
    <row r="539">
      <c r="A539" s="112" t="s">
        <v>948</v>
      </c>
      <c r="B539" s="112">
        <v>0.902</v>
      </c>
      <c r="C539" s="112">
        <v>0.852</v>
      </c>
      <c r="D539" s="112">
        <v>0.724</v>
      </c>
      <c r="E539" s="119">
        <v>0.919</v>
      </c>
      <c r="F539" s="112">
        <v>0.565</v>
      </c>
      <c r="G539" s="112">
        <v>0.892</v>
      </c>
      <c r="H539" s="112">
        <v>0.878</v>
      </c>
      <c r="I539" s="61"/>
      <c r="J539" s="61"/>
      <c r="K539" s="61"/>
      <c r="L539" s="61"/>
      <c r="M539" s="61"/>
      <c r="N539" s="61"/>
      <c r="O539" s="61"/>
      <c r="P539" s="61"/>
      <c r="Q539" s="61"/>
      <c r="R539" s="61"/>
      <c r="S539" s="61"/>
      <c r="T539" s="61"/>
      <c r="U539" s="61"/>
      <c r="V539" s="61"/>
      <c r="W539" s="61"/>
      <c r="X539" s="61"/>
      <c r="Y539" s="61"/>
      <c r="Z539" s="61"/>
    </row>
    <row r="540">
      <c r="A540" s="196" t="s">
        <v>1056</v>
      </c>
      <c r="B540" s="196">
        <v>0.836</v>
      </c>
      <c r="C540" s="196">
        <v>0.789</v>
      </c>
      <c r="D540" s="196">
        <v>0.557</v>
      </c>
      <c r="E540" s="197">
        <v>0.862</v>
      </c>
      <c r="F540" s="196">
        <v>0.058</v>
      </c>
      <c r="G540" s="196">
        <v>0.827</v>
      </c>
      <c r="H540" s="196">
        <v>0.82</v>
      </c>
      <c r="I540" s="61"/>
      <c r="J540" s="61"/>
      <c r="K540" s="61"/>
      <c r="L540" s="61"/>
      <c r="M540" s="61"/>
      <c r="N540" s="61"/>
      <c r="O540" s="61"/>
      <c r="P540" s="61"/>
      <c r="Q540" s="61"/>
      <c r="R540" s="61"/>
      <c r="S540" s="61"/>
      <c r="T540" s="61"/>
      <c r="U540" s="61"/>
      <c r="V540" s="61"/>
      <c r="W540" s="61"/>
      <c r="X540" s="61"/>
      <c r="Y540" s="61"/>
      <c r="Z540" s="61"/>
    </row>
    <row r="541">
      <c r="A541" s="112" t="s">
        <v>950</v>
      </c>
      <c r="B541" s="112">
        <v>0.834</v>
      </c>
      <c r="C541" s="112">
        <v>0.808</v>
      </c>
      <c r="D541" s="112">
        <v>0.628</v>
      </c>
      <c r="E541" s="119">
        <v>0.846</v>
      </c>
      <c r="F541" s="112">
        <v>0.229</v>
      </c>
      <c r="G541" s="112">
        <v>0.81</v>
      </c>
      <c r="H541" s="112">
        <v>0.812</v>
      </c>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3" t="s">
        <v>1222</v>
      </c>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195" t="s">
        <v>1213</v>
      </c>
      <c r="B544" s="195" t="s">
        <v>1214</v>
      </c>
      <c r="C544" s="195" t="s">
        <v>1215</v>
      </c>
      <c r="D544" s="195" t="s">
        <v>939</v>
      </c>
      <c r="E544" s="195" t="s">
        <v>1216</v>
      </c>
      <c r="F544" s="195" t="s">
        <v>1217</v>
      </c>
      <c r="G544" s="195" t="s">
        <v>1218</v>
      </c>
      <c r="H544" s="195" t="s">
        <v>935</v>
      </c>
      <c r="I544" s="61"/>
      <c r="J544" s="61"/>
      <c r="K544" s="61"/>
      <c r="L544" s="61"/>
      <c r="M544" s="61"/>
      <c r="N544" s="61"/>
      <c r="O544" s="61"/>
      <c r="P544" s="61"/>
      <c r="Q544" s="61"/>
      <c r="R544" s="61"/>
      <c r="S544" s="61"/>
      <c r="T544" s="61"/>
      <c r="U544" s="61"/>
      <c r="V544" s="61"/>
      <c r="W544" s="61"/>
      <c r="X544" s="61"/>
      <c r="Y544" s="61"/>
      <c r="Z544" s="61"/>
    </row>
    <row r="545">
      <c r="A545" s="112" t="s">
        <v>940</v>
      </c>
      <c r="B545" s="127">
        <v>0.581</v>
      </c>
      <c r="C545" s="112">
        <v>0.613</v>
      </c>
      <c r="D545" s="119">
        <v>0.726</v>
      </c>
      <c r="E545" s="112">
        <v>0.452</v>
      </c>
      <c r="F545" s="112">
        <v>0.476</v>
      </c>
      <c r="G545" s="112">
        <v>0.581</v>
      </c>
      <c r="H545" s="112">
        <v>0.573</v>
      </c>
      <c r="I545" s="61"/>
      <c r="J545" s="61"/>
      <c r="K545" s="61"/>
      <c r="L545" s="61"/>
      <c r="M545" s="61"/>
      <c r="N545" s="61"/>
      <c r="O545" s="61"/>
      <c r="P545" s="61"/>
      <c r="Q545" s="61"/>
      <c r="R545" s="61"/>
      <c r="S545" s="61"/>
      <c r="T545" s="61"/>
      <c r="U545" s="61"/>
      <c r="V545" s="61"/>
      <c r="W545" s="61"/>
      <c r="X545" s="61"/>
      <c r="Y545" s="61"/>
      <c r="Z545" s="61"/>
    </row>
    <row r="546">
      <c r="A546" s="196" t="s">
        <v>941</v>
      </c>
      <c r="B546" s="199">
        <v>0.947</v>
      </c>
      <c r="C546" s="196">
        <v>0.952</v>
      </c>
      <c r="D546" s="197">
        <v>0.975</v>
      </c>
      <c r="E546" s="196">
        <v>0.941</v>
      </c>
      <c r="F546" s="196">
        <v>0.523</v>
      </c>
      <c r="G546" s="196">
        <v>0.954</v>
      </c>
      <c r="H546" s="196">
        <v>0.95</v>
      </c>
      <c r="I546" s="61"/>
      <c r="J546" s="61"/>
      <c r="K546" s="61"/>
      <c r="L546" s="61"/>
      <c r="M546" s="61"/>
      <c r="N546" s="61"/>
      <c r="O546" s="61"/>
      <c r="P546" s="61"/>
      <c r="Q546" s="61"/>
      <c r="R546" s="61"/>
      <c r="S546" s="61"/>
      <c r="T546" s="61"/>
      <c r="U546" s="61"/>
      <c r="V546" s="61"/>
      <c r="W546" s="61"/>
      <c r="X546" s="61"/>
      <c r="Y546" s="61"/>
      <c r="Z546" s="61"/>
    </row>
    <row r="547">
      <c r="A547" s="112" t="s">
        <v>942</v>
      </c>
      <c r="B547" s="127">
        <v>0.902</v>
      </c>
      <c r="C547" s="112">
        <v>0.89</v>
      </c>
      <c r="D547" s="119">
        <v>0.945</v>
      </c>
      <c r="E547" s="112">
        <v>0.865</v>
      </c>
      <c r="F547" s="112">
        <v>0.258</v>
      </c>
      <c r="G547" s="112">
        <v>0.89</v>
      </c>
      <c r="H547" s="112">
        <v>0.926</v>
      </c>
      <c r="I547" s="61"/>
      <c r="J547" s="61"/>
      <c r="K547" s="61"/>
      <c r="L547" s="61"/>
      <c r="M547" s="61"/>
      <c r="N547" s="61"/>
      <c r="O547" s="61"/>
      <c r="P547" s="61"/>
      <c r="Q547" s="61"/>
      <c r="R547" s="61"/>
      <c r="S547" s="61"/>
      <c r="T547" s="61"/>
      <c r="U547" s="61"/>
      <c r="V547" s="61"/>
      <c r="W547" s="61"/>
      <c r="X547" s="61"/>
      <c r="Y547" s="61"/>
      <c r="Z547" s="61"/>
    </row>
    <row r="548">
      <c r="A548" s="196" t="s">
        <v>943</v>
      </c>
      <c r="B548" s="199">
        <v>0.61</v>
      </c>
      <c r="C548" s="196">
        <v>0.573</v>
      </c>
      <c r="D548" s="196">
        <v>0.707</v>
      </c>
      <c r="E548" s="196">
        <v>0.476</v>
      </c>
      <c r="F548" s="197">
        <v>0.756</v>
      </c>
      <c r="G548" s="196">
        <v>0.524</v>
      </c>
      <c r="H548" s="196">
        <v>0.573</v>
      </c>
      <c r="I548" s="61"/>
      <c r="J548" s="61"/>
      <c r="K548" s="61"/>
      <c r="L548" s="61"/>
      <c r="M548" s="61"/>
      <c r="N548" s="61"/>
      <c r="O548" s="61"/>
      <c r="P548" s="61"/>
      <c r="Q548" s="61"/>
      <c r="R548" s="61"/>
      <c r="S548" s="61"/>
      <c r="T548" s="61"/>
      <c r="U548" s="61"/>
      <c r="V548" s="61"/>
      <c r="W548" s="61"/>
      <c r="X548" s="61"/>
      <c r="Y548" s="61"/>
      <c r="Z548" s="61"/>
    </row>
    <row r="549">
      <c r="A549" s="112" t="s">
        <v>944</v>
      </c>
      <c r="B549" s="127">
        <v>0.818</v>
      </c>
      <c r="C549" s="119">
        <v>0.901</v>
      </c>
      <c r="D549" s="112">
        <v>0.881</v>
      </c>
      <c r="E549" s="112">
        <v>0.755</v>
      </c>
      <c r="F549" s="112">
        <v>0.575</v>
      </c>
      <c r="G549" s="112">
        <v>0.783</v>
      </c>
      <c r="H549" s="112">
        <v>0.766</v>
      </c>
      <c r="I549" s="61"/>
      <c r="J549" s="61"/>
      <c r="K549" s="61"/>
      <c r="L549" s="61"/>
      <c r="M549" s="61"/>
      <c r="N549" s="61"/>
      <c r="O549" s="61"/>
      <c r="P549" s="61"/>
      <c r="Q549" s="61"/>
      <c r="R549" s="61"/>
      <c r="S549" s="61"/>
      <c r="T549" s="61"/>
      <c r="U549" s="61"/>
      <c r="V549" s="61"/>
      <c r="W549" s="61"/>
      <c r="X549" s="61"/>
      <c r="Y549" s="61"/>
      <c r="Z549" s="61"/>
    </row>
    <row r="550">
      <c r="A550" s="196" t="s">
        <v>945</v>
      </c>
      <c r="B550" s="199">
        <v>0.587</v>
      </c>
      <c r="C550" s="196">
        <v>0.34</v>
      </c>
      <c r="D550" s="197">
        <v>0.63</v>
      </c>
      <c r="E550" s="196">
        <v>0.302</v>
      </c>
      <c r="F550" s="196">
        <v>0.289</v>
      </c>
      <c r="G550" s="196">
        <v>0.485</v>
      </c>
      <c r="H550" s="196">
        <v>0.494</v>
      </c>
      <c r="I550" s="61"/>
      <c r="J550" s="61"/>
      <c r="K550" s="61"/>
      <c r="L550" s="61"/>
      <c r="M550" s="61"/>
      <c r="N550" s="61"/>
      <c r="O550" s="61"/>
      <c r="P550" s="61"/>
      <c r="Q550" s="61"/>
      <c r="R550" s="61"/>
      <c r="S550" s="61"/>
      <c r="T550" s="61"/>
      <c r="U550" s="61"/>
      <c r="V550" s="61"/>
      <c r="W550" s="61"/>
      <c r="X550" s="61"/>
      <c r="Y550" s="61"/>
      <c r="Z550" s="61"/>
    </row>
    <row r="551">
      <c r="A551" s="112" t="s">
        <v>1219</v>
      </c>
      <c r="B551" s="127">
        <v>0.771</v>
      </c>
      <c r="C551" s="112">
        <v>0.752</v>
      </c>
      <c r="D551" s="119">
        <v>0.853</v>
      </c>
      <c r="E551" s="112">
        <v>0.734</v>
      </c>
      <c r="F551" s="112">
        <v>0.367</v>
      </c>
      <c r="G551" s="112">
        <v>0.734</v>
      </c>
      <c r="H551" s="112">
        <v>0.78</v>
      </c>
      <c r="I551" s="61"/>
      <c r="J551" s="61"/>
      <c r="K551" s="61"/>
      <c r="L551" s="61"/>
      <c r="M551" s="61"/>
      <c r="N551" s="61"/>
      <c r="O551" s="61"/>
      <c r="P551" s="61"/>
      <c r="Q551" s="61"/>
      <c r="R551" s="61"/>
      <c r="S551" s="61"/>
      <c r="T551" s="61"/>
      <c r="U551" s="61"/>
      <c r="V551" s="61"/>
      <c r="W551" s="61"/>
      <c r="X551" s="61"/>
      <c r="Y551" s="61"/>
      <c r="Z551" s="61"/>
    </row>
    <row r="552">
      <c r="A552" s="196" t="s">
        <v>947</v>
      </c>
      <c r="B552" s="199">
        <v>0.827</v>
      </c>
      <c r="C552" s="197">
        <v>0.83</v>
      </c>
      <c r="D552" s="196">
        <v>0.881</v>
      </c>
      <c r="E552" s="196">
        <v>0.802</v>
      </c>
      <c r="F552" s="196">
        <v>0.522</v>
      </c>
      <c r="G552" s="196">
        <v>0.821</v>
      </c>
      <c r="H552" s="196">
        <v>0.824</v>
      </c>
      <c r="I552" s="61"/>
      <c r="J552" s="61"/>
      <c r="K552" s="61"/>
      <c r="L552" s="61"/>
      <c r="M552" s="61"/>
      <c r="N552" s="61"/>
      <c r="O552" s="61"/>
      <c r="P552" s="61"/>
      <c r="Q552" s="61"/>
      <c r="R552" s="61"/>
      <c r="S552" s="61"/>
      <c r="T552" s="61"/>
      <c r="U552" s="61"/>
      <c r="V552" s="61"/>
      <c r="W552" s="61"/>
      <c r="X552" s="61"/>
      <c r="Y552" s="61"/>
      <c r="Z552" s="61"/>
    </row>
    <row r="553">
      <c r="A553" s="112" t="s">
        <v>948</v>
      </c>
      <c r="B553" s="112">
        <v>0.9</v>
      </c>
      <c r="C553" s="112">
        <v>0.909</v>
      </c>
      <c r="D553" s="119">
        <v>0.959</v>
      </c>
      <c r="E553" s="112">
        <v>0.879</v>
      </c>
      <c r="F553" s="112">
        <v>0.827</v>
      </c>
      <c r="G553" s="112">
        <v>0.898</v>
      </c>
      <c r="H553" s="112">
        <v>0.907</v>
      </c>
      <c r="I553" s="61"/>
      <c r="J553" s="61"/>
      <c r="K553" s="61"/>
      <c r="L553" s="61"/>
      <c r="M553" s="61"/>
      <c r="N553" s="61"/>
      <c r="O553" s="61"/>
      <c r="P553" s="61"/>
      <c r="Q553" s="61"/>
      <c r="R553" s="61"/>
      <c r="S553" s="61"/>
      <c r="T553" s="61"/>
      <c r="U553" s="61"/>
      <c r="V553" s="61"/>
      <c r="W553" s="61"/>
      <c r="X553" s="61"/>
      <c r="Y553" s="61"/>
      <c r="Z553" s="61"/>
    </row>
    <row r="554">
      <c r="A554" s="196" t="s">
        <v>1056</v>
      </c>
      <c r="B554" s="199">
        <v>0.693</v>
      </c>
      <c r="C554" s="196">
        <v>0.706</v>
      </c>
      <c r="D554" s="197">
        <v>0.855</v>
      </c>
      <c r="E554" s="196">
        <v>0.632</v>
      </c>
      <c r="F554" s="196">
        <v>0.509</v>
      </c>
      <c r="G554" s="196">
        <v>0.671</v>
      </c>
      <c r="H554" s="196">
        <v>0.68</v>
      </c>
      <c r="I554" s="61"/>
      <c r="J554" s="61"/>
      <c r="K554" s="61"/>
      <c r="L554" s="61"/>
      <c r="M554" s="61"/>
      <c r="N554" s="61"/>
      <c r="O554" s="61"/>
      <c r="P554" s="61"/>
      <c r="Q554" s="61"/>
      <c r="R554" s="61"/>
      <c r="S554" s="61"/>
      <c r="T554" s="61"/>
      <c r="U554" s="61"/>
      <c r="V554" s="61"/>
      <c r="W554" s="61"/>
      <c r="X554" s="61"/>
      <c r="Y554" s="61"/>
      <c r="Z554" s="61"/>
    </row>
    <row r="555">
      <c r="A555" s="112" t="s">
        <v>950</v>
      </c>
      <c r="B555" s="127">
        <v>0.764</v>
      </c>
      <c r="C555" s="112">
        <v>0.747</v>
      </c>
      <c r="D555" s="119">
        <v>0.841</v>
      </c>
      <c r="E555" s="112">
        <v>0.684</v>
      </c>
      <c r="F555" s="112">
        <v>0.51</v>
      </c>
      <c r="G555" s="112">
        <v>0.734</v>
      </c>
      <c r="H555" s="112">
        <v>0.747</v>
      </c>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3"/>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200" t="s">
        <v>1223</v>
      </c>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195" t="s">
        <v>1213</v>
      </c>
      <c r="B559" s="195" t="s">
        <v>1224</v>
      </c>
      <c r="C559" s="195" t="s">
        <v>1158</v>
      </c>
      <c r="D559" s="195" t="s">
        <v>1225</v>
      </c>
      <c r="E559" s="195" t="s">
        <v>1226</v>
      </c>
      <c r="F559" s="195" t="s">
        <v>1227</v>
      </c>
      <c r="G559" s="195" t="s">
        <v>1228</v>
      </c>
      <c r="H559" s="195" t="s">
        <v>1205</v>
      </c>
      <c r="I559" s="201" t="s">
        <v>1229</v>
      </c>
      <c r="J559" s="61"/>
      <c r="K559" s="61"/>
      <c r="L559" s="61"/>
      <c r="M559" s="61"/>
      <c r="N559" s="61"/>
      <c r="O559" s="61"/>
      <c r="P559" s="61"/>
      <c r="Q559" s="61"/>
      <c r="R559" s="61"/>
      <c r="S559" s="61"/>
      <c r="T559" s="61"/>
      <c r="U559" s="61"/>
      <c r="V559" s="61"/>
      <c r="W559" s="61"/>
      <c r="X559" s="61"/>
      <c r="Y559" s="61"/>
      <c r="Z559" s="61"/>
    </row>
    <row r="560">
      <c r="A560" s="112" t="s">
        <v>940</v>
      </c>
      <c r="B560" s="119">
        <v>0.658</v>
      </c>
      <c r="C560" s="112">
        <v>0.528</v>
      </c>
      <c r="D560" s="112">
        <v>0.5</v>
      </c>
      <c r="E560" s="112">
        <v>0.546</v>
      </c>
      <c r="F560" s="112">
        <v>0.612</v>
      </c>
      <c r="G560" s="112">
        <v>0.528</v>
      </c>
      <c r="H560" s="112">
        <v>0.24</v>
      </c>
      <c r="I560" s="112">
        <v>0.612</v>
      </c>
      <c r="J560" s="61"/>
      <c r="K560" s="61"/>
      <c r="L560" s="61"/>
      <c r="M560" s="61"/>
      <c r="N560" s="61"/>
      <c r="O560" s="61"/>
      <c r="P560" s="61"/>
      <c r="Q560" s="61"/>
      <c r="R560" s="61"/>
      <c r="S560" s="61"/>
      <c r="T560" s="61"/>
      <c r="U560" s="61"/>
      <c r="V560" s="61"/>
      <c r="W560" s="61"/>
      <c r="X560" s="61"/>
      <c r="Y560" s="61"/>
      <c r="Z560" s="61"/>
    </row>
    <row r="561">
      <c r="A561" s="196" t="s">
        <v>941</v>
      </c>
      <c r="B561" s="197">
        <v>0.894</v>
      </c>
      <c r="C561" s="196">
        <v>0.845</v>
      </c>
      <c r="D561" s="196">
        <v>0.817</v>
      </c>
      <c r="E561" s="196">
        <v>0.85</v>
      </c>
      <c r="F561" s="196">
        <v>0.875</v>
      </c>
      <c r="G561" s="196">
        <v>0.853</v>
      </c>
      <c r="H561" s="196">
        <v>0.558</v>
      </c>
      <c r="I561" s="196">
        <v>0.892</v>
      </c>
      <c r="J561" s="61"/>
      <c r="K561" s="61"/>
      <c r="L561" s="61"/>
      <c r="M561" s="61"/>
      <c r="N561" s="61"/>
      <c r="O561" s="61"/>
      <c r="P561" s="61"/>
      <c r="Q561" s="61"/>
      <c r="R561" s="61"/>
      <c r="S561" s="61"/>
      <c r="T561" s="61"/>
      <c r="U561" s="61"/>
      <c r="V561" s="61"/>
      <c r="W561" s="61"/>
      <c r="X561" s="61"/>
      <c r="Y561" s="61"/>
      <c r="Z561" s="61"/>
    </row>
    <row r="562">
      <c r="A562" s="112" t="s">
        <v>942</v>
      </c>
      <c r="B562" s="119">
        <v>0.93</v>
      </c>
      <c r="C562" s="112">
        <v>0.797</v>
      </c>
      <c r="D562" s="112">
        <v>0.715</v>
      </c>
      <c r="E562" s="112">
        <v>0.813</v>
      </c>
      <c r="F562" s="112">
        <v>0.912</v>
      </c>
      <c r="G562" s="112">
        <v>0.785</v>
      </c>
      <c r="H562" s="112">
        <v>0.438</v>
      </c>
      <c r="I562" s="112">
        <v>0.912</v>
      </c>
      <c r="J562" s="61"/>
      <c r="K562" s="61"/>
      <c r="L562" s="61"/>
      <c r="M562" s="61"/>
      <c r="N562" s="61"/>
      <c r="O562" s="61"/>
      <c r="P562" s="61"/>
      <c r="Q562" s="61"/>
      <c r="R562" s="61"/>
      <c r="S562" s="61"/>
      <c r="T562" s="61"/>
      <c r="U562" s="61"/>
      <c r="V562" s="61"/>
      <c r="W562" s="61"/>
      <c r="X562" s="61"/>
      <c r="Y562" s="61"/>
      <c r="Z562" s="61"/>
    </row>
    <row r="563">
      <c r="A563" s="196" t="s">
        <v>943</v>
      </c>
      <c r="B563" s="197">
        <v>0.685</v>
      </c>
      <c r="C563" s="196">
        <v>0.444</v>
      </c>
      <c r="D563" s="196">
        <v>0.382</v>
      </c>
      <c r="E563" s="196">
        <v>0.484</v>
      </c>
      <c r="F563" s="196">
        <v>0.606</v>
      </c>
      <c r="G563" s="196">
        <v>0.53</v>
      </c>
      <c r="H563" s="196">
        <v>0.282</v>
      </c>
      <c r="I563" s="196">
        <v>0.618</v>
      </c>
      <c r="J563" s="61"/>
      <c r="K563" s="61"/>
      <c r="L563" s="61"/>
      <c r="M563" s="61"/>
      <c r="N563" s="61"/>
      <c r="O563" s="61"/>
      <c r="P563" s="61"/>
      <c r="Q563" s="61"/>
      <c r="R563" s="61"/>
      <c r="S563" s="61"/>
      <c r="T563" s="61"/>
      <c r="U563" s="61"/>
      <c r="V563" s="61"/>
      <c r="W563" s="61"/>
      <c r="X563" s="61"/>
      <c r="Y563" s="61"/>
      <c r="Z563" s="61"/>
    </row>
    <row r="564">
      <c r="A564" s="112" t="s">
        <v>944</v>
      </c>
      <c r="B564" s="119">
        <v>0.866</v>
      </c>
      <c r="C564" s="112">
        <v>0.756</v>
      </c>
      <c r="D564" s="112">
        <v>0.792</v>
      </c>
      <c r="E564" s="112">
        <v>0.824</v>
      </c>
      <c r="F564" s="112">
        <v>0.828</v>
      </c>
      <c r="G564" s="112">
        <v>0.81</v>
      </c>
      <c r="H564" s="112">
        <v>0.562</v>
      </c>
      <c r="I564" s="112">
        <v>0.849</v>
      </c>
      <c r="J564" s="61"/>
      <c r="K564" s="61"/>
      <c r="L564" s="61"/>
      <c r="M564" s="61"/>
      <c r="N564" s="61"/>
      <c r="O564" s="61"/>
      <c r="P564" s="61"/>
      <c r="Q564" s="61"/>
      <c r="R564" s="61"/>
      <c r="S564" s="61"/>
      <c r="T564" s="61"/>
      <c r="U564" s="61"/>
      <c r="V564" s="61"/>
      <c r="W564" s="61"/>
      <c r="X564" s="61"/>
      <c r="Y564" s="61"/>
      <c r="Z564" s="61"/>
    </row>
    <row r="565">
      <c r="A565" s="196" t="s">
        <v>945</v>
      </c>
      <c r="B565" s="197">
        <v>0.616</v>
      </c>
      <c r="C565" s="196">
        <v>0.464</v>
      </c>
      <c r="D565" s="196">
        <v>0.413</v>
      </c>
      <c r="E565" s="196">
        <v>0.485</v>
      </c>
      <c r="F565" s="196">
        <v>0.559</v>
      </c>
      <c r="G565" s="196">
        <v>0.418</v>
      </c>
      <c r="H565" s="196">
        <v>0.368</v>
      </c>
      <c r="I565" s="196">
        <v>0.612</v>
      </c>
      <c r="J565" s="61"/>
      <c r="K565" s="61"/>
      <c r="L565" s="61"/>
      <c r="M565" s="61"/>
      <c r="N565" s="61"/>
      <c r="O565" s="61"/>
      <c r="P565" s="61"/>
      <c r="Q565" s="61"/>
      <c r="R565" s="61"/>
      <c r="S565" s="61"/>
      <c r="T565" s="61"/>
      <c r="U565" s="61"/>
      <c r="V565" s="61"/>
      <c r="W565" s="61"/>
      <c r="X565" s="61"/>
      <c r="Y565" s="61"/>
      <c r="Z565" s="61"/>
    </row>
    <row r="566">
      <c r="A566" s="112" t="s">
        <v>1219</v>
      </c>
      <c r="B566" s="119">
        <v>0.778</v>
      </c>
      <c r="C566" s="112">
        <v>0.597</v>
      </c>
      <c r="D566" s="112">
        <v>0.615</v>
      </c>
      <c r="E566" s="112">
        <v>0.702</v>
      </c>
      <c r="F566" s="112">
        <v>0.731</v>
      </c>
      <c r="G566" s="112">
        <v>0.707</v>
      </c>
      <c r="H566" s="112">
        <v>0.341</v>
      </c>
      <c r="I566" s="112">
        <v>0.749</v>
      </c>
      <c r="J566" s="61"/>
      <c r="K566" s="61"/>
      <c r="L566" s="61"/>
      <c r="M566" s="61"/>
      <c r="N566" s="61"/>
      <c r="O566" s="61"/>
      <c r="P566" s="61"/>
      <c r="Q566" s="61"/>
      <c r="R566" s="61"/>
      <c r="S566" s="61"/>
      <c r="T566" s="61"/>
      <c r="U566" s="61"/>
      <c r="V566" s="61"/>
      <c r="W566" s="61"/>
      <c r="X566" s="61"/>
      <c r="Y566" s="61"/>
      <c r="Z566" s="61"/>
    </row>
    <row r="567">
      <c r="A567" s="196" t="s">
        <v>947</v>
      </c>
      <c r="B567" s="197">
        <v>0.864</v>
      </c>
      <c r="C567" s="196">
        <v>0.78</v>
      </c>
      <c r="D567" s="196">
        <v>0.781</v>
      </c>
      <c r="E567" s="196">
        <v>0.776</v>
      </c>
      <c r="F567" s="196">
        <v>0.848</v>
      </c>
      <c r="G567" s="196">
        <v>0.811</v>
      </c>
      <c r="H567" s="196">
        <v>0.481</v>
      </c>
      <c r="I567" s="196">
        <v>0.852</v>
      </c>
      <c r="J567" s="61"/>
      <c r="K567" s="61"/>
      <c r="L567" s="61"/>
      <c r="M567" s="61"/>
      <c r="N567" s="61"/>
      <c r="O567" s="61"/>
      <c r="P567" s="61"/>
      <c r="Q567" s="61"/>
      <c r="R567" s="61"/>
      <c r="S567" s="61"/>
      <c r="T567" s="61"/>
      <c r="U567" s="61"/>
      <c r="V567" s="61"/>
      <c r="W567" s="61"/>
      <c r="X567" s="61"/>
      <c r="Y567" s="61"/>
      <c r="Z567" s="61"/>
    </row>
    <row r="568">
      <c r="A568" s="112" t="s">
        <v>948</v>
      </c>
      <c r="B568" s="119">
        <v>0.901</v>
      </c>
      <c r="C568" s="112">
        <v>0.81</v>
      </c>
      <c r="D568" s="112">
        <v>0.789</v>
      </c>
      <c r="E568" s="112">
        <v>0.889</v>
      </c>
      <c r="F568" s="112">
        <v>0.874</v>
      </c>
      <c r="G568" s="112">
        <v>0.864</v>
      </c>
      <c r="H568" s="112">
        <v>0.52</v>
      </c>
      <c r="I568" s="112">
        <v>0.892</v>
      </c>
      <c r="J568" s="61"/>
      <c r="K568" s="61"/>
      <c r="L568" s="61"/>
      <c r="M568" s="61"/>
      <c r="N568" s="61"/>
      <c r="O568" s="61"/>
      <c r="P568" s="61"/>
      <c r="Q568" s="61"/>
      <c r="R568" s="61"/>
      <c r="S568" s="61"/>
      <c r="T568" s="61"/>
      <c r="U568" s="61"/>
      <c r="V568" s="61"/>
      <c r="W568" s="61"/>
      <c r="X568" s="61"/>
      <c r="Y568" s="61"/>
      <c r="Z568" s="61"/>
    </row>
    <row r="569">
      <c r="A569" s="196" t="s">
        <v>1056</v>
      </c>
      <c r="B569" s="197">
        <v>0.758</v>
      </c>
      <c r="C569" s="196">
        <v>0.656</v>
      </c>
      <c r="D569" s="196">
        <v>0.635</v>
      </c>
      <c r="E569" s="196">
        <v>0.605</v>
      </c>
      <c r="F569" s="196">
        <v>0.74</v>
      </c>
      <c r="G569" s="196">
        <v>0.658</v>
      </c>
      <c r="H569" s="196">
        <v>0.327</v>
      </c>
      <c r="I569" s="196">
        <v>0.743</v>
      </c>
      <c r="J569" s="61"/>
      <c r="K569" s="61"/>
      <c r="L569" s="61"/>
      <c r="M569" s="61"/>
      <c r="N569" s="61"/>
      <c r="O569" s="61"/>
      <c r="P569" s="61"/>
      <c r="Q569" s="61"/>
      <c r="R569" s="61"/>
      <c r="S569" s="61"/>
      <c r="T569" s="61"/>
      <c r="U569" s="61"/>
      <c r="V569" s="61"/>
      <c r="W569" s="61"/>
      <c r="X569" s="61"/>
      <c r="Y569" s="61"/>
      <c r="Z569" s="61"/>
    </row>
    <row r="570">
      <c r="A570" s="112" t="s">
        <v>950</v>
      </c>
      <c r="B570" s="119">
        <v>0.795</v>
      </c>
      <c r="C570" s="112">
        <v>0.668</v>
      </c>
      <c r="D570" s="112">
        <v>0.644</v>
      </c>
      <c r="E570" s="112">
        <v>0.697</v>
      </c>
      <c r="F570" s="112">
        <v>0.759</v>
      </c>
      <c r="G570" s="112">
        <v>0.696</v>
      </c>
      <c r="H570" s="112">
        <v>0.412</v>
      </c>
      <c r="I570" s="112">
        <v>0.773</v>
      </c>
      <c r="J570" s="61"/>
      <c r="K570" s="61"/>
      <c r="L570" s="61"/>
      <c r="M570" s="61"/>
      <c r="N570" s="61"/>
      <c r="O570" s="61"/>
      <c r="P570" s="61"/>
      <c r="Q570" s="61"/>
      <c r="R570" s="61"/>
      <c r="S570" s="61"/>
      <c r="T570" s="61"/>
      <c r="U570" s="61"/>
      <c r="V570" s="61"/>
      <c r="W570" s="61"/>
      <c r="X570" s="61"/>
      <c r="Y570" s="61"/>
      <c r="Z570" s="61"/>
    </row>
    <row r="571">
      <c r="A571" s="196" t="s">
        <v>1220</v>
      </c>
      <c r="B571" s="196" t="s">
        <v>16</v>
      </c>
      <c r="C571" s="198">
        <v>0.191</v>
      </c>
      <c r="D571" s="198">
        <v>0.2345</v>
      </c>
      <c r="E571" s="198">
        <v>0.1406</v>
      </c>
      <c r="F571" s="198">
        <v>0.0474</v>
      </c>
      <c r="G571" s="198">
        <v>0.1422</v>
      </c>
      <c r="H571" s="198">
        <v>0.9296</v>
      </c>
      <c r="I571" s="198">
        <v>0.0285</v>
      </c>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3" t="s">
        <v>1230</v>
      </c>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195" t="s">
        <v>1213</v>
      </c>
      <c r="B574" s="202" t="s">
        <v>1224</v>
      </c>
      <c r="C574" s="195" t="s">
        <v>1158</v>
      </c>
      <c r="D574" s="195" t="s">
        <v>1225</v>
      </c>
      <c r="E574" s="195" t="s">
        <v>1226</v>
      </c>
      <c r="F574" s="195" t="s">
        <v>1227</v>
      </c>
      <c r="G574" s="195" t="s">
        <v>1228</v>
      </c>
      <c r="H574" s="195" t="s">
        <v>1205</v>
      </c>
      <c r="I574" s="201" t="s">
        <v>1229</v>
      </c>
      <c r="J574" s="61"/>
      <c r="K574" s="61"/>
      <c r="L574" s="61"/>
      <c r="M574" s="61"/>
      <c r="N574" s="61"/>
      <c r="O574" s="61"/>
      <c r="P574" s="61"/>
      <c r="Q574" s="61"/>
      <c r="R574" s="61"/>
      <c r="S574" s="61"/>
      <c r="T574" s="61"/>
      <c r="U574" s="61"/>
      <c r="V574" s="61"/>
      <c r="W574" s="61"/>
      <c r="X574" s="61"/>
      <c r="Y574" s="61"/>
      <c r="Z574" s="61"/>
    </row>
    <row r="575">
      <c r="A575" s="112" t="s">
        <v>940</v>
      </c>
      <c r="B575" s="119">
        <v>0.758</v>
      </c>
      <c r="C575" s="112">
        <v>0.559</v>
      </c>
      <c r="D575" s="112">
        <v>0.418</v>
      </c>
      <c r="E575" s="112">
        <v>0.503</v>
      </c>
      <c r="F575" s="112">
        <v>0.735</v>
      </c>
      <c r="G575" s="112">
        <v>0.494</v>
      </c>
      <c r="H575" s="112">
        <v>0.171</v>
      </c>
      <c r="I575" s="112">
        <v>0.657</v>
      </c>
      <c r="J575" s="61"/>
      <c r="K575" s="61"/>
      <c r="L575" s="61"/>
      <c r="M575" s="61"/>
      <c r="N575" s="61"/>
      <c r="O575" s="61"/>
      <c r="P575" s="61"/>
      <c r="Q575" s="61"/>
      <c r="R575" s="61"/>
      <c r="S575" s="61"/>
      <c r="T575" s="61"/>
      <c r="U575" s="61"/>
      <c r="V575" s="61"/>
      <c r="W575" s="61"/>
      <c r="X575" s="61"/>
      <c r="Y575" s="61"/>
      <c r="Z575" s="61"/>
    </row>
    <row r="576">
      <c r="A576" s="196" t="s">
        <v>941</v>
      </c>
      <c r="B576" s="197">
        <v>0.847</v>
      </c>
      <c r="C576" s="196">
        <v>0.837</v>
      </c>
      <c r="D576" s="196">
        <v>0.834</v>
      </c>
      <c r="E576" s="196">
        <v>0.768</v>
      </c>
      <c r="F576" s="196">
        <v>0.83</v>
      </c>
      <c r="G576" s="196">
        <v>0.805</v>
      </c>
      <c r="H576" s="196">
        <v>0.564</v>
      </c>
      <c r="I576" s="196">
        <v>0.84</v>
      </c>
      <c r="J576" s="61"/>
      <c r="K576" s="61"/>
      <c r="L576" s="61"/>
      <c r="M576" s="61"/>
      <c r="N576" s="61"/>
      <c r="O576" s="61"/>
      <c r="P576" s="61"/>
      <c r="Q576" s="61"/>
      <c r="R576" s="61"/>
      <c r="S576" s="61"/>
      <c r="T576" s="61"/>
      <c r="U576" s="61"/>
      <c r="V576" s="61"/>
      <c r="W576" s="61"/>
      <c r="X576" s="61"/>
      <c r="Y576" s="61"/>
      <c r="Z576" s="61"/>
    </row>
    <row r="577">
      <c r="A577" s="112" t="s">
        <v>942</v>
      </c>
      <c r="B577" s="119">
        <v>0.961</v>
      </c>
      <c r="C577" s="112">
        <v>0.87</v>
      </c>
      <c r="D577" s="112">
        <v>0.768</v>
      </c>
      <c r="E577" s="112">
        <v>0.72</v>
      </c>
      <c r="F577" s="112">
        <v>0.902</v>
      </c>
      <c r="G577" s="112">
        <v>0.754</v>
      </c>
      <c r="H577" s="112">
        <v>0.313</v>
      </c>
      <c r="I577" s="112">
        <v>0.899</v>
      </c>
      <c r="J577" s="61"/>
      <c r="K577" s="61"/>
      <c r="L577" s="61"/>
      <c r="M577" s="61"/>
      <c r="N577" s="61"/>
      <c r="O577" s="61"/>
      <c r="P577" s="61"/>
      <c r="Q577" s="61"/>
      <c r="R577" s="61"/>
      <c r="S577" s="61"/>
      <c r="T577" s="61"/>
      <c r="U577" s="61"/>
      <c r="V577" s="61"/>
      <c r="W577" s="61"/>
      <c r="X577" s="61"/>
      <c r="Y577" s="61"/>
      <c r="Z577" s="61"/>
    </row>
    <row r="578">
      <c r="A578" s="196" t="s">
        <v>943</v>
      </c>
      <c r="B578" s="196">
        <v>0.781</v>
      </c>
      <c r="C578" s="196">
        <v>0.427</v>
      </c>
      <c r="D578" s="196">
        <v>0.4</v>
      </c>
      <c r="E578" s="196">
        <v>0.494</v>
      </c>
      <c r="F578" s="197">
        <v>0.803</v>
      </c>
      <c r="G578" s="196">
        <v>0.567</v>
      </c>
      <c r="H578" s="196">
        <v>0.193</v>
      </c>
      <c r="I578" s="196">
        <v>0.671</v>
      </c>
      <c r="J578" s="61"/>
      <c r="K578" s="61"/>
      <c r="L578" s="61"/>
      <c r="M578" s="61"/>
      <c r="N578" s="61"/>
      <c r="O578" s="61"/>
      <c r="P578" s="61"/>
      <c r="Q578" s="61"/>
      <c r="R578" s="61"/>
      <c r="S578" s="61"/>
      <c r="T578" s="61"/>
      <c r="U578" s="61"/>
      <c r="V578" s="61"/>
      <c r="W578" s="61"/>
      <c r="X578" s="61"/>
      <c r="Y578" s="61"/>
      <c r="Z578" s="61"/>
    </row>
    <row r="579">
      <c r="A579" s="112" t="s">
        <v>944</v>
      </c>
      <c r="B579" s="112">
        <v>0.921</v>
      </c>
      <c r="C579" s="112">
        <v>0.855</v>
      </c>
      <c r="D579" s="112">
        <v>0.887</v>
      </c>
      <c r="E579" s="112">
        <v>0.838</v>
      </c>
      <c r="F579" s="112">
        <v>0.894</v>
      </c>
      <c r="G579" s="112">
        <v>0.896</v>
      </c>
      <c r="H579" s="112">
        <v>0.525</v>
      </c>
      <c r="I579" s="119">
        <v>0.951</v>
      </c>
      <c r="J579" s="61"/>
      <c r="K579" s="61"/>
      <c r="L579" s="61"/>
      <c r="M579" s="61"/>
      <c r="N579" s="61"/>
      <c r="O579" s="61"/>
      <c r="P579" s="61"/>
      <c r="Q579" s="61"/>
      <c r="R579" s="61"/>
      <c r="S579" s="61"/>
      <c r="T579" s="61"/>
      <c r="U579" s="61"/>
      <c r="V579" s="61"/>
      <c r="W579" s="61"/>
      <c r="X579" s="61"/>
      <c r="Y579" s="61"/>
      <c r="Z579" s="61"/>
    </row>
    <row r="580">
      <c r="A580" s="196" t="s">
        <v>945</v>
      </c>
      <c r="B580" s="196">
        <v>0.648</v>
      </c>
      <c r="C580" s="196">
        <v>0.675</v>
      </c>
      <c r="D580" s="196">
        <v>0.723</v>
      </c>
      <c r="E580" s="196">
        <v>0.702</v>
      </c>
      <c r="F580" s="196">
        <v>0.745</v>
      </c>
      <c r="G580" s="196">
        <v>0.766</v>
      </c>
      <c r="H580" s="196">
        <v>0.297</v>
      </c>
      <c r="I580" s="197">
        <v>0.806</v>
      </c>
      <c r="J580" s="61"/>
      <c r="K580" s="61"/>
      <c r="L580" s="61"/>
      <c r="M580" s="61"/>
      <c r="N580" s="61"/>
      <c r="O580" s="61"/>
      <c r="P580" s="61"/>
      <c r="Q580" s="61"/>
      <c r="R580" s="61"/>
      <c r="S580" s="61"/>
      <c r="T580" s="61"/>
      <c r="U580" s="61"/>
      <c r="V580" s="61"/>
      <c r="W580" s="61"/>
      <c r="X580" s="61"/>
      <c r="Y580" s="61"/>
      <c r="Z580" s="61"/>
    </row>
    <row r="581">
      <c r="A581" s="112" t="s">
        <v>1219</v>
      </c>
      <c r="B581" s="119">
        <v>0.785</v>
      </c>
      <c r="C581" s="112">
        <v>0.517</v>
      </c>
      <c r="D581" s="112">
        <v>0.607</v>
      </c>
      <c r="E581" s="112">
        <v>0.596</v>
      </c>
      <c r="F581" s="112">
        <v>0.693</v>
      </c>
      <c r="G581" s="112">
        <v>0.646</v>
      </c>
      <c r="H581" s="112">
        <v>0.231</v>
      </c>
      <c r="I581" s="112">
        <v>0.72</v>
      </c>
      <c r="J581" s="61"/>
      <c r="K581" s="61"/>
      <c r="L581" s="61"/>
      <c r="M581" s="61"/>
      <c r="N581" s="61"/>
      <c r="O581" s="61"/>
      <c r="P581" s="61"/>
      <c r="Q581" s="61"/>
      <c r="R581" s="61"/>
      <c r="S581" s="61"/>
      <c r="T581" s="61"/>
      <c r="U581" s="61"/>
      <c r="V581" s="61"/>
      <c r="W581" s="61"/>
      <c r="X581" s="61"/>
      <c r="Y581" s="61"/>
      <c r="Z581" s="61"/>
    </row>
    <row r="582">
      <c r="A582" s="196" t="s">
        <v>947</v>
      </c>
      <c r="B582" s="197">
        <v>0.904</v>
      </c>
      <c r="C582" s="196">
        <v>0.846</v>
      </c>
      <c r="D582" s="196">
        <v>0.782</v>
      </c>
      <c r="E582" s="196">
        <v>0.726</v>
      </c>
      <c r="F582" s="196">
        <v>0.884</v>
      </c>
      <c r="G582" s="196">
        <v>0.843</v>
      </c>
      <c r="H582" s="196">
        <v>0.383</v>
      </c>
      <c r="I582" s="196">
        <v>0.882</v>
      </c>
      <c r="J582" s="61"/>
      <c r="K582" s="61"/>
      <c r="L582" s="61"/>
      <c r="M582" s="61"/>
      <c r="N582" s="61"/>
      <c r="O582" s="61"/>
      <c r="P582" s="61"/>
      <c r="Q582" s="61"/>
      <c r="R582" s="61"/>
      <c r="S582" s="61"/>
      <c r="T582" s="61"/>
      <c r="U582" s="61"/>
      <c r="V582" s="61"/>
      <c r="W582" s="61"/>
      <c r="X582" s="61"/>
      <c r="Y582" s="61"/>
      <c r="Z582" s="61"/>
    </row>
    <row r="583">
      <c r="A583" s="112" t="s">
        <v>948</v>
      </c>
      <c r="B583" s="119">
        <v>0.902</v>
      </c>
      <c r="C583" s="112">
        <v>0.871</v>
      </c>
      <c r="D583" s="112">
        <v>0.841</v>
      </c>
      <c r="E583" s="112">
        <v>0.863</v>
      </c>
      <c r="F583" s="112">
        <v>0.876</v>
      </c>
      <c r="G583" s="112">
        <v>0.846</v>
      </c>
      <c r="H583" s="112">
        <v>0.469</v>
      </c>
      <c r="I583" s="112">
        <v>0.878</v>
      </c>
      <c r="J583" s="61"/>
      <c r="K583" s="61"/>
      <c r="L583" s="61"/>
      <c r="M583" s="61"/>
      <c r="N583" s="61"/>
      <c r="O583" s="61"/>
      <c r="P583" s="61"/>
      <c r="Q583" s="61"/>
      <c r="R583" s="61"/>
      <c r="S583" s="61"/>
      <c r="T583" s="61"/>
      <c r="U583" s="61"/>
      <c r="V583" s="61"/>
      <c r="W583" s="61"/>
      <c r="X583" s="61"/>
      <c r="Y583" s="61"/>
      <c r="Z583" s="61"/>
    </row>
    <row r="584">
      <c r="A584" s="196" t="s">
        <v>1056</v>
      </c>
      <c r="B584" s="197">
        <v>0.836</v>
      </c>
      <c r="C584" s="196">
        <v>0.688</v>
      </c>
      <c r="D584" s="196">
        <v>0.685</v>
      </c>
      <c r="E584" s="196">
        <v>0.522</v>
      </c>
      <c r="F584" s="196">
        <v>0.814</v>
      </c>
      <c r="G584" s="196">
        <v>0.658</v>
      </c>
      <c r="H584" s="196">
        <v>0.256</v>
      </c>
      <c r="I584" s="196">
        <v>0.82</v>
      </c>
      <c r="J584" s="61"/>
      <c r="K584" s="61"/>
      <c r="L584" s="61"/>
      <c r="M584" s="61"/>
      <c r="N584" s="61"/>
      <c r="O584" s="61"/>
      <c r="P584" s="61"/>
      <c r="Q584" s="61"/>
      <c r="R584" s="61"/>
      <c r="S584" s="61"/>
      <c r="T584" s="61"/>
      <c r="U584" s="61"/>
      <c r="V584" s="61"/>
      <c r="W584" s="61"/>
      <c r="X584" s="61"/>
      <c r="Y584" s="61"/>
      <c r="Z584" s="61"/>
    </row>
    <row r="585">
      <c r="A585" s="112" t="s">
        <v>950</v>
      </c>
      <c r="B585" s="119">
        <v>0.834</v>
      </c>
      <c r="C585" s="112">
        <v>0.715</v>
      </c>
      <c r="D585" s="112">
        <v>0.695</v>
      </c>
      <c r="E585" s="112">
        <v>0.673</v>
      </c>
      <c r="F585" s="112">
        <v>0.818</v>
      </c>
      <c r="G585" s="112">
        <v>0.728</v>
      </c>
      <c r="H585" s="112">
        <v>0.34</v>
      </c>
      <c r="I585" s="112">
        <v>0.812</v>
      </c>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3" t="s">
        <v>1231</v>
      </c>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195" t="s">
        <v>1213</v>
      </c>
      <c r="B589" s="195" t="s">
        <v>1224</v>
      </c>
      <c r="C589" s="195" t="s">
        <v>1158</v>
      </c>
      <c r="D589" s="195" t="s">
        <v>1225</v>
      </c>
      <c r="E589" s="195" t="s">
        <v>1226</v>
      </c>
      <c r="F589" s="195" t="s">
        <v>1227</v>
      </c>
      <c r="G589" s="195" t="s">
        <v>1228</v>
      </c>
      <c r="H589" s="195" t="s">
        <v>1205</v>
      </c>
      <c r="I589" s="201" t="s">
        <v>1229</v>
      </c>
      <c r="J589" s="61"/>
      <c r="K589" s="61"/>
      <c r="L589" s="61"/>
      <c r="M589" s="61"/>
      <c r="N589" s="61"/>
      <c r="O589" s="61"/>
      <c r="P589" s="61"/>
      <c r="Q589" s="61"/>
      <c r="R589" s="61"/>
      <c r="S589" s="61"/>
      <c r="T589" s="61"/>
      <c r="U589" s="61"/>
      <c r="V589" s="61"/>
      <c r="W589" s="61"/>
      <c r="X589" s="61"/>
      <c r="Y589" s="61"/>
      <c r="Z589" s="61"/>
    </row>
    <row r="590">
      <c r="A590" s="112" t="s">
        <v>940</v>
      </c>
      <c r="B590" s="112">
        <v>0.581</v>
      </c>
      <c r="C590" s="112">
        <v>0.5</v>
      </c>
      <c r="D590" s="119">
        <v>0.621</v>
      </c>
      <c r="E590" s="112">
        <v>0.597</v>
      </c>
      <c r="F590" s="112">
        <v>0.526</v>
      </c>
      <c r="G590" s="112">
        <v>0.619</v>
      </c>
      <c r="H590" s="112">
        <v>0.403</v>
      </c>
      <c r="I590" s="112">
        <v>0.573</v>
      </c>
      <c r="J590" s="61"/>
      <c r="K590" s="61"/>
      <c r="L590" s="61"/>
      <c r="M590" s="61"/>
      <c r="N590" s="61"/>
      <c r="O590" s="61"/>
      <c r="P590" s="61"/>
      <c r="Q590" s="61"/>
      <c r="R590" s="61"/>
      <c r="S590" s="61"/>
      <c r="T590" s="61"/>
      <c r="U590" s="61"/>
      <c r="V590" s="61"/>
      <c r="W590" s="61"/>
      <c r="X590" s="61"/>
      <c r="Y590" s="61"/>
      <c r="Z590" s="61"/>
    </row>
    <row r="591">
      <c r="A591" s="196" t="s">
        <v>941</v>
      </c>
      <c r="B591" s="196">
        <v>0.947</v>
      </c>
      <c r="C591" s="196">
        <v>0.854</v>
      </c>
      <c r="D591" s="196">
        <v>0.802</v>
      </c>
      <c r="E591" s="197">
        <v>0.953</v>
      </c>
      <c r="F591" s="196">
        <v>0.926</v>
      </c>
      <c r="G591" s="196">
        <v>0.913</v>
      </c>
      <c r="H591" s="196">
        <v>0.552</v>
      </c>
      <c r="I591" s="196">
        <v>0.95</v>
      </c>
      <c r="J591" s="61"/>
      <c r="K591" s="61"/>
      <c r="L591" s="61"/>
      <c r="M591" s="61"/>
      <c r="N591" s="61"/>
      <c r="O591" s="61"/>
      <c r="P591" s="61"/>
      <c r="Q591" s="61"/>
      <c r="R591" s="61"/>
      <c r="S591" s="61"/>
      <c r="T591" s="61"/>
      <c r="U591" s="61"/>
      <c r="V591" s="61"/>
      <c r="W591" s="61"/>
      <c r="X591" s="61"/>
      <c r="Y591" s="61"/>
      <c r="Z591" s="61"/>
    </row>
    <row r="592">
      <c r="A592" s="112" t="s">
        <v>942</v>
      </c>
      <c r="B592" s="112">
        <v>0.902</v>
      </c>
      <c r="C592" s="112">
        <v>0.736</v>
      </c>
      <c r="D592" s="112">
        <v>0.669</v>
      </c>
      <c r="E592" s="119">
        <v>0.933</v>
      </c>
      <c r="F592" s="112">
        <v>0.923</v>
      </c>
      <c r="G592" s="112">
        <v>0.855</v>
      </c>
      <c r="H592" s="112">
        <v>0.73</v>
      </c>
      <c r="I592" s="112">
        <v>0.926</v>
      </c>
      <c r="J592" s="61"/>
      <c r="K592" s="61"/>
      <c r="L592" s="61"/>
      <c r="M592" s="61"/>
      <c r="N592" s="61"/>
      <c r="O592" s="61"/>
      <c r="P592" s="61"/>
      <c r="Q592" s="61"/>
      <c r="R592" s="61"/>
      <c r="S592" s="61"/>
      <c r="T592" s="61"/>
      <c r="U592" s="61"/>
      <c r="V592" s="61"/>
      <c r="W592" s="61"/>
      <c r="X592" s="61"/>
      <c r="Y592" s="61"/>
      <c r="Z592" s="61"/>
    </row>
    <row r="593">
      <c r="A593" s="196" t="s">
        <v>943</v>
      </c>
      <c r="B593" s="197">
        <v>0.61</v>
      </c>
      <c r="C593" s="196">
        <v>0.463</v>
      </c>
      <c r="D593" s="196">
        <v>0.366</v>
      </c>
      <c r="E593" s="196">
        <v>0.476</v>
      </c>
      <c r="F593" s="196">
        <v>0.491</v>
      </c>
      <c r="G593" s="196">
        <v>0.539</v>
      </c>
      <c r="H593" s="196">
        <v>0.524</v>
      </c>
      <c r="I593" s="196">
        <v>0.573</v>
      </c>
      <c r="J593" s="61"/>
      <c r="K593" s="61"/>
      <c r="L593" s="61"/>
      <c r="M593" s="61"/>
      <c r="N593" s="61"/>
      <c r="O593" s="61"/>
      <c r="P593" s="61"/>
      <c r="Q593" s="61"/>
      <c r="R593" s="61"/>
      <c r="S593" s="61"/>
      <c r="T593" s="61"/>
      <c r="U593" s="61"/>
      <c r="V593" s="61"/>
      <c r="W593" s="61"/>
      <c r="X593" s="61"/>
      <c r="Y593" s="61"/>
      <c r="Z593" s="61"/>
    </row>
    <row r="594">
      <c r="A594" s="112" t="s">
        <v>944</v>
      </c>
      <c r="B594" s="119">
        <v>0.818</v>
      </c>
      <c r="C594" s="112">
        <v>0.678</v>
      </c>
      <c r="D594" s="112">
        <v>0.715</v>
      </c>
      <c r="E594" s="112">
        <v>0.811</v>
      </c>
      <c r="F594" s="112">
        <v>0.772</v>
      </c>
      <c r="G594" s="112">
        <v>0.742</v>
      </c>
      <c r="H594" s="112">
        <v>0.605</v>
      </c>
      <c r="I594" s="112">
        <v>0.766</v>
      </c>
      <c r="J594" s="61"/>
      <c r="K594" s="61"/>
      <c r="L594" s="61"/>
      <c r="M594" s="61"/>
      <c r="N594" s="61"/>
      <c r="O594" s="61"/>
      <c r="P594" s="61"/>
      <c r="Q594" s="61"/>
      <c r="R594" s="61"/>
      <c r="S594" s="61"/>
      <c r="T594" s="61"/>
      <c r="U594" s="61"/>
      <c r="V594" s="61"/>
      <c r="W594" s="61"/>
      <c r="X594" s="61"/>
      <c r="Y594" s="61"/>
      <c r="Z594" s="61"/>
    </row>
    <row r="595">
      <c r="A595" s="196" t="s">
        <v>945</v>
      </c>
      <c r="B595" s="197">
        <v>0.587</v>
      </c>
      <c r="C595" s="196">
        <v>0.353</v>
      </c>
      <c r="D595" s="196">
        <v>0.289</v>
      </c>
      <c r="E595" s="196">
        <v>0.37</v>
      </c>
      <c r="F595" s="196">
        <v>0.448</v>
      </c>
      <c r="G595" s="196">
        <v>0.303</v>
      </c>
      <c r="H595" s="196">
        <v>0.485</v>
      </c>
      <c r="I595" s="196">
        <v>0.494</v>
      </c>
      <c r="J595" s="61"/>
      <c r="K595" s="61"/>
      <c r="L595" s="61"/>
      <c r="M595" s="61"/>
      <c r="N595" s="61"/>
      <c r="O595" s="61"/>
      <c r="P595" s="61"/>
      <c r="Q595" s="61"/>
      <c r="R595" s="61"/>
      <c r="S595" s="61"/>
      <c r="T595" s="61"/>
      <c r="U595" s="61"/>
      <c r="V595" s="61"/>
      <c r="W595" s="61"/>
      <c r="X595" s="61"/>
      <c r="Y595" s="61"/>
      <c r="Z595" s="61"/>
    </row>
    <row r="596">
      <c r="A596" s="112" t="s">
        <v>1219</v>
      </c>
      <c r="B596" s="112">
        <v>0.771</v>
      </c>
      <c r="C596" s="112">
        <v>0.706</v>
      </c>
      <c r="D596" s="112">
        <v>0.624</v>
      </c>
      <c r="E596" s="119">
        <v>0.853</v>
      </c>
      <c r="F596" s="112">
        <v>0.775</v>
      </c>
      <c r="G596" s="112">
        <v>0.817</v>
      </c>
      <c r="H596" s="112">
        <v>0.651</v>
      </c>
      <c r="I596" s="112">
        <v>0.78</v>
      </c>
      <c r="J596" s="61"/>
      <c r="K596" s="61"/>
      <c r="L596" s="61"/>
      <c r="M596" s="61"/>
      <c r="N596" s="61"/>
      <c r="O596" s="61"/>
      <c r="P596" s="61"/>
      <c r="Q596" s="61"/>
      <c r="R596" s="61"/>
      <c r="S596" s="61"/>
      <c r="T596" s="61"/>
      <c r="U596" s="61"/>
      <c r="V596" s="61"/>
      <c r="W596" s="61"/>
      <c r="X596" s="61"/>
      <c r="Y596" s="61"/>
      <c r="Z596" s="61"/>
    </row>
    <row r="597">
      <c r="A597" s="196" t="s">
        <v>947</v>
      </c>
      <c r="B597" s="196">
        <v>0.827</v>
      </c>
      <c r="C597" s="196">
        <v>0.723</v>
      </c>
      <c r="D597" s="196">
        <v>0.78</v>
      </c>
      <c r="E597" s="197">
        <v>0.833</v>
      </c>
      <c r="F597" s="196">
        <v>0.815</v>
      </c>
      <c r="G597" s="196">
        <v>0.799</v>
      </c>
      <c r="H597" s="196">
        <v>0.648</v>
      </c>
      <c r="I597" s="196">
        <v>0.824</v>
      </c>
      <c r="J597" s="61"/>
      <c r="K597" s="61"/>
      <c r="L597" s="61"/>
      <c r="M597" s="61"/>
      <c r="N597" s="61"/>
      <c r="O597" s="61"/>
      <c r="P597" s="61"/>
      <c r="Q597" s="61"/>
      <c r="R597" s="61"/>
      <c r="S597" s="61"/>
      <c r="T597" s="61"/>
      <c r="U597" s="61"/>
      <c r="V597" s="61"/>
      <c r="W597" s="61"/>
      <c r="X597" s="61"/>
      <c r="Y597" s="61"/>
      <c r="Z597" s="61"/>
    </row>
    <row r="598">
      <c r="A598" s="112" t="s">
        <v>948</v>
      </c>
      <c r="B598" s="112">
        <v>0.9</v>
      </c>
      <c r="C598" s="112">
        <v>0.758</v>
      </c>
      <c r="D598" s="112">
        <v>0.742</v>
      </c>
      <c r="E598" s="119">
        <v>0.916</v>
      </c>
      <c r="F598" s="112">
        <v>0.868</v>
      </c>
      <c r="G598" s="112">
        <v>0.892</v>
      </c>
      <c r="H598" s="112">
        <v>0.582</v>
      </c>
      <c r="I598" s="112">
        <v>0.907</v>
      </c>
      <c r="J598" s="61"/>
      <c r="K598" s="61"/>
      <c r="L598" s="61"/>
      <c r="M598" s="61"/>
      <c r="N598" s="61"/>
      <c r="O598" s="61"/>
      <c r="P598" s="61"/>
      <c r="Q598" s="61"/>
      <c r="R598" s="61"/>
      <c r="S598" s="61"/>
      <c r="T598" s="61"/>
      <c r="U598" s="61"/>
      <c r="V598" s="61"/>
      <c r="W598" s="61"/>
      <c r="X598" s="61"/>
      <c r="Y598" s="61"/>
      <c r="Z598" s="61"/>
    </row>
    <row r="599">
      <c r="A599" s="196" t="s">
        <v>1056</v>
      </c>
      <c r="B599" s="196">
        <v>0.693</v>
      </c>
      <c r="C599" s="196">
        <v>0.627</v>
      </c>
      <c r="D599" s="196">
        <v>0.592</v>
      </c>
      <c r="E599" s="197">
        <v>0.719</v>
      </c>
      <c r="F599" s="196">
        <v>0.679</v>
      </c>
      <c r="G599" s="196">
        <v>0.706</v>
      </c>
      <c r="H599" s="196">
        <v>0.452</v>
      </c>
      <c r="I599" s="196">
        <v>0.68</v>
      </c>
      <c r="J599" s="61"/>
      <c r="K599" s="61"/>
      <c r="L599" s="61"/>
      <c r="M599" s="61"/>
      <c r="N599" s="61"/>
      <c r="O599" s="61"/>
      <c r="P599" s="61"/>
      <c r="Q599" s="61"/>
      <c r="R599" s="61"/>
      <c r="S599" s="61"/>
      <c r="T599" s="61"/>
      <c r="U599" s="61"/>
      <c r="V599" s="61"/>
      <c r="W599" s="61"/>
      <c r="X599" s="61"/>
      <c r="Y599" s="61"/>
      <c r="Z599" s="61"/>
    </row>
    <row r="600">
      <c r="A600" s="112" t="s">
        <v>950</v>
      </c>
      <c r="B600" s="119">
        <v>0.764</v>
      </c>
      <c r="C600" s="112">
        <v>0.64</v>
      </c>
      <c r="D600" s="112">
        <v>0.62</v>
      </c>
      <c r="E600" s="112">
        <v>0.746</v>
      </c>
      <c r="F600" s="112">
        <v>0.722</v>
      </c>
      <c r="G600" s="112">
        <v>0.719</v>
      </c>
      <c r="H600" s="112">
        <v>0.563</v>
      </c>
      <c r="I600" s="112">
        <v>0.747</v>
      </c>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3" t="s">
        <v>1232</v>
      </c>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195" t="s">
        <v>1213</v>
      </c>
      <c r="B603" s="195" t="s">
        <v>1224</v>
      </c>
      <c r="C603" s="195" t="s">
        <v>1158</v>
      </c>
      <c r="D603" s="195" t="s">
        <v>1225</v>
      </c>
      <c r="E603" s="195" t="s">
        <v>1226</v>
      </c>
      <c r="F603" s="195" t="s">
        <v>1228</v>
      </c>
      <c r="G603" s="195" t="s">
        <v>1205</v>
      </c>
      <c r="H603" s="201" t="s">
        <v>1229</v>
      </c>
      <c r="I603" s="61"/>
      <c r="J603" s="61"/>
      <c r="K603" s="61"/>
      <c r="L603" s="61"/>
      <c r="M603" s="61"/>
      <c r="N603" s="61"/>
      <c r="O603" s="61"/>
      <c r="P603" s="61"/>
      <c r="Q603" s="61"/>
      <c r="R603" s="61"/>
      <c r="S603" s="61"/>
      <c r="T603" s="61"/>
      <c r="U603" s="61"/>
      <c r="V603" s="61"/>
      <c r="W603" s="61"/>
      <c r="X603" s="61"/>
      <c r="Y603" s="61"/>
      <c r="Z603" s="61"/>
    </row>
    <row r="604">
      <c r="A604" s="112" t="s">
        <v>940</v>
      </c>
      <c r="B604" s="119">
        <v>0.582</v>
      </c>
      <c r="C604" s="112">
        <v>0.305</v>
      </c>
      <c r="D604" s="112">
        <v>0.358</v>
      </c>
      <c r="E604" s="112">
        <v>0.416</v>
      </c>
      <c r="F604" s="112">
        <v>0.488</v>
      </c>
      <c r="G604" s="112">
        <v>0.015</v>
      </c>
      <c r="H604" s="112">
        <v>0.58</v>
      </c>
      <c r="I604" s="61"/>
      <c r="J604" s="61"/>
      <c r="K604" s="61"/>
      <c r="L604" s="61"/>
      <c r="M604" s="61"/>
      <c r="N604" s="61"/>
      <c r="O604" s="61"/>
      <c r="P604" s="61"/>
      <c r="Q604" s="61"/>
      <c r="R604" s="61"/>
      <c r="S604" s="61"/>
      <c r="T604" s="61"/>
      <c r="U604" s="61"/>
      <c r="V604" s="61"/>
      <c r="W604" s="61"/>
      <c r="X604" s="61"/>
      <c r="Y604" s="61"/>
      <c r="Z604" s="61"/>
    </row>
    <row r="605">
      <c r="A605" s="196" t="s">
        <v>941</v>
      </c>
      <c r="B605" s="197">
        <v>0.896</v>
      </c>
      <c r="C605" s="196">
        <v>0.863</v>
      </c>
      <c r="D605" s="196">
        <v>0.839</v>
      </c>
      <c r="E605" s="196">
        <v>0.881</v>
      </c>
      <c r="F605" s="196">
        <v>0.819</v>
      </c>
      <c r="G605" s="196">
        <v>0.453</v>
      </c>
      <c r="H605" s="196">
        <v>0.893</v>
      </c>
      <c r="I605" s="61"/>
      <c r="J605" s="61"/>
      <c r="K605" s="61"/>
      <c r="L605" s="61"/>
      <c r="M605" s="61"/>
      <c r="N605" s="61"/>
      <c r="O605" s="61"/>
      <c r="P605" s="61"/>
      <c r="Q605" s="61"/>
      <c r="R605" s="61"/>
      <c r="S605" s="61"/>
      <c r="T605" s="61"/>
      <c r="U605" s="61"/>
      <c r="V605" s="61"/>
      <c r="W605" s="61"/>
      <c r="X605" s="61"/>
      <c r="Y605" s="61"/>
      <c r="Z605" s="61"/>
    </row>
    <row r="606">
      <c r="A606" s="112" t="s">
        <v>942</v>
      </c>
      <c r="B606" s="119">
        <v>0.87</v>
      </c>
      <c r="C606" s="112">
        <v>0.865</v>
      </c>
      <c r="D606" s="112">
        <v>0.795</v>
      </c>
      <c r="E606" s="112">
        <v>0.791</v>
      </c>
      <c r="F606" s="112">
        <v>0.804</v>
      </c>
      <c r="G606" s="112">
        <v>0.159</v>
      </c>
      <c r="H606" s="112">
        <v>0.866</v>
      </c>
      <c r="I606" s="61"/>
      <c r="J606" s="61"/>
      <c r="K606" s="61"/>
      <c r="L606" s="61"/>
      <c r="M606" s="61"/>
      <c r="N606" s="61"/>
      <c r="O606" s="61"/>
      <c r="P606" s="61"/>
      <c r="Q606" s="61"/>
      <c r="R606" s="61"/>
      <c r="S606" s="61"/>
      <c r="T606" s="61"/>
      <c r="U606" s="61"/>
      <c r="V606" s="61"/>
      <c r="W606" s="61"/>
      <c r="X606" s="61"/>
      <c r="Y606" s="61"/>
      <c r="Z606" s="61"/>
    </row>
    <row r="607">
      <c r="A607" s="196" t="s">
        <v>943</v>
      </c>
      <c r="B607" s="197">
        <v>0.58</v>
      </c>
      <c r="C607" s="196">
        <v>0.463</v>
      </c>
      <c r="D607" s="196">
        <v>0.531</v>
      </c>
      <c r="E607" s="196">
        <v>0.514</v>
      </c>
      <c r="F607" s="196">
        <v>0.494</v>
      </c>
      <c r="G607" s="196">
        <v>0.042</v>
      </c>
      <c r="H607" s="196">
        <v>0.557</v>
      </c>
      <c r="I607" s="61"/>
      <c r="J607" s="61"/>
      <c r="K607" s="61"/>
      <c r="L607" s="61"/>
      <c r="M607" s="61"/>
      <c r="N607" s="61"/>
      <c r="O607" s="61"/>
      <c r="P607" s="61"/>
      <c r="Q607" s="61"/>
      <c r="R607" s="61"/>
      <c r="S607" s="61"/>
      <c r="T607" s="61"/>
      <c r="U607" s="61"/>
      <c r="V607" s="61"/>
      <c r="W607" s="61"/>
      <c r="X607" s="61"/>
      <c r="Y607" s="61"/>
      <c r="Z607" s="61"/>
    </row>
    <row r="608">
      <c r="A608" s="112" t="s">
        <v>944</v>
      </c>
      <c r="B608" s="119">
        <v>0.854</v>
      </c>
      <c r="C608" s="112">
        <v>0.82</v>
      </c>
      <c r="D608" s="112">
        <v>0.78</v>
      </c>
      <c r="E608" s="112">
        <v>0.823</v>
      </c>
      <c r="F608" s="112">
        <v>0.83</v>
      </c>
      <c r="G608" s="112">
        <v>0.389</v>
      </c>
      <c r="H608" s="112">
        <v>0.853</v>
      </c>
      <c r="I608" s="61"/>
      <c r="J608" s="61"/>
      <c r="K608" s="61"/>
      <c r="L608" s="61"/>
      <c r="M608" s="61"/>
      <c r="N608" s="61"/>
      <c r="O608" s="61"/>
      <c r="P608" s="61"/>
      <c r="Q608" s="61"/>
      <c r="R608" s="61"/>
      <c r="S608" s="61"/>
      <c r="T608" s="61"/>
      <c r="U608" s="61"/>
      <c r="V608" s="61"/>
      <c r="W608" s="61"/>
      <c r="X608" s="61"/>
      <c r="Y608" s="61"/>
      <c r="Z608" s="61"/>
    </row>
    <row r="609">
      <c r="A609" s="196" t="s">
        <v>945</v>
      </c>
      <c r="B609" s="197">
        <v>0.647</v>
      </c>
      <c r="C609" s="196">
        <v>0.457</v>
      </c>
      <c r="D609" s="196">
        <v>0.437</v>
      </c>
      <c r="E609" s="196">
        <v>0.567</v>
      </c>
      <c r="F609" s="196">
        <v>0.593</v>
      </c>
      <c r="G609" s="196">
        <v>0.085</v>
      </c>
      <c r="H609" s="196">
        <v>0.636</v>
      </c>
      <c r="I609" s="61"/>
      <c r="J609" s="61"/>
      <c r="K609" s="61"/>
      <c r="L609" s="61"/>
      <c r="M609" s="61"/>
      <c r="N609" s="61"/>
      <c r="O609" s="61"/>
      <c r="P609" s="61"/>
      <c r="Q609" s="61"/>
      <c r="R609" s="61"/>
      <c r="S609" s="61"/>
      <c r="T609" s="61"/>
      <c r="U609" s="61"/>
      <c r="V609" s="61"/>
      <c r="W609" s="61"/>
      <c r="X609" s="61"/>
      <c r="Y609" s="61"/>
      <c r="Z609" s="61"/>
    </row>
    <row r="610">
      <c r="A610" s="112" t="s">
        <v>1219</v>
      </c>
      <c r="B610" s="119">
        <v>0.772</v>
      </c>
      <c r="C610" s="112">
        <v>0.645</v>
      </c>
      <c r="D610" s="112">
        <v>0.609</v>
      </c>
      <c r="E610" s="112">
        <v>0.364</v>
      </c>
      <c r="F610" s="112">
        <v>0.705</v>
      </c>
      <c r="G610" s="112">
        <v>0.082</v>
      </c>
      <c r="H610" s="112">
        <v>0.765</v>
      </c>
      <c r="I610" s="61"/>
      <c r="J610" s="61"/>
      <c r="K610" s="61"/>
      <c r="L610" s="61"/>
      <c r="M610" s="61"/>
      <c r="N610" s="61"/>
      <c r="O610" s="61"/>
      <c r="P610" s="61"/>
      <c r="Q610" s="61"/>
      <c r="R610" s="61"/>
      <c r="S610" s="61"/>
      <c r="T610" s="61"/>
      <c r="U610" s="61"/>
      <c r="V610" s="61"/>
      <c r="W610" s="61"/>
      <c r="X610" s="61"/>
      <c r="Y610" s="61"/>
      <c r="Z610" s="61"/>
    </row>
    <row r="611">
      <c r="A611" s="196" t="s">
        <v>947</v>
      </c>
      <c r="B611" s="196">
        <v>0.847</v>
      </c>
      <c r="C611" s="196">
        <v>0.828</v>
      </c>
      <c r="D611" s="196">
        <v>0.794</v>
      </c>
      <c r="E611" s="196">
        <v>0.825</v>
      </c>
      <c r="F611" s="196">
        <v>0.775</v>
      </c>
      <c r="G611" s="196">
        <v>0.101</v>
      </c>
      <c r="H611" s="197">
        <v>0.854</v>
      </c>
      <c r="I611" s="61"/>
      <c r="J611" s="61"/>
      <c r="K611" s="61"/>
      <c r="L611" s="61"/>
      <c r="M611" s="61"/>
      <c r="N611" s="61"/>
      <c r="O611" s="61"/>
      <c r="P611" s="61"/>
      <c r="Q611" s="61"/>
      <c r="R611" s="61"/>
      <c r="S611" s="61"/>
      <c r="T611" s="61"/>
      <c r="U611" s="61"/>
      <c r="V611" s="61"/>
      <c r="W611" s="61"/>
      <c r="X611" s="61"/>
      <c r="Y611" s="61"/>
      <c r="Z611" s="61"/>
    </row>
    <row r="612">
      <c r="A612" s="112" t="s">
        <v>948</v>
      </c>
      <c r="B612" s="112">
        <v>0.897</v>
      </c>
      <c r="C612" s="112">
        <v>0.882</v>
      </c>
      <c r="D612" s="112">
        <v>0.826</v>
      </c>
      <c r="E612" s="112">
        <v>0.895</v>
      </c>
      <c r="F612" s="112">
        <v>0.847</v>
      </c>
      <c r="G612" s="112">
        <v>0.224</v>
      </c>
      <c r="H612" s="119">
        <v>0.901</v>
      </c>
      <c r="I612" s="61"/>
      <c r="J612" s="61"/>
      <c r="K612" s="61"/>
      <c r="L612" s="61"/>
      <c r="M612" s="61"/>
      <c r="N612" s="61"/>
      <c r="O612" s="61"/>
      <c r="P612" s="61"/>
      <c r="Q612" s="61"/>
      <c r="R612" s="61"/>
      <c r="S612" s="61"/>
      <c r="T612" s="61"/>
      <c r="U612" s="61"/>
      <c r="V612" s="61"/>
      <c r="W612" s="61"/>
      <c r="X612" s="61"/>
      <c r="Y612" s="61"/>
      <c r="Z612" s="61"/>
    </row>
    <row r="613">
      <c r="A613" s="196" t="s">
        <v>1056</v>
      </c>
      <c r="B613" s="197">
        <v>0.765</v>
      </c>
      <c r="C613" s="196">
        <v>0.685</v>
      </c>
      <c r="D613" s="196">
        <v>0.626</v>
      </c>
      <c r="E613" s="196">
        <v>0.73</v>
      </c>
      <c r="F613" s="196">
        <v>0.658</v>
      </c>
      <c r="G613" s="196">
        <v>0.047</v>
      </c>
      <c r="H613" s="196">
        <v>0.765</v>
      </c>
      <c r="I613" s="61"/>
      <c r="J613" s="61"/>
      <c r="K613" s="61"/>
      <c r="L613" s="61"/>
      <c r="M613" s="61"/>
      <c r="N613" s="61"/>
      <c r="O613" s="61"/>
      <c r="P613" s="61"/>
      <c r="Q613" s="61"/>
      <c r="R613" s="61"/>
      <c r="S613" s="61"/>
      <c r="T613" s="61"/>
      <c r="U613" s="61"/>
      <c r="V613" s="61"/>
      <c r="W613" s="61"/>
      <c r="X613" s="61"/>
      <c r="Y613" s="61"/>
      <c r="Z613" s="61"/>
    </row>
    <row r="614">
      <c r="A614" s="112" t="s">
        <v>950</v>
      </c>
      <c r="B614" s="119">
        <v>0.771</v>
      </c>
      <c r="C614" s="112">
        <v>0.681</v>
      </c>
      <c r="D614" s="112">
        <v>0.66</v>
      </c>
      <c r="E614" s="112">
        <v>0.681</v>
      </c>
      <c r="F614" s="112">
        <v>0.701</v>
      </c>
      <c r="G614" s="112">
        <v>0.16</v>
      </c>
      <c r="H614" s="112">
        <v>0.767</v>
      </c>
      <c r="I614" s="61"/>
      <c r="J614" s="61"/>
      <c r="K614" s="61"/>
      <c r="L614" s="61"/>
      <c r="M614" s="61"/>
      <c r="N614" s="61"/>
      <c r="O614" s="61"/>
      <c r="P614" s="61"/>
      <c r="Q614" s="61"/>
      <c r="R614" s="61"/>
      <c r="S614" s="61"/>
      <c r="T614" s="61"/>
      <c r="U614" s="61"/>
      <c r="V614" s="61"/>
      <c r="W614" s="61"/>
      <c r="X614" s="61"/>
      <c r="Y614" s="61"/>
      <c r="Z614" s="61"/>
    </row>
    <row r="615">
      <c r="A615" s="196" t="s">
        <v>1220</v>
      </c>
      <c r="B615" s="196" t="s">
        <v>16</v>
      </c>
      <c r="C615" s="198">
        <v>0.1321</v>
      </c>
      <c r="D615" s="198">
        <v>0.1682</v>
      </c>
      <c r="E615" s="198">
        <v>0.1322</v>
      </c>
      <c r="F615" s="198">
        <v>0.0999</v>
      </c>
      <c r="G615" s="198">
        <v>3.8188</v>
      </c>
      <c r="H615" s="198">
        <v>0.0052</v>
      </c>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3" t="s">
        <v>1233</v>
      </c>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195" t="s">
        <v>1213</v>
      </c>
      <c r="B619" s="195" t="s">
        <v>1224</v>
      </c>
      <c r="C619" s="195" t="s">
        <v>1158</v>
      </c>
      <c r="D619" s="195" t="s">
        <v>1225</v>
      </c>
      <c r="E619" s="195" t="s">
        <v>1226</v>
      </c>
      <c r="F619" s="195" t="s">
        <v>1228</v>
      </c>
      <c r="G619" s="195" t="s">
        <v>1205</v>
      </c>
      <c r="H619" s="201" t="s">
        <v>1229</v>
      </c>
      <c r="I619" s="61"/>
      <c r="J619" s="61"/>
      <c r="K619" s="61"/>
      <c r="L619" s="61"/>
      <c r="M619" s="61"/>
      <c r="N619" s="61"/>
      <c r="O619" s="61"/>
      <c r="P619" s="61"/>
      <c r="Q619" s="61"/>
      <c r="R619" s="61"/>
      <c r="S619" s="61"/>
      <c r="T619" s="61"/>
      <c r="U619" s="61"/>
      <c r="V619" s="61"/>
      <c r="W619" s="61"/>
      <c r="X619" s="61"/>
      <c r="Y619" s="61"/>
      <c r="Z619" s="61"/>
    </row>
    <row r="620">
      <c r="A620" s="112" t="s">
        <v>940</v>
      </c>
      <c r="B620" s="119">
        <v>0.817</v>
      </c>
      <c r="C620" s="112">
        <v>0.761</v>
      </c>
      <c r="D620" s="112">
        <v>0.413</v>
      </c>
      <c r="E620" s="112">
        <v>0.524</v>
      </c>
      <c r="F620" s="112">
        <v>0.782</v>
      </c>
      <c r="G620" s="112">
        <v>0.1</v>
      </c>
      <c r="H620" s="112">
        <v>0.733</v>
      </c>
      <c r="I620" s="61"/>
      <c r="J620" s="61"/>
      <c r="K620" s="61"/>
      <c r="L620" s="61"/>
      <c r="M620" s="61"/>
      <c r="N620" s="61"/>
      <c r="O620" s="61"/>
      <c r="P620" s="61"/>
      <c r="Q620" s="61"/>
      <c r="R620" s="61"/>
      <c r="S620" s="61"/>
      <c r="T620" s="61"/>
      <c r="U620" s="61"/>
      <c r="V620" s="61"/>
      <c r="W620" s="61"/>
      <c r="X620" s="61"/>
      <c r="Y620" s="61"/>
      <c r="Z620" s="61"/>
    </row>
    <row r="621">
      <c r="A621" s="196" t="s">
        <v>941</v>
      </c>
      <c r="B621" s="197">
        <v>0.875</v>
      </c>
      <c r="C621" s="196">
        <v>0.856</v>
      </c>
      <c r="D621" s="196">
        <v>0.851</v>
      </c>
      <c r="E621" s="196">
        <v>0.855</v>
      </c>
      <c r="F621" s="196">
        <v>0.82</v>
      </c>
      <c r="G621" s="196">
        <v>0.642</v>
      </c>
      <c r="H621" s="196">
        <v>0.87</v>
      </c>
      <c r="I621" s="61"/>
      <c r="J621" s="61"/>
      <c r="K621" s="61"/>
      <c r="L621" s="61"/>
      <c r="M621" s="61"/>
      <c r="N621" s="61"/>
      <c r="O621" s="61"/>
      <c r="P621" s="61"/>
      <c r="Q621" s="61"/>
      <c r="R621" s="61"/>
      <c r="S621" s="61"/>
      <c r="T621" s="61"/>
      <c r="U621" s="61"/>
      <c r="V621" s="61"/>
      <c r="W621" s="61"/>
      <c r="X621" s="61"/>
      <c r="Y621" s="61"/>
      <c r="Z621" s="61"/>
    </row>
    <row r="622">
      <c r="A622" s="112" t="s">
        <v>942</v>
      </c>
      <c r="B622" s="112">
        <v>0.885</v>
      </c>
      <c r="C622" s="119">
        <v>0.953</v>
      </c>
      <c r="D622" s="112">
        <v>0.856</v>
      </c>
      <c r="E622" s="112">
        <v>0.753</v>
      </c>
      <c r="F622" s="112">
        <v>0.859</v>
      </c>
      <c r="G622" s="112">
        <v>0.52</v>
      </c>
      <c r="H622" s="112">
        <v>0.863</v>
      </c>
      <c r="I622" s="61"/>
      <c r="J622" s="61"/>
      <c r="K622" s="61"/>
      <c r="L622" s="61"/>
      <c r="M622" s="61"/>
      <c r="N622" s="61"/>
      <c r="O622" s="61"/>
      <c r="P622" s="61"/>
      <c r="Q622" s="61"/>
      <c r="R622" s="61"/>
      <c r="S622" s="61"/>
      <c r="T622" s="61"/>
      <c r="U622" s="61"/>
      <c r="V622" s="61"/>
      <c r="W622" s="61"/>
      <c r="X622" s="61"/>
      <c r="Y622" s="61"/>
      <c r="Z622" s="61"/>
    </row>
    <row r="623">
      <c r="A623" s="196" t="s">
        <v>943</v>
      </c>
      <c r="B623" s="196">
        <v>0.717</v>
      </c>
      <c r="C623" s="197">
        <v>0.806</v>
      </c>
      <c r="D623" s="196">
        <v>0.578</v>
      </c>
      <c r="E623" s="196">
        <v>0.659</v>
      </c>
      <c r="F623" s="196">
        <v>0.708</v>
      </c>
      <c r="G623" s="196">
        <v>0.15</v>
      </c>
      <c r="H623" s="196">
        <v>0.606</v>
      </c>
      <c r="I623" s="61"/>
      <c r="J623" s="61"/>
      <c r="K623" s="61"/>
      <c r="L623" s="61"/>
      <c r="M623" s="61"/>
      <c r="N623" s="61"/>
      <c r="O623" s="61"/>
      <c r="P623" s="61"/>
      <c r="Q623" s="61"/>
      <c r="R623" s="61"/>
      <c r="S623" s="61"/>
      <c r="T623" s="61"/>
      <c r="U623" s="61"/>
      <c r="V623" s="61"/>
      <c r="W623" s="61"/>
      <c r="X623" s="61"/>
      <c r="Y623" s="61"/>
      <c r="Z623" s="61"/>
    </row>
    <row r="624">
      <c r="A624" s="112" t="s">
        <v>944</v>
      </c>
      <c r="B624" s="112">
        <v>0.919</v>
      </c>
      <c r="C624" s="119">
        <v>0.94</v>
      </c>
      <c r="D624" s="112">
        <v>0.834</v>
      </c>
      <c r="E624" s="112">
        <v>0.869</v>
      </c>
      <c r="F624" s="112">
        <v>0.858</v>
      </c>
      <c r="G624" s="112">
        <v>0.658</v>
      </c>
      <c r="H624" s="112">
        <v>0.91</v>
      </c>
      <c r="I624" s="61"/>
      <c r="J624" s="61"/>
      <c r="K624" s="61"/>
      <c r="L624" s="61"/>
      <c r="M624" s="61"/>
      <c r="N624" s="61"/>
      <c r="O624" s="61"/>
      <c r="P624" s="61"/>
      <c r="Q624" s="61"/>
      <c r="R624" s="61"/>
      <c r="S624" s="61"/>
      <c r="T624" s="61"/>
      <c r="U624" s="61"/>
      <c r="V624" s="61"/>
      <c r="W624" s="61"/>
      <c r="X624" s="61"/>
      <c r="Y624" s="61"/>
      <c r="Z624" s="61"/>
    </row>
    <row r="625">
      <c r="A625" s="196" t="s">
        <v>945</v>
      </c>
      <c r="B625" s="196">
        <v>0.727</v>
      </c>
      <c r="C625" s="197">
        <v>0.743</v>
      </c>
      <c r="D625" s="196">
        <v>0.521</v>
      </c>
      <c r="E625" s="196">
        <v>0.595</v>
      </c>
      <c r="F625" s="196">
        <v>0.675</v>
      </c>
      <c r="G625" s="196">
        <v>0.517</v>
      </c>
      <c r="H625" s="196">
        <v>0.701</v>
      </c>
      <c r="I625" s="61"/>
      <c r="J625" s="61"/>
      <c r="K625" s="61"/>
      <c r="L625" s="61"/>
      <c r="M625" s="61"/>
      <c r="N625" s="61"/>
      <c r="O625" s="61"/>
      <c r="P625" s="61"/>
      <c r="Q625" s="61"/>
      <c r="R625" s="61"/>
      <c r="S625" s="61"/>
      <c r="T625" s="61"/>
      <c r="U625" s="61"/>
      <c r="V625" s="61"/>
      <c r="W625" s="61"/>
      <c r="X625" s="61"/>
      <c r="Y625" s="61"/>
      <c r="Z625" s="61"/>
    </row>
    <row r="626">
      <c r="A626" s="112" t="s">
        <v>1219</v>
      </c>
      <c r="B626" s="112">
        <v>0.906</v>
      </c>
      <c r="C626" s="119">
        <v>0.953</v>
      </c>
      <c r="D626" s="112">
        <v>0.625</v>
      </c>
      <c r="E626" s="112">
        <v>0.268</v>
      </c>
      <c r="F626" s="112">
        <v>0.824</v>
      </c>
      <c r="G626" s="112">
        <v>0.45</v>
      </c>
      <c r="H626" s="112">
        <v>0.869</v>
      </c>
      <c r="I626" s="61"/>
      <c r="J626" s="61"/>
      <c r="K626" s="61"/>
      <c r="L626" s="61"/>
      <c r="M626" s="61"/>
      <c r="N626" s="61"/>
      <c r="O626" s="61"/>
      <c r="P626" s="61"/>
      <c r="Q626" s="61"/>
      <c r="R626" s="61"/>
      <c r="S626" s="61"/>
      <c r="T626" s="61"/>
      <c r="U626" s="61"/>
      <c r="V626" s="61"/>
      <c r="W626" s="61"/>
      <c r="X626" s="61"/>
      <c r="Y626" s="61"/>
      <c r="Z626" s="61"/>
    </row>
    <row r="627">
      <c r="A627" s="196" t="s">
        <v>947</v>
      </c>
      <c r="B627" s="196">
        <v>0.898</v>
      </c>
      <c r="C627" s="197">
        <v>0.928</v>
      </c>
      <c r="D627" s="196">
        <v>0.854</v>
      </c>
      <c r="E627" s="196">
        <v>0.853</v>
      </c>
      <c r="F627" s="196">
        <v>0.831</v>
      </c>
      <c r="G627" s="196">
        <v>0.492</v>
      </c>
      <c r="H627" s="196">
        <v>0.915</v>
      </c>
      <c r="I627" s="61"/>
      <c r="J627" s="61"/>
      <c r="K627" s="61"/>
      <c r="L627" s="61"/>
      <c r="M627" s="61"/>
      <c r="N627" s="61"/>
      <c r="O627" s="61"/>
      <c r="P627" s="61"/>
      <c r="Q627" s="61"/>
      <c r="R627" s="61"/>
      <c r="S627" s="61"/>
      <c r="T627" s="61"/>
      <c r="U627" s="61"/>
      <c r="V627" s="61"/>
      <c r="W627" s="61"/>
      <c r="X627" s="61"/>
      <c r="Y627" s="61"/>
      <c r="Z627" s="61"/>
    </row>
    <row r="628">
      <c r="A628" s="112" t="s">
        <v>948</v>
      </c>
      <c r="B628" s="112">
        <v>0.92</v>
      </c>
      <c r="C628" s="112">
        <v>0.918</v>
      </c>
      <c r="D628" s="112">
        <v>0.878</v>
      </c>
      <c r="E628" s="112">
        <v>0.877</v>
      </c>
      <c r="F628" s="112">
        <v>0.877</v>
      </c>
      <c r="G628" s="112">
        <v>0.545</v>
      </c>
      <c r="H628" s="119">
        <v>0.922</v>
      </c>
      <c r="I628" s="61"/>
      <c r="J628" s="61"/>
      <c r="K628" s="61"/>
      <c r="L628" s="61"/>
      <c r="M628" s="61"/>
      <c r="N628" s="61"/>
      <c r="O628" s="61"/>
      <c r="P628" s="61"/>
      <c r="Q628" s="61"/>
      <c r="R628" s="61"/>
      <c r="S628" s="61"/>
      <c r="T628" s="61"/>
      <c r="U628" s="61"/>
      <c r="V628" s="61"/>
      <c r="W628" s="61"/>
      <c r="X628" s="61"/>
      <c r="Y628" s="61"/>
      <c r="Z628" s="61"/>
    </row>
    <row r="629">
      <c r="A629" s="196" t="s">
        <v>1056</v>
      </c>
      <c r="B629" s="196">
        <v>0.855</v>
      </c>
      <c r="C629" s="197">
        <v>0.922</v>
      </c>
      <c r="D629" s="196">
        <v>0.702</v>
      </c>
      <c r="E629" s="196">
        <v>0.821</v>
      </c>
      <c r="F629" s="196">
        <v>0.783</v>
      </c>
      <c r="G629" s="196">
        <v>0.317</v>
      </c>
      <c r="H629" s="196">
        <v>0.854</v>
      </c>
      <c r="I629" s="61"/>
      <c r="J629" s="61"/>
      <c r="K629" s="61"/>
      <c r="L629" s="61"/>
      <c r="M629" s="61"/>
      <c r="N629" s="61"/>
      <c r="O629" s="61"/>
      <c r="P629" s="61"/>
      <c r="Q629" s="61"/>
      <c r="R629" s="61"/>
      <c r="S629" s="61"/>
      <c r="T629" s="61"/>
      <c r="U629" s="61"/>
      <c r="V629" s="61"/>
      <c r="W629" s="61"/>
      <c r="X629" s="61"/>
      <c r="Y629" s="61"/>
      <c r="Z629" s="61"/>
    </row>
    <row r="630">
      <c r="A630" s="112" t="s">
        <v>950</v>
      </c>
      <c r="B630" s="112">
        <v>0.852</v>
      </c>
      <c r="C630" s="119">
        <v>0.878</v>
      </c>
      <c r="D630" s="112">
        <v>0.711</v>
      </c>
      <c r="E630" s="112">
        <v>0.707</v>
      </c>
      <c r="F630" s="112">
        <v>0.802</v>
      </c>
      <c r="G630" s="112">
        <v>0.439</v>
      </c>
      <c r="H630" s="112">
        <v>0.824</v>
      </c>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3" t="s">
        <v>1234</v>
      </c>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195" t="s">
        <v>1213</v>
      </c>
      <c r="B633" s="195" t="s">
        <v>1224</v>
      </c>
      <c r="C633" s="195" t="s">
        <v>1158</v>
      </c>
      <c r="D633" s="195" t="s">
        <v>1225</v>
      </c>
      <c r="E633" s="195" t="s">
        <v>1226</v>
      </c>
      <c r="F633" s="195" t="s">
        <v>1228</v>
      </c>
      <c r="G633" s="195" t="s">
        <v>1205</v>
      </c>
      <c r="H633" s="201" t="s">
        <v>1229</v>
      </c>
      <c r="I633" s="61"/>
      <c r="J633" s="61"/>
      <c r="K633" s="61"/>
      <c r="L633" s="61"/>
      <c r="M633" s="61"/>
      <c r="N633" s="61"/>
      <c r="O633" s="61"/>
      <c r="P633" s="61"/>
      <c r="Q633" s="61"/>
      <c r="R633" s="61"/>
      <c r="S633" s="61"/>
      <c r="T633" s="61"/>
      <c r="U633" s="61"/>
      <c r="V633" s="61"/>
      <c r="W633" s="61"/>
      <c r="X633" s="61"/>
      <c r="Y633" s="61"/>
      <c r="Z633" s="61"/>
    </row>
    <row r="634">
      <c r="A634" s="112" t="s">
        <v>940</v>
      </c>
      <c r="B634" s="112">
        <v>0.461</v>
      </c>
      <c r="C634" s="112">
        <v>0.202</v>
      </c>
      <c r="D634" s="112">
        <v>0.329</v>
      </c>
      <c r="E634" s="112">
        <v>0.524</v>
      </c>
      <c r="F634" s="119">
        <v>0.782</v>
      </c>
      <c r="G634" s="112">
        <v>0.008</v>
      </c>
      <c r="H634" s="112">
        <v>0.492</v>
      </c>
      <c r="I634" s="61"/>
      <c r="J634" s="61"/>
      <c r="K634" s="61"/>
      <c r="L634" s="61"/>
      <c r="M634" s="61"/>
      <c r="N634" s="61"/>
      <c r="O634" s="61"/>
      <c r="P634" s="61"/>
      <c r="Q634" s="61"/>
      <c r="R634" s="61"/>
      <c r="S634" s="61"/>
      <c r="T634" s="61"/>
      <c r="U634" s="61"/>
      <c r="V634" s="61"/>
      <c r="W634" s="61"/>
      <c r="X634" s="61"/>
      <c r="Y634" s="61"/>
      <c r="Z634" s="61"/>
    </row>
    <row r="635">
      <c r="A635" s="196" t="s">
        <v>941</v>
      </c>
      <c r="B635" s="197">
        <v>0.918</v>
      </c>
      <c r="C635" s="196">
        <v>0.873</v>
      </c>
      <c r="D635" s="196">
        <v>0.828</v>
      </c>
      <c r="E635" s="196">
        <v>0.855</v>
      </c>
      <c r="F635" s="196">
        <v>0.82</v>
      </c>
      <c r="G635" s="196">
        <v>0.351</v>
      </c>
      <c r="H635" s="196">
        <v>0.917</v>
      </c>
      <c r="I635" s="61"/>
      <c r="J635" s="61"/>
      <c r="K635" s="61"/>
      <c r="L635" s="61"/>
      <c r="M635" s="61"/>
      <c r="N635" s="61"/>
      <c r="O635" s="61"/>
      <c r="P635" s="61"/>
      <c r="Q635" s="61"/>
      <c r="R635" s="61"/>
      <c r="S635" s="61"/>
      <c r="T635" s="61"/>
      <c r="U635" s="61"/>
      <c r="V635" s="61"/>
      <c r="W635" s="61"/>
      <c r="X635" s="61"/>
      <c r="Y635" s="61"/>
      <c r="Z635" s="61"/>
    </row>
    <row r="636">
      <c r="A636" s="112" t="s">
        <v>942</v>
      </c>
      <c r="B636" s="112">
        <v>0.86</v>
      </c>
      <c r="C636" s="112">
        <v>0.797</v>
      </c>
      <c r="D636" s="112">
        <v>0.749</v>
      </c>
      <c r="E636" s="112">
        <v>0.859</v>
      </c>
      <c r="F636" s="112">
        <v>0.859</v>
      </c>
      <c r="G636" s="112">
        <v>0.098</v>
      </c>
      <c r="H636" s="119">
        <v>0.872</v>
      </c>
      <c r="I636" s="61"/>
      <c r="J636" s="61"/>
      <c r="K636" s="61"/>
      <c r="L636" s="61"/>
      <c r="M636" s="61"/>
      <c r="N636" s="61"/>
      <c r="O636" s="61"/>
      <c r="P636" s="61"/>
      <c r="Q636" s="61"/>
      <c r="R636" s="61"/>
      <c r="S636" s="61"/>
      <c r="T636" s="61"/>
      <c r="U636" s="61"/>
      <c r="V636" s="61"/>
      <c r="W636" s="61"/>
      <c r="X636" s="61"/>
      <c r="Y636" s="61"/>
      <c r="Z636" s="61"/>
    </row>
    <row r="637">
      <c r="A637" s="196" t="s">
        <v>943</v>
      </c>
      <c r="B637" s="196">
        <v>0.499</v>
      </c>
      <c r="C637" s="196">
        <v>0.343</v>
      </c>
      <c r="D637" s="196">
        <v>0.5</v>
      </c>
      <c r="E637" s="196">
        <v>0.659</v>
      </c>
      <c r="F637" s="197">
        <v>0.708</v>
      </c>
      <c r="G637" s="196">
        <v>0.025</v>
      </c>
      <c r="H637" s="196">
        <v>0.535</v>
      </c>
      <c r="I637" s="61"/>
      <c r="J637" s="61"/>
      <c r="K637" s="61"/>
      <c r="L637" s="61"/>
      <c r="M637" s="61"/>
      <c r="N637" s="61"/>
      <c r="O637" s="61"/>
      <c r="P637" s="61"/>
      <c r="Q637" s="61"/>
      <c r="R637" s="61"/>
      <c r="S637" s="61"/>
      <c r="T637" s="61"/>
      <c r="U637" s="61"/>
      <c r="V637" s="61"/>
      <c r="W637" s="61"/>
      <c r="X637" s="61"/>
      <c r="Y637" s="61"/>
      <c r="Z637" s="61"/>
    </row>
    <row r="638">
      <c r="A638" s="112" t="s">
        <v>944</v>
      </c>
      <c r="B638" s="112">
        <v>0.801</v>
      </c>
      <c r="C638" s="112">
        <v>0.731</v>
      </c>
      <c r="D638" s="112">
        <v>0.736</v>
      </c>
      <c r="E638" s="119">
        <v>0.869</v>
      </c>
      <c r="F638" s="112">
        <v>0.858</v>
      </c>
      <c r="G638" s="112">
        <v>0.278</v>
      </c>
      <c r="H638" s="112">
        <v>0.806</v>
      </c>
      <c r="I638" s="61"/>
      <c r="J638" s="61"/>
      <c r="K638" s="61"/>
      <c r="L638" s="61"/>
      <c r="M638" s="61"/>
      <c r="N638" s="61"/>
      <c r="O638" s="61"/>
      <c r="P638" s="61"/>
      <c r="Q638" s="61"/>
      <c r="R638" s="61"/>
      <c r="S638" s="61"/>
      <c r="T638" s="61"/>
      <c r="U638" s="61"/>
      <c r="V638" s="61"/>
      <c r="W638" s="61"/>
      <c r="X638" s="61"/>
      <c r="Y638" s="61"/>
      <c r="Z638" s="61"/>
    </row>
    <row r="639">
      <c r="A639" s="196" t="s">
        <v>945</v>
      </c>
      <c r="B639" s="196">
        <v>0.591</v>
      </c>
      <c r="C639" s="196">
        <v>0.34</v>
      </c>
      <c r="D639" s="196">
        <v>0.422</v>
      </c>
      <c r="E639" s="196">
        <v>0.595</v>
      </c>
      <c r="F639" s="197">
        <v>0.675</v>
      </c>
      <c r="G639" s="196">
        <v>0.047</v>
      </c>
      <c r="H639" s="196">
        <v>0.587</v>
      </c>
      <c r="I639" s="61"/>
      <c r="J639" s="61"/>
      <c r="K639" s="61"/>
      <c r="L639" s="61"/>
      <c r="M639" s="61"/>
      <c r="N639" s="61"/>
      <c r="O639" s="61"/>
      <c r="P639" s="61"/>
      <c r="Q639" s="61"/>
      <c r="R639" s="61"/>
      <c r="S639" s="61"/>
      <c r="T639" s="61"/>
      <c r="U639" s="61"/>
      <c r="V639" s="61"/>
      <c r="W639" s="61"/>
      <c r="X639" s="61"/>
      <c r="Y639" s="61"/>
      <c r="Z639" s="61"/>
    </row>
    <row r="640">
      <c r="A640" s="112" t="s">
        <v>1219</v>
      </c>
      <c r="B640" s="112">
        <v>0.678</v>
      </c>
      <c r="C640" s="112">
        <v>0.504</v>
      </c>
      <c r="D640" s="112">
        <v>0.605</v>
      </c>
      <c r="E640" s="112">
        <v>0.724</v>
      </c>
      <c r="F640" s="119">
        <v>0.824</v>
      </c>
      <c r="G640" s="112">
        <v>0.045</v>
      </c>
      <c r="H640" s="112">
        <v>0.687</v>
      </c>
      <c r="I640" s="61"/>
      <c r="J640" s="61"/>
      <c r="K640" s="61"/>
      <c r="L640" s="61"/>
      <c r="M640" s="61"/>
      <c r="N640" s="61"/>
      <c r="O640" s="61"/>
      <c r="P640" s="61"/>
      <c r="Q640" s="61"/>
      <c r="R640" s="61"/>
      <c r="S640" s="61"/>
      <c r="T640" s="61"/>
      <c r="U640" s="61"/>
      <c r="V640" s="61"/>
      <c r="W640" s="61"/>
      <c r="X640" s="61"/>
      <c r="Y640" s="61"/>
      <c r="Z640" s="61"/>
    </row>
    <row r="641">
      <c r="A641" s="196" t="s">
        <v>947</v>
      </c>
      <c r="B641" s="196">
        <v>0.808</v>
      </c>
      <c r="C641" s="196">
        <v>0.752</v>
      </c>
      <c r="D641" s="196">
        <v>0.749</v>
      </c>
      <c r="E641" s="197">
        <v>0.853</v>
      </c>
      <c r="F641" s="196">
        <v>0.831</v>
      </c>
      <c r="G641" s="196">
        <v>0.057</v>
      </c>
      <c r="H641" s="196">
        <v>0.805</v>
      </c>
      <c r="I641" s="61"/>
      <c r="J641" s="61"/>
      <c r="K641" s="61"/>
      <c r="L641" s="61"/>
      <c r="M641" s="61"/>
      <c r="N641" s="61"/>
      <c r="O641" s="61"/>
      <c r="P641" s="61"/>
      <c r="Q641" s="61"/>
      <c r="R641" s="61"/>
      <c r="S641" s="61"/>
      <c r="T641" s="61"/>
      <c r="U641" s="61"/>
      <c r="V641" s="61"/>
      <c r="W641" s="61"/>
      <c r="X641" s="61"/>
      <c r="Y641" s="61"/>
      <c r="Z641" s="61"/>
    </row>
    <row r="642">
      <c r="A642" s="112" t="s">
        <v>948</v>
      </c>
      <c r="B642" s="112">
        <v>0.877</v>
      </c>
      <c r="C642" s="112">
        <v>0.851</v>
      </c>
      <c r="D642" s="112">
        <v>0.784</v>
      </c>
      <c r="E642" s="112">
        <v>0.877</v>
      </c>
      <c r="F642" s="112">
        <v>0.877</v>
      </c>
      <c r="G642" s="112">
        <v>0.143</v>
      </c>
      <c r="H642" s="119">
        <v>0.881</v>
      </c>
      <c r="I642" s="61"/>
      <c r="J642" s="61"/>
      <c r="K642" s="61"/>
      <c r="L642" s="61"/>
      <c r="M642" s="61"/>
      <c r="N642" s="61"/>
      <c r="O642" s="61"/>
      <c r="P642" s="61"/>
      <c r="Q642" s="61"/>
      <c r="R642" s="61"/>
      <c r="S642" s="61"/>
      <c r="T642" s="61"/>
      <c r="U642" s="61"/>
      <c r="V642" s="61"/>
      <c r="W642" s="61"/>
      <c r="X642" s="61"/>
      <c r="Y642" s="61"/>
      <c r="Z642" s="61"/>
    </row>
    <row r="643">
      <c r="A643" s="196" t="s">
        <v>1056</v>
      </c>
      <c r="B643" s="196">
        <v>0.697</v>
      </c>
      <c r="C643" s="196">
        <v>0.553</v>
      </c>
      <c r="D643" s="196">
        <v>0.593</v>
      </c>
      <c r="E643" s="197">
        <v>0.821</v>
      </c>
      <c r="F643" s="196">
        <v>0.632</v>
      </c>
      <c r="G643" s="196">
        <v>0.026</v>
      </c>
      <c r="H643" s="196">
        <v>0.702</v>
      </c>
      <c r="I643" s="61"/>
      <c r="J643" s="61"/>
      <c r="K643" s="61"/>
      <c r="L643" s="61"/>
      <c r="M643" s="61"/>
      <c r="N643" s="61"/>
      <c r="O643" s="61"/>
      <c r="P643" s="61"/>
      <c r="Q643" s="61"/>
      <c r="R643" s="61"/>
      <c r="S643" s="61"/>
      <c r="T643" s="61"/>
      <c r="U643" s="61"/>
      <c r="V643" s="61"/>
      <c r="W643" s="61"/>
      <c r="X643" s="61"/>
      <c r="Y643" s="61"/>
      <c r="Z643" s="61"/>
    </row>
    <row r="644">
      <c r="A644" s="112" t="s">
        <v>950</v>
      </c>
      <c r="B644" s="112">
        <v>0.719</v>
      </c>
      <c r="C644" s="112">
        <v>0.595</v>
      </c>
      <c r="D644" s="112">
        <v>0.63</v>
      </c>
      <c r="E644" s="112">
        <v>0.764</v>
      </c>
      <c r="F644" s="119">
        <v>0.787</v>
      </c>
      <c r="G644" s="112">
        <v>0.108</v>
      </c>
      <c r="H644" s="112">
        <v>0.728</v>
      </c>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3" t="s">
        <v>1235</v>
      </c>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195" t="s">
        <v>1213</v>
      </c>
      <c r="B647" s="195" t="s">
        <v>1214</v>
      </c>
      <c r="C647" s="195" t="s">
        <v>1215</v>
      </c>
      <c r="D647" s="195" t="s">
        <v>939</v>
      </c>
      <c r="E647" s="195" t="s">
        <v>1216</v>
      </c>
      <c r="F647" s="195" t="s">
        <v>1217</v>
      </c>
      <c r="G647" s="195" t="s">
        <v>1218</v>
      </c>
      <c r="H647" s="195" t="s">
        <v>935</v>
      </c>
      <c r="I647" s="61"/>
      <c r="J647" s="61"/>
      <c r="K647" s="61"/>
      <c r="L647" s="61"/>
      <c r="M647" s="61"/>
      <c r="N647" s="61"/>
      <c r="O647" s="61"/>
      <c r="P647" s="61"/>
      <c r="Q647" s="61"/>
      <c r="R647" s="61"/>
      <c r="S647" s="61"/>
      <c r="T647" s="61"/>
      <c r="U647" s="61"/>
      <c r="V647" s="61"/>
      <c r="W647" s="61"/>
      <c r="X647" s="61"/>
      <c r="Y647" s="61"/>
      <c r="Z647" s="61"/>
    </row>
    <row r="648">
      <c r="A648" s="112" t="s">
        <v>940</v>
      </c>
      <c r="B648" s="119">
        <v>0.582</v>
      </c>
      <c r="C648" s="112">
        <v>0.459</v>
      </c>
      <c r="D648" s="112">
        <v>0.45</v>
      </c>
      <c r="E648" s="112">
        <v>0.465</v>
      </c>
      <c r="F648" s="112">
        <v>0.098</v>
      </c>
      <c r="G648" s="112">
        <v>0.526</v>
      </c>
      <c r="H648" s="112">
        <v>0.58</v>
      </c>
      <c r="I648" s="61"/>
      <c r="J648" s="61"/>
      <c r="K648" s="61"/>
      <c r="L648" s="61"/>
      <c r="M648" s="61"/>
      <c r="N648" s="61"/>
      <c r="O648" s="61"/>
      <c r="P648" s="61"/>
      <c r="Q648" s="61"/>
      <c r="R648" s="61"/>
      <c r="S648" s="61"/>
      <c r="T648" s="61"/>
      <c r="U648" s="61"/>
      <c r="V648" s="61"/>
      <c r="W648" s="61"/>
      <c r="X648" s="61"/>
      <c r="Y648" s="61"/>
      <c r="Z648" s="61"/>
    </row>
    <row r="649">
      <c r="A649" s="196" t="s">
        <v>941</v>
      </c>
      <c r="B649" s="197">
        <v>0.896</v>
      </c>
      <c r="C649" s="196">
        <v>0.888</v>
      </c>
      <c r="D649" s="196">
        <v>0.88</v>
      </c>
      <c r="E649" s="196">
        <v>0.889</v>
      </c>
      <c r="F649" s="196">
        <v>0.17</v>
      </c>
      <c r="G649" s="196">
        <v>0.88</v>
      </c>
      <c r="H649" s="196">
        <v>0.893</v>
      </c>
      <c r="I649" s="61"/>
      <c r="J649" s="61"/>
      <c r="K649" s="61"/>
      <c r="L649" s="61"/>
      <c r="M649" s="61"/>
      <c r="N649" s="61"/>
      <c r="O649" s="61"/>
      <c r="P649" s="61"/>
      <c r="Q649" s="61"/>
      <c r="R649" s="61"/>
      <c r="S649" s="61"/>
      <c r="T649" s="61"/>
      <c r="U649" s="61"/>
      <c r="V649" s="61"/>
      <c r="W649" s="61"/>
      <c r="X649" s="61"/>
      <c r="Y649" s="61"/>
      <c r="Z649" s="61"/>
    </row>
    <row r="650">
      <c r="A650" s="112" t="s">
        <v>942</v>
      </c>
      <c r="B650" s="119">
        <v>0.87</v>
      </c>
      <c r="C650" s="112">
        <v>0.851</v>
      </c>
      <c r="D650" s="112">
        <v>0.821</v>
      </c>
      <c r="E650" s="112">
        <v>0.858</v>
      </c>
      <c r="F650" s="112">
        <v>0.251</v>
      </c>
      <c r="G650" s="112">
        <v>0.858</v>
      </c>
      <c r="H650" s="112">
        <v>0.866</v>
      </c>
      <c r="I650" s="61"/>
      <c r="J650" s="61"/>
      <c r="K650" s="61"/>
      <c r="L650" s="61"/>
      <c r="M650" s="61"/>
      <c r="N650" s="61"/>
      <c r="O650" s="61"/>
      <c r="P650" s="61"/>
      <c r="Q650" s="61"/>
      <c r="R650" s="61"/>
      <c r="S650" s="61"/>
      <c r="T650" s="61"/>
      <c r="U650" s="61"/>
      <c r="V650" s="61"/>
      <c r="W650" s="61"/>
      <c r="X650" s="61"/>
      <c r="Y650" s="61"/>
      <c r="Z650" s="61"/>
    </row>
    <row r="651">
      <c r="A651" s="196" t="s">
        <v>943</v>
      </c>
      <c r="B651" s="197">
        <v>0.58</v>
      </c>
      <c r="C651" s="196">
        <v>0.471</v>
      </c>
      <c r="D651" s="196">
        <v>0.408</v>
      </c>
      <c r="E651" s="196">
        <v>0.433</v>
      </c>
      <c r="F651" s="196">
        <v>0.01</v>
      </c>
      <c r="G651" s="196">
        <v>0.496</v>
      </c>
      <c r="H651" s="196">
        <v>0.557</v>
      </c>
      <c r="I651" s="61"/>
      <c r="J651" s="61"/>
      <c r="K651" s="61"/>
      <c r="L651" s="61"/>
      <c r="M651" s="61"/>
      <c r="N651" s="61"/>
      <c r="O651" s="61"/>
      <c r="P651" s="61"/>
      <c r="Q651" s="61"/>
      <c r="R651" s="61"/>
      <c r="S651" s="61"/>
      <c r="T651" s="61"/>
      <c r="U651" s="61"/>
      <c r="V651" s="61"/>
      <c r="W651" s="61"/>
      <c r="X651" s="61"/>
      <c r="Y651" s="61"/>
      <c r="Z651" s="61"/>
    </row>
    <row r="652">
      <c r="A652" s="112" t="s">
        <v>944</v>
      </c>
      <c r="B652" s="119">
        <v>0.854</v>
      </c>
      <c r="C652" s="112">
        <v>0.85</v>
      </c>
      <c r="D652" s="112">
        <v>0.833</v>
      </c>
      <c r="E652" s="112">
        <v>0.842</v>
      </c>
      <c r="F652" s="112">
        <v>0.158</v>
      </c>
      <c r="G652" s="112">
        <v>0.853</v>
      </c>
      <c r="H652" s="112">
        <v>0.853</v>
      </c>
      <c r="I652" s="61"/>
      <c r="J652" s="61"/>
      <c r="K652" s="61"/>
      <c r="L652" s="61"/>
      <c r="M652" s="61"/>
      <c r="N652" s="61"/>
      <c r="O652" s="61"/>
      <c r="P652" s="61"/>
      <c r="Q652" s="61"/>
      <c r="R652" s="61"/>
      <c r="S652" s="61"/>
      <c r="T652" s="61"/>
      <c r="U652" s="61"/>
      <c r="V652" s="61"/>
      <c r="W652" s="61"/>
      <c r="X652" s="61"/>
      <c r="Y652" s="61"/>
      <c r="Z652" s="61"/>
    </row>
    <row r="653">
      <c r="A653" s="196" t="s">
        <v>945</v>
      </c>
      <c r="B653" s="197">
        <v>0.647</v>
      </c>
      <c r="C653" s="196">
        <v>0.596</v>
      </c>
      <c r="D653" s="196">
        <v>0.565</v>
      </c>
      <c r="E653" s="196">
        <v>0.582</v>
      </c>
      <c r="F653" s="196">
        <v>0.111</v>
      </c>
      <c r="G653" s="196">
        <v>0.612</v>
      </c>
      <c r="H653" s="196">
        <v>0.636</v>
      </c>
      <c r="I653" s="61"/>
      <c r="J653" s="61"/>
      <c r="K653" s="61"/>
      <c r="L653" s="61"/>
      <c r="M653" s="61"/>
      <c r="N653" s="61"/>
      <c r="O653" s="61"/>
      <c r="P653" s="61"/>
      <c r="Q653" s="61"/>
      <c r="R653" s="61"/>
      <c r="S653" s="61"/>
      <c r="T653" s="61"/>
      <c r="U653" s="61"/>
      <c r="V653" s="61"/>
      <c r="W653" s="61"/>
      <c r="X653" s="61"/>
      <c r="Y653" s="61"/>
      <c r="Z653" s="61"/>
    </row>
    <row r="654">
      <c r="A654" s="112" t="s">
        <v>1219</v>
      </c>
      <c r="B654" s="119">
        <v>0.772</v>
      </c>
      <c r="C654" s="112">
        <v>0.707</v>
      </c>
      <c r="D654" s="112">
        <v>0.587</v>
      </c>
      <c r="E654" s="112">
        <v>0.753</v>
      </c>
      <c r="F654" s="112">
        <v>0.126</v>
      </c>
      <c r="G654" s="112">
        <v>0.771</v>
      </c>
      <c r="H654" s="112">
        <v>0.765</v>
      </c>
      <c r="I654" s="61"/>
      <c r="J654" s="61"/>
      <c r="K654" s="61"/>
      <c r="L654" s="61"/>
      <c r="M654" s="61"/>
      <c r="N654" s="61"/>
      <c r="O654" s="61"/>
      <c r="P654" s="61"/>
      <c r="Q654" s="61"/>
      <c r="R654" s="61"/>
      <c r="S654" s="61"/>
      <c r="T654" s="61"/>
      <c r="U654" s="61"/>
      <c r="V654" s="61"/>
      <c r="W654" s="61"/>
      <c r="X654" s="61"/>
      <c r="Y654" s="61"/>
      <c r="Z654" s="61"/>
    </row>
    <row r="655">
      <c r="A655" s="196" t="s">
        <v>947</v>
      </c>
      <c r="B655" s="196">
        <v>0.847</v>
      </c>
      <c r="C655" s="196">
        <v>0.843</v>
      </c>
      <c r="D655" s="196">
        <v>0.787</v>
      </c>
      <c r="E655" s="196">
        <v>0.845</v>
      </c>
      <c r="F655" s="196">
        <v>0.137</v>
      </c>
      <c r="G655" s="196">
        <v>0.843</v>
      </c>
      <c r="H655" s="197">
        <v>0.854</v>
      </c>
      <c r="I655" s="61"/>
      <c r="J655" s="61"/>
      <c r="K655" s="61"/>
      <c r="L655" s="61"/>
      <c r="M655" s="61"/>
      <c r="N655" s="61"/>
      <c r="O655" s="61"/>
      <c r="P655" s="61"/>
      <c r="Q655" s="61"/>
      <c r="R655" s="61"/>
      <c r="S655" s="61"/>
      <c r="T655" s="61"/>
      <c r="U655" s="61"/>
      <c r="V655" s="61"/>
      <c r="W655" s="61"/>
      <c r="X655" s="61"/>
      <c r="Y655" s="61"/>
      <c r="Z655" s="61"/>
    </row>
    <row r="656">
      <c r="A656" s="112" t="s">
        <v>948</v>
      </c>
      <c r="B656" s="112">
        <v>0.897</v>
      </c>
      <c r="C656" s="112">
        <v>0.899</v>
      </c>
      <c r="D656" s="112">
        <v>0.863</v>
      </c>
      <c r="E656" s="112">
        <v>0.892</v>
      </c>
      <c r="F656" s="112">
        <v>0.323</v>
      </c>
      <c r="G656" s="112">
        <v>0.9</v>
      </c>
      <c r="H656" s="119">
        <v>0.901</v>
      </c>
      <c r="I656" s="61"/>
      <c r="J656" s="61"/>
      <c r="K656" s="61"/>
      <c r="L656" s="61"/>
      <c r="M656" s="61"/>
      <c r="N656" s="61"/>
      <c r="O656" s="61"/>
      <c r="P656" s="61"/>
      <c r="Q656" s="61"/>
      <c r="R656" s="61"/>
      <c r="S656" s="61"/>
      <c r="T656" s="61"/>
      <c r="U656" s="61"/>
      <c r="V656" s="61"/>
      <c r="W656" s="61"/>
      <c r="X656" s="61"/>
      <c r="Y656" s="61"/>
      <c r="Z656" s="61"/>
    </row>
    <row r="657">
      <c r="A657" s="196" t="s">
        <v>1056</v>
      </c>
      <c r="B657" s="197">
        <v>0.765</v>
      </c>
      <c r="C657" s="196">
        <v>0.747</v>
      </c>
      <c r="D657" s="196">
        <v>0.647</v>
      </c>
      <c r="E657" s="196">
        <v>0.739</v>
      </c>
      <c r="F657" s="196">
        <v>0.033</v>
      </c>
      <c r="G657" s="196">
        <v>0.742</v>
      </c>
      <c r="H657" s="196">
        <v>0.765</v>
      </c>
      <c r="I657" s="61"/>
      <c r="J657" s="61"/>
      <c r="K657" s="61"/>
      <c r="L657" s="61"/>
      <c r="M657" s="61"/>
      <c r="N657" s="61"/>
      <c r="O657" s="61"/>
      <c r="P657" s="61"/>
      <c r="Q657" s="61"/>
      <c r="R657" s="61"/>
      <c r="S657" s="61"/>
      <c r="T657" s="61"/>
      <c r="U657" s="61"/>
      <c r="V657" s="61"/>
      <c r="W657" s="61"/>
      <c r="X657" s="61"/>
      <c r="Y657" s="61"/>
      <c r="Z657" s="61"/>
    </row>
    <row r="658">
      <c r="A658" s="112" t="s">
        <v>950</v>
      </c>
      <c r="B658" s="119">
        <v>0.771</v>
      </c>
      <c r="C658" s="112">
        <v>0.7311</v>
      </c>
      <c r="D658" s="112">
        <v>0.684</v>
      </c>
      <c r="E658" s="112">
        <v>0.731</v>
      </c>
      <c r="F658" s="112">
        <v>0.142</v>
      </c>
      <c r="G658" s="112">
        <v>0.748</v>
      </c>
      <c r="H658" s="112">
        <v>0.767</v>
      </c>
      <c r="I658" s="61"/>
      <c r="J658" s="61"/>
      <c r="K658" s="61"/>
      <c r="L658" s="61"/>
      <c r="M658" s="61"/>
      <c r="N658" s="61"/>
      <c r="O658" s="61"/>
      <c r="P658" s="61"/>
      <c r="Q658" s="61"/>
      <c r="R658" s="61"/>
      <c r="S658" s="61"/>
      <c r="T658" s="61"/>
      <c r="U658" s="61"/>
      <c r="V658" s="61"/>
      <c r="W658" s="61"/>
      <c r="X658" s="61"/>
      <c r="Y658" s="61"/>
      <c r="Z658" s="61"/>
    </row>
    <row r="659">
      <c r="A659" s="196" t="s">
        <v>1220</v>
      </c>
      <c r="B659" s="196" t="s">
        <v>16</v>
      </c>
      <c r="C659" s="198">
        <v>0.0529</v>
      </c>
      <c r="D659" s="198">
        <v>0.1253</v>
      </c>
      <c r="E659" s="198">
        <v>0.0534</v>
      </c>
      <c r="F659" s="198">
        <v>4.2326</v>
      </c>
      <c r="G659" s="198">
        <v>0.029</v>
      </c>
      <c r="H659" s="198">
        <v>0.0052</v>
      </c>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203" t="s">
        <v>443</v>
      </c>
      <c r="B662" s="63" t="s">
        <v>929</v>
      </c>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203" t="s">
        <v>124</v>
      </c>
      <c r="B664" s="63" t="s">
        <v>929</v>
      </c>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203" t="s">
        <v>408</v>
      </c>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3" t="s">
        <v>1236</v>
      </c>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110" t="s">
        <v>1237</v>
      </c>
      <c r="B669" s="204"/>
      <c r="C669" s="109" t="s">
        <v>1238</v>
      </c>
      <c r="D669" s="109" t="s">
        <v>1239</v>
      </c>
      <c r="E669" s="109" t="s">
        <v>988</v>
      </c>
      <c r="F669" s="61"/>
      <c r="G669" s="61"/>
      <c r="H669" s="61"/>
      <c r="I669" s="61"/>
      <c r="J669" s="61"/>
      <c r="K669" s="61"/>
      <c r="L669" s="61"/>
      <c r="M669" s="61"/>
      <c r="N669" s="61"/>
      <c r="O669" s="61"/>
      <c r="P669" s="61"/>
      <c r="Q669" s="61"/>
      <c r="R669" s="61"/>
      <c r="S669" s="61"/>
      <c r="T669" s="61"/>
      <c r="U669" s="61"/>
      <c r="V669" s="61"/>
      <c r="W669" s="61"/>
      <c r="X669" s="61"/>
      <c r="Y669" s="61"/>
      <c r="Z669" s="61"/>
    </row>
    <row r="670">
      <c r="A670" s="112" t="s">
        <v>1240</v>
      </c>
      <c r="B670" s="112" t="s">
        <v>1241</v>
      </c>
      <c r="C670" s="112">
        <v>34.2</v>
      </c>
      <c r="D670" s="119">
        <v>29.8</v>
      </c>
      <c r="E670" s="170">
        <v>31.1</v>
      </c>
      <c r="F670" s="61"/>
      <c r="G670" s="61"/>
      <c r="H670" s="61"/>
      <c r="I670" s="61"/>
      <c r="J670" s="61"/>
      <c r="K670" s="61"/>
      <c r="L670" s="61"/>
      <c r="M670" s="61"/>
      <c r="N670" s="61"/>
      <c r="O670" s="61"/>
      <c r="P670" s="61"/>
      <c r="Q670" s="61"/>
      <c r="R670" s="61"/>
      <c r="S670" s="61"/>
      <c r="T670" s="61"/>
      <c r="U670" s="61"/>
      <c r="V670" s="61"/>
      <c r="W670" s="61"/>
      <c r="X670" s="61"/>
      <c r="Y670" s="61"/>
      <c r="Z670" s="61"/>
    </row>
    <row r="671">
      <c r="A671" s="112">
        <v>2.0</v>
      </c>
      <c r="B671" s="112" t="s">
        <v>1242</v>
      </c>
      <c r="C671" s="112">
        <v>34.0</v>
      </c>
      <c r="D671" s="112">
        <v>29.3</v>
      </c>
      <c r="E671" s="123">
        <v>30.8</v>
      </c>
      <c r="F671" s="61"/>
      <c r="G671" s="61"/>
      <c r="H671" s="61"/>
      <c r="I671" s="61"/>
      <c r="J671" s="61"/>
      <c r="K671" s="61"/>
      <c r="L671" s="61"/>
      <c r="M671" s="61"/>
      <c r="N671" s="61"/>
      <c r="O671" s="61"/>
      <c r="P671" s="61"/>
      <c r="Q671" s="61"/>
      <c r="R671" s="61"/>
      <c r="S671" s="61"/>
      <c r="T671" s="61"/>
      <c r="U671" s="61"/>
      <c r="V671" s="61"/>
      <c r="W671" s="61"/>
      <c r="X671" s="61"/>
      <c r="Y671" s="61"/>
      <c r="Z671" s="61"/>
    </row>
    <row r="672">
      <c r="A672" s="112">
        <v>3.0</v>
      </c>
      <c r="B672" s="112" t="s">
        <v>1243</v>
      </c>
      <c r="C672" s="119">
        <v>38.6</v>
      </c>
      <c r="D672" s="112">
        <v>18.6</v>
      </c>
      <c r="E672" s="123">
        <v>25.1</v>
      </c>
      <c r="F672" s="61"/>
      <c r="G672" s="61"/>
      <c r="H672" s="61"/>
      <c r="I672" s="61"/>
      <c r="J672" s="61"/>
      <c r="K672" s="61"/>
      <c r="L672" s="61"/>
      <c r="M672" s="61"/>
      <c r="N672" s="61"/>
      <c r="O672" s="61"/>
      <c r="P672" s="61"/>
      <c r="Q672" s="61"/>
      <c r="R672" s="61"/>
      <c r="S672" s="61"/>
      <c r="T672" s="61"/>
      <c r="U672" s="61"/>
      <c r="V672" s="61"/>
      <c r="W672" s="61"/>
      <c r="X672" s="61"/>
      <c r="Y672" s="61"/>
      <c r="Z672" s="61"/>
    </row>
    <row r="673">
      <c r="A673" s="112">
        <v>4.0</v>
      </c>
      <c r="B673" s="112" t="s">
        <v>1244</v>
      </c>
      <c r="C673" s="112">
        <v>34.1</v>
      </c>
      <c r="D673" s="112">
        <v>18.6</v>
      </c>
      <c r="E673" s="123">
        <v>23.9</v>
      </c>
      <c r="F673" s="61"/>
      <c r="G673" s="61"/>
      <c r="H673" s="61"/>
      <c r="I673" s="61"/>
      <c r="J673" s="61"/>
      <c r="K673" s="61"/>
      <c r="L673" s="61"/>
      <c r="M673" s="61"/>
      <c r="N673" s="61"/>
      <c r="O673" s="61"/>
      <c r="P673" s="61"/>
      <c r="Q673" s="61"/>
      <c r="R673" s="61"/>
      <c r="S673" s="61"/>
      <c r="T673" s="61"/>
      <c r="U673" s="61"/>
      <c r="V673" s="61"/>
      <c r="W673" s="61"/>
      <c r="X673" s="61"/>
      <c r="Y673" s="61"/>
      <c r="Z673" s="61"/>
    </row>
    <row r="674">
      <c r="A674" s="112" t="s">
        <v>1245</v>
      </c>
      <c r="B674" s="205"/>
      <c r="C674" s="112">
        <v>33.5</v>
      </c>
      <c r="D674" s="112">
        <v>18.7</v>
      </c>
      <c r="E674" s="123">
        <v>23.6</v>
      </c>
      <c r="F674" s="61"/>
      <c r="G674" s="61"/>
      <c r="H674" s="61"/>
      <c r="I674" s="61"/>
      <c r="J674" s="61"/>
      <c r="K674" s="61"/>
      <c r="L674" s="61"/>
      <c r="M674" s="61"/>
      <c r="N674" s="61"/>
      <c r="O674" s="61"/>
      <c r="P674" s="61"/>
      <c r="Q674" s="61"/>
      <c r="R674" s="61"/>
      <c r="S674" s="61"/>
      <c r="T674" s="61"/>
      <c r="U674" s="61"/>
      <c r="V674" s="61"/>
      <c r="W674" s="61"/>
      <c r="X674" s="61"/>
      <c r="Y674" s="61"/>
      <c r="Z674" s="61"/>
    </row>
    <row r="675">
      <c r="A675" s="113" t="s">
        <v>1246</v>
      </c>
      <c r="B675" s="206"/>
      <c r="C675" s="113">
        <v>34.2</v>
      </c>
      <c r="D675" s="113">
        <v>2.6</v>
      </c>
      <c r="E675" s="118">
        <v>5.4</v>
      </c>
      <c r="F675" s="61"/>
      <c r="G675" s="61"/>
      <c r="H675" s="61"/>
      <c r="I675" s="61"/>
      <c r="J675" s="61"/>
      <c r="K675" s="61"/>
      <c r="L675" s="61"/>
      <c r="M675" s="61"/>
      <c r="N675" s="61"/>
      <c r="O675" s="61"/>
      <c r="P675" s="61"/>
      <c r="Q675" s="61"/>
      <c r="R675" s="61"/>
      <c r="S675" s="61"/>
      <c r="T675" s="61"/>
      <c r="U675" s="61"/>
      <c r="V675" s="61"/>
      <c r="W675" s="61"/>
      <c r="X675" s="61"/>
      <c r="Y675" s="61"/>
      <c r="Z675" s="61"/>
    </row>
    <row r="676">
      <c r="A676" s="63" t="s">
        <v>1247</v>
      </c>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203" t="s">
        <v>516</v>
      </c>
      <c r="B680" s="63" t="s">
        <v>929</v>
      </c>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203" t="s">
        <v>483</v>
      </c>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3" t="s">
        <v>1248</v>
      </c>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207" t="s">
        <v>1137</v>
      </c>
      <c r="B686" s="208" t="s">
        <v>1249</v>
      </c>
      <c r="C686" s="208" t="s">
        <v>949</v>
      </c>
      <c r="D686" s="208" t="s">
        <v>947</v>
      </c>
      <c r="E686" s="209" t="s">
        <v>943</v>
      </c>
      <c r="F686" s="208" t="s">
        <v>940</v>
      </c>
      <c r="G686" s="209" t="s">
        <v>941</v>
      </c>
      <c r="H686" s="208" t="s">
        <v>944</v>
      </c>
      <c r="I686" s="208" t="s">
        <v>945</v>
      </c>
      <c r="J686" s="208" t="s">
        <v>946</v>
      </c>
      <c r="K686" s="209" t="s">
        <v>942</v>
      </c>
      <c r="L686" s="208" t="s">
        <v>948</v>
      </c>
      <c r="M686" s="209" t="s">
        <v>1250</v>
      </c>
      <c r="N686" s="208" t="s">
        <v>1251</v>
      </c>
      <c r="O686" s="61"/>
      <c r="P686" s="61"/>
      <c r="Q686" s="61"/>
      <c r="R686" s="61"/>
      <c r="S686" s="61"/>
      <c r="T686" s="61"/>
      <c r="U686" s="61"/>
      <c r="V686" s="61"/>
      <c r="W686" s="61"/>
      <c r="X686" s="61"/>
      <c r="Y686" s="61"/>
      <c r="Z686" s="61"/>
    </row>
    <row r="687">
      <c r="A687" s="210" t="s">
        <v>952</v>
      </c>
      <c r="B687" s="211" t="s">
        <v>1252</v>
      </c>
      <c r="C687" s="212" t="s">
        <v>1253</v>
      </c>
      <c r="D687" s="212" t="s">
        <v>1254</v>
      </c>
      <c r="E687" s="173" t="s">
        <v>1255</v>
      </c>
      <c r="F687" s="212" t="s">
        <v>1256</v>
      </c>
      <c r="G687" s="212" t="s">
        <v>1257</v>
      </c>
      <c r="H687" s="212" t="s">
        <v>1258</v>
      </c>
      <c r="I687" s="212" t="s">
        <v>1259</v>
      </c>
      <c r="J687" s="212" t="s">
        <v>1260</v>
      </c>
      <c r="K687" s="212" t="s">
        <v>1261</v>
      </c>
      <c r="L687" s="212" t="s">
        <v>1262</v>
      </c>
      <c r="M687" s="212" t="s">
        <v>1263</v>
      </c>
      <c r="N687" s="212" t="s">
        <v>1264</v>
      </c>
      <c r="O687" s="61"/>
      <c r="P687" s="61"/>
      <c r="Q687" s="61"/>
      <c r="R687" s="61"/>
      <c r="S687" s="61"/>
      <c r="T687" s="61"/>
      <c r="U687" s="61"/>
      <c r="V687" s="61"/>
      <c r="W687" s="61"/>
      <c r="X687" s="61"/>
      <c r="Y687" s="61"/>
      <c r="Z687" s="61"/>
    </row>
    <row r="688">
      <c r="A688" s="213"/>
      <c r="B688" s="173" t="s">
        <v>1265</v>
      </c>
      <c r="C688" s="214"/>
      <c r="D688" s="214"/>
      <c r="E688" s="214"/>
      <c r="F688" s="214"/>
      <c r="G688" s="214"/>
      <c r="H688" s="214"/>
      <c r="I688" s="214"/>
      <c r="J688" s="214"/>
      <c r="K688" s="214"/>
      <c r="L688" s="214"/>
      <c r="M688" s="214"/>
      <c r="N688" s="214"/>
      <c r="O688" s="61"/>
      <c r="P688" s="61"/>
      <c r="Q688" s="61"/>
      <c r="R688" s="61"/>
      <c r="S688" s="61"/>
      <c r="T688" s="61"/>
      <c r="U688" s="61"/>
      <c r="V688" s="61"/>
      <c r="W688" s="61"/>
      <c r="X688" s="61"/>
      <c r="Y688" s="61"/>
      <c r="Z688" s="61"/>
    </row>
    <row r="689">
      <c r="A689" s="90"/>
      <c r="B689" s="215"/>
      <c r="C689" s="215"/>
      <c r="D689" s="215"/>
      <c r="E689" s="216">
        <v>0.79</v>
      </c>
      <c r="F689" s="215"/>
      <c r="G689" s="215"/>
      <c r="H689" s="215"/>
      <c r="I689" s="215"/>
      <c r="J689" s="215"/>
      <c r="K689" s="215"/>
      <c r="L689" s="215"/>
      <c r="M689" s="215"/>
      <c r="N689" s="215"/>
      <c r="O689" s="61"/>
      <c r="P689" s="61"/>
      <c r="Q689" s="61"/>
      <c r="R689" s="61"/>
      <c r="S689" s="61"/>
      <c r="T689" s="61"/>
      <c r="U689" s="61"/>
      <c r="V689" s="61"/>
      <c r="W689" s="61"/>
      <c r="X689" s="61"/>
      <c r="Y689" s="61"/>
      <c r="Z689" s="61"/>
    </row>
    <row r="690">
      <c r="A690" s="210" t="s">
        <v>953</v>
      </c>
      <c r="B690" s="173" t="s">
        <v>1252</v>
      </c>
      <c r="C690" s="212" t="s">
        <v>1266</v>
      </c>
      <c r="D690" s="212" t="s">
        <v>1267</v>
      </c>
      <c r="E690" s="173" t="s">
        <v>1268</v>
      </c>
      <c r="F690" s="212" t="s">
        <v>1269</v>
      </c>
      <c r="G690" s="212" t="s">
        <v>1270</v>
      </c>
      <c r="H690" s="212" t="s">
        <v>1271</v>
      </c>
      <c r="I690" s="212" t="s">
        <v>1272</v>
      </c>
      <c r="J690" s="212" t="s">
        <v>1273</v>
      </c>
      <c r="K690" s="212" t="s">
        <v>1274</v>
      </c>
      <c r="L690" s="212" t="s">
        <v>1275</v>
      </c>
      <c r="M690" s="212" t="s">
        <v>1276</v>
      </c>
      <c r="N690" s="212" t="s">
        <v>1277</v>
      </c>
      <c r="O690" s="61"/>
      <c r="P690" s="61"/>
      <c r="Q690" s="61"/>
      <c r="R690" s="61"/>
      <c r="S690" s="61"/>
      <c r="T690" s="61"/>
      <c r="U690" s="61"/>
      <c r="V690" s="61"/>
      <c r="W690" s="61"/>
      <c r="X690" s="61"/>
      <c r="Y690" s="61"/>
      <c r="Z690" s="61"/>
    </row>
    <row r="691">
      <c r="A691" s="213"/>
      <c r="B691" s="211" t="s">
        <v>1278</v>
      </c>
      <c r="C691" s="214"/>
      <c r="D691" s="214"/>
      <c r="E691" s="214"/>
      <c r="F691" s="214"/>
      <c r="G691" s="214"/>
      <c r="H691" s="214"/>
      <c r="I691" s="214"/>
      <c r="J691" s="214"/>
      <c r="K691" s="214"/>
      <c r="L691" s="214"/>
      <c r="M691" s="214"/>
      <c r="N691" s="214"/>
      <c r="O691" s="61"/>
      <c r="P691" s="61"/>
      <c r="Q691" s="61"/>
      <c r="R691" s="61"/>
      <c r="S691" s="61"/>
      <c r="T691" s="61"/>
      <c r="U691" s="61"/>
      <c r="V691" s="61"/>
      <c r="W691" s="61"/>
      <c r="X691" s="61"/>
      <c r="Y691" s="61"/>
      <c r="Z691" s="61"/>
    </row>
    <row r="692">
      <c r="A692" s="90"/>
      <c r="B692" s="135" t="s">
        <v>1279</v>
      </c>
      <c r="C692" s="215"/>
      <c r="D692" s="215"/>
      <c r="E692" s="215"/>
      <c r="F692" s="215"/>
      <c r="G692" s="215"/>
      <c r="H692" s="215"/>
      <c r="I692" s="215"/>
      <c r="J692" s="215"/>
      <c r="K692" s="215"/>
      <c r="L692" s="215"/>
      <c r="M692" s="215"/>
      <c r="N692" s="215"/>
      <c r="O692" s="61"/>
      <c r="P692" s="61"/>
      <c r="Q692" s="61"/>
      <c r="R692" s="61"/>
      <c r="S692" s="61"/>
      <c r="T692" s="61"/>
      <c r="U692" s="61"/>
      <c r="V692" s="61"/>
      <c r="W692" s="61"/>
      <c r="X692" s="61"/>
      <c r="Y692" s="61"/>
      <c r="Z692" s="61"/>
    </row>
    <row r="693">
      <c r="A693" s="210" t="s">
        <v>988</v>
      </c>
      <c r="B693" s="173" t="s">
        <v>1280</v>
      </c>
      <c r="C693" s="212" t="s">
        <v>1281</v>
      </c>
      <c r="D693" s="212" t="s">
        <v>1282</v>
      </c>
      <c r="E693" s="173" t="s">
        <v>1283</v>
      </c>
      <c r="F693" s="212" t="s">
        <v>1284</v>
      </c>
      <c r="G693" s="212" t="s">
        <v>1285</v>
      </c>
      <c r="H693" s="212" t="s">
        <v>1286</v>
      </c>
      <c r="I693" s="212" t="s">
        <v>1287</v>
      </c>
      <c r="J693" s="212" t="s">
        <v>1288</v>
      </c>
      <c r="K693" s="217">
        <v>0.89</v>
      </c>
      <c r="L693" s="212" t="s">
        <v>1289</v>
      </c>
      <c r="M693" s="212" t="s">
        <v>1290</v>
      </c>
      <c r="N693" s="212" t="s">
        <v>1291</v>
      </c>
      <c r="O693" s="61"/>
      <c r="P693" s="61"/>
      <c r="Q693" s="61"/>
      <c r="R693" s="61"/>
      <c r="S693" s="61"/>
      <c r="T693" s="61"/>
      <c r="U693" s="61"/>
      <c r="V693" s="61"/>
      <c r="W693" s="61"/>
      <c r="X693" s="61"/>
      <c r="Y693" s="61"/>
      <c r="Z693" s="61"/>
    </row>
    <row r="694">
      <c r="A694" s="213"/>
      <c r="B694" s="214"/>
      <c r="C694" s="214"/>
      <c r="D694" s="214"/>
      <c r="E694" s="214"/>
      <c r="F694" s="214"/>
      <c r="G694" s="214"/>
      <c r="H694" s="214"/>
      <c r="I694" s="214"/>
      <c r="J694" s="214"/>
      <c r="K694" s="212" t="s">
        <v>1292</v>
      </c>
      <c r="L694" s="214"/>
      <c r="M694" s="214"/>
      <c r="N694" s="214"/>
      <c r="O694" s="61"/>
      <c r="P694" s="61"/>
      <c r="Q694" s="61"/>
      <c r="R694" s="61"/>
      <c r="S694" s="61"/>
      <c r="T694" s="61"/>
      <c r="U694" s="61"/>
      <c r="V694" s="61"/>
      <c r="W694" s="61"/>
      <c r="X694" s="61"/>
      <c r="Y694" s="61"/>
      <c r="Z694" s="61"/>
    </row>
    <row r="695">
      <c r="A695" s="90"/>
      <c r="B695" s="216" t="s">
        <v>1279</v>
      </c>
      <c r="C695" s="215"/>
      <c r="D695" s="215"/>
      <c r="E695" s="215"/>
      <c r="F695" s="215"/>
      <c r="G695" s="215"/>
      <c r="H695" s="215"/>
      <c r="I695" s="215"/>
      <c r="J695" s="215"/>
      <c r="K695" s="215"/>
      <c r="L695" s="215"/>
      <c r="M695" s="215"/>
      <c r="N695" s="215"/>
      <c r="O695" s="61"/>
      <c r="P695" s="61"/>
      <c r="Q695" s="61"/>
      <c r="R695" s="61"/>
      <c r="S695" s="61"/>
      <c r="T695" s="61"/>
      <c r="U695" s="61"/>
      <c r="V695" s="61"/>
      <c r="W695" s="61"/>
      <c r="X695" s="61"/>
      <c r="Y695" s="61"/>
      <c r="Z695" s="61"/>
    </row>
    <row r="696">
      <c r="A696" s="210" t="s">
        <v>1293</v>
      </c>
      <c r="B696" s="211" t="s">
        <v>1252</v>
      </c>
      <c r="C696" s="212" t="s">
        <v>1294</v>
      </c>
      <c r="D696" s="212" t="s">
        <v>1295</v>
      </c>
      <c r="E696" s="173" t="s">
        <v>1296</v>
      </c>
      <c r="F696" s="212" t="s">
        <v>1297</v>
      </c>
      <c r="G696" s="212">
        <v>0.0</v>
      </c>
      <c r="H696" s="212" t="s">
        <v>1298</v>
      </c>
      <c r="I696" s="212" t="s">
        <v>1299</v>
      </c>
      <c r="J696" s="212" t="s">
        <v>1300</v>
      </c>
      <c r="K696" s="212" t="s">
        <v>1301</v>
      </c>
      <c r="L696" s="212">
        <v>0.0</v>
      </c>
      <c r="M696" s="212" t="s">
        <v>1302</v>
      </c>
      <c r="N696" s="212" t="s">
        <v>1303</v>
      </c>
      <c r="O696" s="61"/>
      <c r="P696" s="61"/>
      <c r="Q696" s="61"/>
      <c r="R696" s="61"/>
      <c r="S696" s="61"/>
      <c r="T696" s="61"/>
      <c r="U696" s="61"/>
      <c r="V696" s="61"/>
      <c r="W696" s="61"/>
      <c r="X696" s="61"/>
      <c r="Y696" s="61"/>
      <c r="Z696" s="61"/>
    </row>
    <row r="697">
      <c r="A697" s="213"/>
      <c r="B697" s="173" t="s">
        <v>1265</v>
      </c>
      <c r="C697" s="214"/>
      <c r="D697" s="214"/>
      <c r="E697" s="214"/>
      <c r="F697" s="214"/>
      <c r="G697" s="217">
        <v>0.08</v>
      </c>
      <c r="H697" s="214"/>
      <c r="I697" s="214"/>
      <c r="J697" s="214"/>
      <c r="K697" s="214"/>
      <c r="L697" s="217">
        <v>0.12</v>
      </c>
      <c r="M697" s="214"/>
      <c r="N697" s="214"/>
      <c r="O697" s="61"/>
      <c r="P697" s="61"/>
      <c r="Q697" s="61"/>
      <c r="R697" s="61"/>
      <c r="S697" s="61"/>
      <c r="T697" s="61"/>
      <c r="U697" s="61"/>
      <c r="V697" s="61"/>
      <c r="W697" s="61"/>
      <c r="X697" s="61"/>
      <c r="Y697" s="61"/>
      <c r="Z697" s="61"/>
    </row>
    <row r="698">
      <c r="A698" s="90"/>
      <c r="B698" s="215"/>
      <c r="C698" s="215"/>
      <c r="D698" s="215"/>
      <c r="E698" s="215"/>
      <c r="F698" s="215"/>
      <c r="G698" s="136">
        <v>0.17</v>
      </c>
      <c r="H698" s="215"/>
      <c r="I698" s="215"/>
      <c r="J698" s="215"/>
      <c r="K698" s="215"/>
      <c r="L698" s="136">
        <v>0.15</v>
      </c>
      <c r="M698" s="215"/>
      <c r="N698" s="215"/>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203" t="s">
        <v>424</v>
      </c>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4" t="s">
        <v>429</v>
      </c>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137" t="s">
        <v>892</v>
      </c>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3" t="s">
        <v>1304</v>
      </c>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218" t="s">
        <v>934</v>
      </c>
      <c r="B708" s="219" t="s">
        <v>952</v>
      </c>
      <c r="C708" s="74"/>
      <c r="D708" s="74"/>
      <c r="E708" s="74"/>
      <c r="F708" s="74"/>
      <c r="G708" s="74"/>
      <c r="H708" s="74"/>
      <c r="I708" s="74"/>
      <c r="J708" s="74"/>
      <c r="K708" s="89"/>
      <c r="L708" s="61"/>
      <c r="M708" s="61"/>
      <c r="N708" s="61"/>
      <c r="O708" s="61"/>
      <c r="P708" s="61"/>
      <c r="Q708" s="61"/>
      <c r="R708" s="61"/>
      <c r="S708" s="61"/>
      <c r="T708" s="61"/>
      <c r="U708" s="61"/>
      <c r="V708" s="61"/>
      <c r="W708" s="61"/>
      <c r="X708" s="61"/>
      <c r="Y708" s="61"/>
      <c r="Z708" s="61"/>
    </row>
    <row r="709">
      <c r="A709" s="213"/>
      <c r="B709" s="220" t="s">
        <v>1087</v>
      </c>
      <c r="C709" s="89"/>
      <c r="D709" s="220" t="s">
        <v>1104</v>
      </c>
      <c r="E709" s="89"/>
      <c r="F709" s="220" t="s">
        <v>1096</v>
      </c>
      <c r="G709" s="89"/>
      <c r="H709" s="220" t="s">
        <v>1069</v>
      </c>
      <c r="I709" s="89"/>
      <c r="J709" s="220" t="s">
        <v>1121</v>
      </c>
      <c r="K709" s="89"/>
      <c r="L709" s="61"/>
      <c r="M709" s="61"/>
      <c r="N709" s="61"/>
      <c r="O709" s="61"/>
      <c r="P709" s="61"/>
      <c r="Q709" s="61"/>
      <c r="R709" s="61"/>
      <c r="S709" s="61"/>
      <c r="T709" s="61"/>
      <c r="U709" s="61"/>
      <c r="V709" s="61"/>
      <c r="W709" s="61"/>
      <c r="X709" s="61"/>
      <c r="Y709" s="61"/>
      <c r="Z709" s="61"/>
    </row>
    <row r="710">
      <c r="A710" s="90"/>
      <c r="B710" s="92" t="s">
        <v>1158</v>
      </c>
      <c r="C710" s="92" t="s">
        <v>1305</v>
      </c>
      <c r="D710" s="92" t="s">
        <v>1158</v>
      </c>
      <c r="E710" s="92" t="s">
        <v>1305</v>
      </c>
      <c r="F710" s="92" t="s">
        <v>1158</v>
      </c>
      <c r="G710" s="92" t="s">
        <v>1305</v>
      </c>
      <c r="H710" s="92" t="s">
        <v>1158</v>
      </c>
      <c r="I710" s="92" t="s">
        <v>1305</v>
      </c>
      <c r="J710" s="92" t="s">
        <v>1158</v>
      </c>
      <c r="K710" s="92" t="s">
        <v>1305</v>
      </c>
      <c r="L710" s="61"/>
      <c r="M710" s="61"/>
      <c r="N710" s="61"/>
      <c r="O710" s="61"/>
      <c r="P710" s="61"/>
      <c r="Q710" s="61"/>
      <c r="R710" s="61"/>
      <c r="S710" s="61"/>
      <c r="T710" s="61"/>
      <c r="U710" s="61"/>
      <c r="V710" s="61"/>
      <c r="W710" s="61"/>
      <c r="X710" s="61"/>
      <c r="Y710" s="61"/>
      <c r="Z710" s="61"/>
    </row>
    <row r="711">
      <c r="A711" s="92" t="s">
        <v>1039</v>
      </c>
      <c r="B711" s="92">
        <v>0.571</v>
      </c>
      <c r="C711" s="92">
        <v>0.429</v>
      </c>
      <c r="D711" s="92">
        <v>0.0</v>
      </c>
      <c r="E711" s="92">
        <v>0.286</v>
      </c>
      <c r="F711" s="92" t="s">
        <v>16</v>
      </c>
      <c r="G711" s="92" t="s">
        <v>16</v>
      </c>
      <c r="H711" s="92">
        <v>0.542</v>
      </c>
      <c r="I711" s="92">
        <v>0.588</v>
      </c>
      <c r="J711" s="92">
        <v>0.5</v>
      </c>
      <c r="K711" s="92">
        <v>0.615</v>
      </c>
      <c r="L711" s="61"/>
      <c r="M711" s="61"/>
      <c r="N711" s="61"/>
      <c r="O711" s="61"/>
      <c r="P711" s="61"/>
      <c r="Q711" s="61"/>
      <c r="R711" s="61"/>
      <c r="S711" s="61"/>
      <c r="T711" s="61"/>
      <c r="U711" s="61"/>
      <c r="V711" s="61"/>
      <c r="W711" s="61"/>
      <c r="X711" s="61"/>
      <c r="Y711" s="61"/>
      <c r="Z711" s="61"/>
    </row>
    <row r="712">
      <c r="A712" s="92" t="s">
        <v>941</v>
      </c>
      <c r="B712" s="92">
        <v>0.42</v>
      </c>
      <c r="C712" s="92">
        <v>0.457</v>
      </c>
      <c r="D712" s="92">
        <v>0.0</v>
      </c>
      <c r="E712" s="92">
        <v>0.882</v>
      </c>
      <c r="F712" s="92">
        <v>0.0</v>
      </c>
      <c r="G712" s="92">
        <v>0.526</v>
      </c>
      <c r="H712" s="92">
        <v>0.8</v>
      </c>
      <c r="I712" s="92">
        <v>0.771</v>
      </c>
      <c r="J712" s="92">
        <v>0.657</v>
      </c>
      <c r="K712" s="92">
        <v>0.657</v>
      </c>
      <c r="L712" s="61"/>
      <c r="M712" s="61"/>
      <c r="N712" s="61"/>
      <c r="O712" s="61"/>
      <c r="P712" s="61"/>
      <c r="Q712" s="61"/>
      <c r="R712" s="61"/>
      <c r="S712" s="61"/>
      <c r="T712" s="61"/>
      <c r="U712" s="61"/>
      <c r="V712" s="61"/>
      <c r="W712" s="61"/>
      <c r="X712" s="61"/>
      <c r="Y712" s="61"/>
      <c r="Z712" s="61"/>
    </row>
    <row r="713">
      <c r="A713" s="92" t="s">
        <v>942</v>
      </c>
      <c r="B713" s="92">
        <v>0.7</v>
      </c>
      <c r="C713" s="92">
        <v>0.75</v>
      </c>
      <c r="D713" s="92">
        <v>0.0</v>
      </c>
      <c r="E713" s="92">
        <v>1.0</v>
      </c>
      <c r="F713" s="92">
        <v>0.0</v>
      </c>
      <c r="G713" s="92">
        <v>0.0</v>
      </c>
      <c r="H713" s="92">
        <v>0.793</v>
      </c>
      <c r="I713" s="92">
        <v>0.77</v>
      </c>
      <c r="J713" s="92">
        <v>0.833</v>
      </c>
      <c r="K713" s="92">
        <v>0.833</v>
      </c>
      <c r="L713" s="61"/>
      <c r="M713" s="61"/>
      <c r="N713" s="61"/>
      <c r="O713" s="61"/>
      <c r="P713" s="61"/>
      <c r="Q713" s="61"/>
      <c r="R713" s="61"/>
      <c r="S713" s="61"/>
      <c r="T713" s="61"/>
      <c r="U713" s="61"/>
      <c r="V713" s="61"/>
      <c r="W713" s="61"/>
      <c r="X713" s="61"/>
      <c r="Y713" s="61"/>
      <c r="Z713" s="61"/>
    </row>
    <row r="714">
      <c r="A714" s="92" t="s">
        <v>943</v>
      </c>
      <c r="B714" s="92">
        <v>0.4</v>
      </c>
      <c r="C714" s="92">
        <v>1.0</v>
      </c>
      <c r="D714" s="92">
        <v>0.0</v>
      </c>
      <c r="E714" s="92">
        <v>1.0</v>
      </c>
      <c r="F714" s="92" t="s">
        <v>16</v>
      </c>
      <c r="G714" s="92" t="s">
        <v>16</v>
      </c>
      <c r="H714" s="92">
        <v>0.81</v>
      </c>
      <c r="I714" s="92">
        <v>0.822</v>
      </c>
      <c r="J714" s="92">
        <v>1.0</v>
      </c>
      <c r="K714" s="92">
        <v>1.0</v>
      </c>
      <c r="L714" s="61"/>
      <c r="M714" s="61"/>
      <c r="N714" s="61"/>
      <c r="O714" s="61"/>
      <c r="P714" s="61"/>
      <c r="Q714" s="61"/>
      <c r="R714" s="61"/>
      <c r="S714" s="61"/>
      <c r="T714" s="61"/>
      <c r="U714" s="61"/>
      <c r="V714" s="61"/>
      <c r="W714" s="61"/>
      <c r="X714" s="61"/>
      <c r="Y714" s="61"/>
      <c r="Z714" s="61"/>
    </row>
    <row r="715">
      <c r="A715" s="92" t="s">
        <v>944</v>
      </c>
      <c r="B715" s="92">
        <v>0.878</v>
      </c>
      <c r="C715" s="92">
        <v>0.854</v>
      </c>
      <c r="D715" s="92" t="s">
        <v>16</v>
      </c>
      <c r="E715" s="92" t="s">
        <v>16</v>
      </c>
      <c r="F715" s="92">
        <v>0.0</v>
      </c>
      <c r="G715" s="92">
        <v>0.0</v>
      </c>
      <c r="H715" s="92">
        <v>0.826</v>
      </c>
      <c r="I715" s="92">
        <v>0.848</v>
      </c>
      <c r="J715" s="92">
        <v>0.912</v>
      </c>
      <c r="K715" s="92">
        <v>0.862</v>
      </c>
      <c r="L715" s="61"/>
      <c r="M715" s="61"/>
      <c r="N715" s="61"/>
      <c r="O715" s="61"/>
      <c r="P715" s="61"/>
      <c r="Q715" s="61"/>
      <c r="R715" s="61"/>
      <c r="S715" s="61"/>
      <c r="T715" s="61"/>
      <c r="U715" s="61"/>
      <c r="V715" s="61"/>
      <c r="W715" s="61"/>
      <c r="X715" s="61"/>
      <c r="Y715" s="61"/>
      <c r="Z715" s="61"/>
    </row>
    <row r="716">
      <c r="A716" s="92" t="s">
        <v>945</v>
      </c>
      <c r="B716" s="92">
        <v>0.571</v>
      </c>
      <c r="C716" s="92">
        <v>0.583</v>
      </c>
      <c r="D716" s="92">
        <v>0.0</v>
      </c>
      <c r="E716" s="92">
        <v>1.0</v>
      </c>
      <c r="F716" s="92" t="s">
        <v>16</v>
      </c>
      <c r="G716" s="92" t="s">
        <v>16</v>
      </c>
      <c r="H716" s="92">
        <v>0.643</v>
      </c>
      <c r="I716" s="92">
        <v>0.707</v>
      </c>
      <c r="J716" s="92">
        <v>0.444</v>
      </c>
      <c r="K716" s="92">
        <v>0.417</v>
      </c>
      <c r="L716" s="61"/>
      <c r="M716" s="61"/>
      <c r="N716" s="61"/>
      <c r="O716" s="61"/>
      <c r="P716" s="61"/>
      <c r="Q716" s="61"/>
      <c r="R716" s="61"/>
      <c r="S716" s="61"/>
      <c r="T716" s="61"/>
      <c r="U716" s="61"/>
      <c r="V716" s="61"/>
      <c r="W716" s="61"/>
      <c r="X716" s="61"/>
      <c r="Y716" s="61"/>
      <c r="Z716" s="61"/>
    </row>
    <row r="717">
      <c r="A717" s="92" t="s">
        <v>946</v>
      </c>
      <c r="B717" s="92">
        <v>0.375</v>
      </c>
      <c r="C717" s="92">
        <v>0.75</v>
      </c>
      <c r="D717" s="92">
        <v>0.0</v>
      </c>
      <c r="E717" s="92">
        <v>0.0</v>
      </c>
      <c r="F717" s="92" t="s">
        <v>16</v>
      </c>
      <c r="G717" s="92" t="s">
        <v>16</v>
      </c>
      <c r="H717" s="92">
        <v>0.66</v>
      </c>
      <c r="I717" s="92">
        <v>0.775</v>
      </c>
      <c r="J717" s="92">
        <v>0.9</v>
      </c>
      <c r="K717" s="92">
        <v>0.9</v>
      </c>
      <c r="L717" s="61"/>
      <c r="M717" s="61"/>
      <c r="N717" s="61"/>
      <c r="O717" s="61"/>
      <c r="P717" s="61"/>
      <c r="Q717" s="61"/>
      <c r="R717" s="61"/>
      <c r="S717" s="61"/>
      <c r="T717" s="61"/>
      <c r="U717" s="61"/>
      <c r="V717" s="61"/>
      <c r="W717" s="61"/>
      <c r="X717" s="61"/>
      <c r="Y717" s="61"/>
      <c r="Z717" s="61"/>
    </row>
    <row r="718">
      <c r="A718" s="92" t="s">
        <v>947</v>
      </c>
      <c r="B718" s="92">
        <v>0.611</v>
      </c>
      <c r="C718" s="92">
        <v>0.667</v>
      </c>
      <c r="D718" s="92">
        <v>0.0</v>
      </c>
      <c r="E718" s="92">
        <v>1.0</v>
      </c>
      <c r="F718" s="92">
        <v>0.5</v>
      </c>
      <c r="G718" s="92">
        <v>1.0</v>
      </c>
      <c r="H718" s="92">
        <v>0.931</v>
      </c>
      <c r="I718" s="92">
        <v>0.865</v>
      </c>
      <c r="J718" s="92">
        <v>0.314</v>
      </c>
      <c r="K718" s="92">
        <v>0.571</v>
      </c>
      <c r="L718" s="61"/>
      <c r="M718" s="61"/>
      <c r="N718" s="61"/>
      <c r="O718" s="61"/>
      <c r="P718" s="61"/>
      <c r="Q718" s="61"/>
      <c r="R718" s="61"/>
      <c r="S718" s="61"/>
      <c r="T718" s="61"/>
      <c r="U718" s="61"/>
      <c r="V718" s="61"/>
      <c r="W718" s="61"/>
      <c r="X718" s="61"/>
      <c r="Y718" s="61"/>
      <c r="Z718" s="61"/>
    </row>
    <row r="719">
      <c r="A719" s="92" t="s">
        <v>948</v>
      </c>
      <c r="B719" s="92">
        <v>0.6</v>
      </c>
      <c r="C719" s="92">
        <v>0.904</v>
      </c>
      <c r="D719" s="92">
        <v>0.222</v>
      </c>
      <c r="E719" s="92">
        <v>0.667</v>
      </c>
      <c r="F719" s="92">
        <v>0.0</v>
      </c>
      <c r="G719" s="92">
        <v>1.0</v>
      </c>
      <c r="H719" s="92">
        <v>0.706</v>
      </c>
      <c r="I719" s="92">
        <v>0.802</v>
      </c>
      <c r="J719" s="92">
        <v>0.747</v>
      </c>
      <c r="K719" s="92">
        <v>0.769</v>
      </c>
      <c r="L719" s="61"/>
      <c r="M719" s="61"/>
      <c r="N719" s="61"/>
      <c r="O719" s="61"/>
      <c r="P719" s="61"/>
      <c r="Q719" s="61"/>
      <c r="R719" s="61"/>
      <c r="S719" s="61"/>
      <c r="T719" s="61"/>
      <c r="U719" s="61"/>
      <c r="V719" s="61"/>
      <c r="W719" s="61"/>
      <c r="X719" s="61"/>
      <c r="Y719" s="61"/>
      <c r="Z719" s="61"/>
    </row>
    <row r="720">
      <c r="A720" s="92" t="s">
        <v>949</v>
      </c>
      <c r="B720" s="92">
        <v>0.5</v>
      </c>
      <c r="C720" s="92">
        <v>0.529</v>
      </c>
      <c r="D720" s="92">
        <v>0.0</v>
      </c>
      <c r="E720" s="92">
        <v>0.0</v>
      </c>
      <c r="F720" s="92">
        <v>1.0</v>
      </c>
      <c r="G720" s="92">
        <v>1.0</v>
      </c>
      <c r="H720" s="92">
        <v>0.762</v>
      </c>
      <c r="I720" s="92">
        <v>0.851</v>
      </c>
      <c r="J720" s="92">
        <v>0.824</v>
      </c>
      <c r="K720" s="92">
        <v>0.872</v>
      </c>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3" t="s">
        <v>1306</v>
      </c>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218" t="s">
        <v>934</v>
      </c>
      <c r="B724" s="219" t="s">
        <v>953</v>
      </c>
      <c r="C724" s="74"/>
      <c r="D724" s="74"/>
      <c r="E724" s="74"/>
      <c r="F724" s="74"/>
      <c r="G724" s="74"/>
      <c r="H724" s="74"/>
      <c r="I724" s="74"/>
      <c r="J724" s="74"/>
      <c r="K724" s="89"/>
      <c r="L724" s="61"/>
      <c r="M724" s="61"/>
      <c r="N724" s="61"/>
      <c r="O724" s="61"/>
      <c r="P724" s="61"/>
      <c r="Q724" s="61"/>
      <c r="R724" s="61"/>
      <c r="S724" s="61"/>
      <c r="T724" s="61"/>
      <c r="U724" s="61"/>
      <c r="V724" s="61"/>
      <c r="W724" s="61"/>
      <c r="X724" s="61"/>
      <c r="Y724" s="61"/>
      <c r="Z724" s="61"/>
    </row>
    <row r="725">
      <c r="A725" s="213"/>
      <c r="B725" s="220" t="s">
        <v>1087</v>
      </c>
      <c r="C725" s="89"/>
      <c r="D725" s="220" t="s">
        <v>1104</v>
      </c>
      <c r="E725" s="89"/>
      <c r="F725" s="220" t="s">
        <v>1096</v>
      </c>
      <c r="G725" s="89"/>
      <c r="H725" s="220" t="s">
        <v>1069</v>
      </c>
      <c r="I725" s="89"/>
      <c r="J725" s="220" t="s">
        <v>1121</v>
      </c>
      <c r="K725" s="89"/>
      <c r="L725" s="61"/>
      <c r="M725" s="61"/>
      <c r="N725" s="61"/>
      <c r="O725" s="61"/>
      <c r="P725" s="61"/>
      <c r="Q725" s="61"/>
      <c r="R725" s="61"/>
      <c r="S725" s="61"/>
      <c r="T725" s="61"/>
      <c r="U725" s="61"/>
      <c r="V725" s="61"/>
      <c r="W725" s="61"/>
      <c r="X725" s="61"/>
      <c r="Y725" s="61"/>
      <c r="Z725" s="61"/>
    </row>
    <row r="726">
      <c r="A726" s="90"/>
      <c r="B726" s="92" t="s">
        <v>1158</v>
      </c>
      <c r="C726" s="92" t="s">
        <v>1305</v>
      </c>
      <c r="D726" s="92" t="s">
        <v>1158</v>
      </c>
      <c r="E726" s="92" t="s">
        <v>1305</v>
      </c>
      <c r="F726" s="92" t="s">
        <v>1158</v>
      </c>
      <c r="G726" s="92" t="s">
        <v>1305</v>
      </c>
      <c r="H726" s="92" t="s">
        <v>1158</v>
      </c>
      <c r="I726" s="92" t="s">
        <v>1305</v>
      </c>
      <c r="J726" s="92" t="s">
        <v>1158</v>
      </c>
      <c r="K726" s="92" t="s">
        <v>1305</v>
      </c>
      <c r="L726" s="61"/>
      <c r="M726" s="61"/>
      <c r="N726" s="61"/>
      <c r="O726" s="61"/>
      <c r="P726" s="61"/>
      <c r="Q726" s="61"/>
      <c r="R726" s="61"/>
      <c r="S726" s="61"/>
      <c r="T726" s="61"/>
      <c r="U726" s="61"/>
      <c r="V726" s="61"/>
      <c r="W726" s="61"/>
      <c r="X726" s="61"/>
      <c r="Y726" s="61"/>
      <c r="Z726" s="61"/>
    </row>
    <row r="727">
      <c r="A727" s="146" t="s">
        <v>1039</v>
      </c>
      <c r="B727" s="146">
        <v>0.308</v>
      </c>
      <c r="C727" s="146">
        <v>0.462</v>
      </c>
      <c r="D727" s="146">
        <v>0.0</v>
      </c>
      <c r="E727" s="146">
        <v>0.4</v>
      </c>
      <c r="F727" s="146" t="s">
        <v>16</v>
      </c>
      <c r="G727" s="146" t="s">
        <v>16</v>
      </c>
      <c r="H727" s="146">
        <v>0.611</v>
      </c>
      <c r="I727" s="146">
        <v>0.632</v>
      </c>
      <c r="J727" s="146">
        <v>0.462</v>
      </c>
      <c r="K727" s="146">
        <v>0.615</v>
      </c>
      <c r="L727" s="61"/>
      <c r="M727" s="61"/>
      <c r="N727" s="61"/>
      <c r="O727" s="61"/>
      <c r="P727" s="61"/>
      <c r="Q727" s="61"/>
      <c r="R727" s="61"/>
      <c r="S727" s="61"/>
      <c r="T727" s="61"/>
      <c r="U727" s="61"/>
      <c r="V727" s="61"/>
      <c r="W727" s="61"/>
      <c r="X727" s="61"/>
      <c r="Y727" s="61"/>
      <c r="Z727" s="61"/>
    </row>
    <row r="728">
      <c r="A728" s="146" t="s">
        <v>941</v>
      </c>
      <c r="B728" s="146">
        <v>0.638</v>
      </c>
      <c r="C728" s="146">
        <v>0.669</v>
      </c>
      <c r="D728" s="146">
        <v>0.0</v>
      </c>
      <c r="E728" s="146">
        <v>0.682</v>
      </c>
      <c r="F728" s="146">
        <v>0.0</v>
      </c>
      <c r="G728" s="146">
        <v>0.333</v>
      </c>
      <c r="H728" s="146">
        <v>0.874</v>
      </c>
      <c r="I728" s="146">
        <v>0.936</v>
      </c>
      <c r="J728" s="146">
        <v>0.822</v>
      </c>
      <c r="K728" s="146">
        <v>0.905</v>
      </c>
      <c r="L728" s="61"/>
      <c r="M728" s="61"/>
      <c r="N728" s="61"/>
      <c r="O728" s="61"/>
      <c r="P728" s="61"/>
      <c r="Q728" s="61"/>
      <c r="R728" s="61"/>
      <c r="S728" s="61"/>
      <c r="T728" s="61"/>
      <c r="U728" s="61"/>
      <c r="V728" s="61"/>
      <c r="W728" s="61"/>
      <c r="X728" s="61"/>
      <c r="Y728" s="61"/>
      <c r="Z728" s="61"/>
    </row>
    <row r="729">
      <c r="A729" s="146" t="s">
        <v>942</v>
      </c>
      <c r="B729" s="146">
        <v>0.538</v>
      </c>
      <c r="C729" s="146">
        <v>0.692</v>
      </c>
      <c r="D729" s="146">
        <v>0.0</v>
      </c>
      <c r="E729" s="146">
        <v>0.667</v>
      </c>
      <c r="F729" s="146">
        <v>0.0</v>
      </c>
      <c r="G729" s="146">
        <v>0.0</v>
      </c>
      <c r="H729" s="146">
        <v>0.762</v>
      </c>
      <c r="I729" s="146">
        <v>0.825</v>
      </c>
      <c r="J729" s="146">
        <v>0.93</v>
      </c>
      <c r="K729" s="146">
        <v>0.93</v>
      </c>
      <c r="L729" s="61"/>
      <c r="M729" s="61"/>
      <c r="N729" s="61"/>
      <c r="O729" s="61"/>
      <c r="P729" s="61"/>
      <c r="Q729" s="61"/>
      <c r="R729" s="61"/>
      <c r="S729" s="61"/>
      <c r="T729" s="61"/>
      <c r="U729" s="61"/>
      <c r="V729" s="61"/>
      <c r="W729" s="61"/>
      <c r="X729" s="61"/>
      <c r="Y729" s="61"/>
      <c r="Z729" s="61"/>
    </row>
    <row r="730">
      <c r="A730" s="146" t="s">
        <v>943</v>
      </c>
      <c r="B730" s="146">
        <v>0.25</v>
      </c>
      <c r="C730" s="146">
        <v>0.25</v>
      </c>
      <c r="D730" s="146">
        <v>0.0</v>
      </c>
      <c r="E730" s="146">
        <v>0.5</v>
      </c>
      <c r="F730" s="146" t="s">
        <v>16</v>
      </c>
      <c r="G730" s="146" t="s">
        <v>16</v>
      </c>
      <c r="H730" s="146">
        <v>0.436</v>
      </c>
      <c r="I730" s="146">
        <v>0.474</v>
      </c>
      <c r="J730" s="146">
        <v>0.438</v>
      </c>
      <c r="K730" s="146">
        <v>0.438</v>
      </c>
      <c r="L730" s="61"/>
      <c r="M730" s="61"/>
      <c r="N730" s="61"/>
      <c r="O730" s="61"/>
      <c r="P730" s="61"/>
      <c r="Q730" s="61"/>
      <c r="R730" s="61"/>
      <c r="S730" s="61"/>
      <c r="T730" s="61"/>
      <c r="U730" s="61"/>
      <c r="V730" s="61"/>
      <c r="W730" s="61"/>
      <c r="X730" s="61"/>
      <c r="Y730" s="61"/>
      <c r="Z730" s="61"/>
    </row>
    <row r="731">
      <c r="A731" s="146" t="s">
        <v>944</v>
      </c>
      <c r="B731" s="146">
        <v>0.558</v>
      </c>
      <c r="C731" s="146">
        <v>0.673</v>
      </c>
      <c r="D731" s="146" t="s">
        <v>16</v>
      </c>
      <c r="E731" s="146" t="s">
        <v>16</v>
      </c>
      <c r="F731" s="146">
        <v>0.0</v>
      </c>
      <c r="G731" s="146">
        <v>0.0</v>
      </c>
      <c r="H731" s="146">
        <v>0.792</v>
      </c>
      <c r="I731" s="146">
        <v>0.789</v>
      </c>
      <c r="J731" s="146">
        <v>0.813</v>
      </c>
      <c r="K731" s="146">
        <v>0.875</v>
      </c>
      <c r="L731" s="61"/>
      <c r="M731" s="61"/>
      <c r="N731" s="61"/>
      <c r="O731" s="61"/>
      <c r="P731" s="61"/>
      <c r="Q731" s="61"/>
      <c r="R731" s="61"/>
      <c r="S731" s="61"/>
      <c r="T731" s="61"/>
      <c r="U731" s="61"/>
      <c r="V731" s="61"/>
      <c r="W731" s="61"/>
      <c r="X731" s="61"/>
      <c r="Y731" s="61"/>
      <c r="Z731" s="61"/>
    </row>
    <row r="732">
      <c r="A732" s="146" t="s">
        <v>945</v>
      </c>
      <c r="B732" s="146">
        <v>0.093</v>
      </c>
      <c r="C732" s="146">
        <v>0.163</v>
      </c>
      <c r="D732" s="146">
        <v>0.0</v>
      </c>
      <c r="E732" s="146">
        <v>0.667</v>
      </c>
      <c r="F732" s="146" t="s">
        <v>16</v>
      </c>
      <c r="G732" s="146" t="s">
        <v>16</v>
      </c>
      <c r="H732" s="146">
        <v>0.505</v>
      </c>
      <c r="I732" s="146">
        <v>0.531</v>
      </c>
      <c r="J732" s="146">
        <v>0.286</v>
      </c>
      <c r="K732" s="146">
        <v>0.375</v>
      </c>
      <c r="L732" s="61"/>
      <c r="M732" s="61"/>
      <c r="N732" s="61"/>
      <c r="O732" s="61"/>
      <c r="P732" s="61"/>
      <c r="Q732" s="61"/>
      <c r="R732" s="61"/>
      <c r="S732" s="61"/>
      <c r="T732" s="61"/>
      <c r="U732" s="61"/>
      <c r="V732" s="61"/>
      <c r="W732" s="61"/>
      <c r="X732" s="61"/>
      <c r="Y732" s="61"/>
      <c r="Z732" s="61"/>
    </row>
    <row r="733">
      <c r="A733" s="146" t="s">
        <v>946</v>
      </c>
      <c r="B733" s="146">
        <v>0.333</v>
      </c>
      <c r="C733" s="146">
        <v>0.667</v>
      </c>
      <c r="D733" s="146">
        <v>0.0</v>
      </c>
      <c r="E733" s="146">
        <v>0.0</v>
      </c>
      <c r="F733" s="146" t="s">
        <v>16</v>
      </c>
      <c r="G733" s="146" t="s">
        <v>16</v>
      </c>
      <c r="H733" s="146">
        <v>0.38</v>
      </c>
      <c r="I733" s="146">
        <v>0.337</v>
      </c>
      <c r="J733" s="146">
        <v>0.6</v>
      </c>
      <c r="K733" s="146">
        <v>0.6</v>
      </c>
      <c r="L733" s="61"/>
      <c r="M733" s="61"/>
      <c r="N733" s="61"/>
      <c r="O733" s="61"/>
      <c r="P733" s="61"/>
      <c r="Q733" s="61"/>
      <c r="R733" s="61"/>
      <c r="S733" s="61"/>
      <c r="T733" s="61"/>
      <c r="U733" s="61"/>
      <c r="V733" s="61"/>
      <c r="W733" s="61"/>
      <c r="X733" s="61"/>
      <c r="Y733" s="61"/>
      <c r="Z733" s="61"/>
    </row>
    <row r="734">
      <c r="A734" s="146" t="s">
        <v>947</v>
      </c>
      <c r="B734" s="146">
        <v>0.5</v>
      </c>
      <c r="C734" s="146">
        <v>0.545</v>
      </c>
      <c r="D734" s="146">
        <v>0.0</v>
      </c>
      <c r="E734" s="146">
        <v>0.833</v>
      </c>
      <c r="F734" s="146">
        <v>0.333</v>
      </c>
      <c r="G734" s="146">
        <v>1.0</v>
      </c>
      <c r="H734" s="146">
        <v>0.687</v>
      </c>
      <c r="I734" s="146">
        <v>0.75</v>
      </c>
      <c r="J734" s="146">
        <v>0.762</v>
      </c>
      <c r="K734" s="146">
        <v>0.571</v>
      </c>
      <c r="L734" s="61"/>
      <c r="M734" s="61"/>
      <c r="N734" s="61"/>
      <c r="O734" s="61"/>
      <c r="P734" s="61"/>
      <c r="Q734" s="61"/>
      <c r="R734" s="61"/>
      <c r="S734" s="61"/>
      <c r="T734" s="61"/>
      <c r="U734" s="61"/>
      <c r="V734" s="61"/>
      <c r="W734" s="61"/>
      <c r="X734" s="61"/>
      <c r="Y734" s="61"/>
      <c r="Z734" s="61"/>
    </row>
    <row r="735">
      <c r="A735" s="146" t="s">
        <v>948</v>
      </c>
      <c r="B735" s="146">
        <v>0.056</v>
      </c>
      <c r="C735" s="146">
        <v>0.584</v>
      </c>
      <c r="D735" s="146">
        <v>0.333</v>
      </c>
      <c r="E735" s="146">
        <v>0.333</v>
      </c>
      <c r="F735" s="146">
        <v>0.0</v>
      </c>
      <c r="G735" s="146">
        <v>0.5</v>
      </c>
      <c r="H735" s="146">
        <v>0.609</v>
      </c>
      <c r="I735" s="146">
        <v>0.615</v>
      </c>
      <c r="J735" s="146">
        <v>0.618</v>
      </c>
      <c r="K735" s="146">
        <v>0.636</v>
      </c>
      <c r="L735" s="61"/>
      <c r="M735" s="61"/>
      <c r="N735" s="61"/>
      <c r="O735" s="61"/>
      <c r="P735" s="61"/>
      <c r="Q735" s="61"/>
      <c r="R735" s="61"/>
      <c r="S735" s="61"/>
      <c r="T735" s="61"/>
      <c r="U735" s="61"/>
      <c r="V735" s="61"/>
      <c r="W735" s="61"/>
      <c r="X735" s="61"/>
      <c r="Y735" s="61"/>
      <c r="Z735" s="61"/>
    </row>
    <row r="736">
      <c r="A736" s="146" t="s">
        <v>949</v>
      </c>
      <c r="B736" s="146">
        <v>0.208</v>
      </c>
      <c r="C736" s="146">
        <v>0.375</v>
      </c>
      <c r="D736" s="146">
        <v>0.0</v>
      </c>
      <c r="E736" s="146">
        <v>0.0</v>
      </c>
      <c r="F736" s="146">
        <v>0.5</v>
      </c>
      <c r="G736" s="146">
        <v>0.5</v>
      </c>
      <c r="H736" s="146">
        <v>0.55</v>
      </c>
      <c r="I736" s="146">
        <v>0.545</v>
      </c>
      <c r="J736" s="146">
        <v>0.84</v>
      </c>
      <c r="K736" s="146">
        <v>0.82</v>
      </c>
      <c r="L736" s="61"/>
      <c r="M736" s="61"/>
      <c r="N736" s="61"/>
      <c r="O736" s="61"/>
      <c r="P736" s="61"/>
      <c r="Q736" s="61"/>
      <c r="R736" s="61"/>
      <c r="S736" s="61"/>
      <c r="T736" s="61"/>
      <c r="U736" s="61"/>
      <c r="V736" s="61"/>
      <c r="W736" s="61"/>
      <c r="X736" s="61"/>
      <c r="Y736" s="61"/>
      <c r="Z736" s="61"/>
    </row>
    <row r="737">
      <c r="A737" s="146" t="s">
        <v>1189</v>
      </c>
      <c r="B737" s="146">
        <v>0.348</v>
      </c>
      <c r="C737" s="146">
        <v>0.508</v>
      </c>
      <c r="D737" s="146">
        <v>0.037</v>
      </c>
      <c r="E737" s="146">
        <v>0.454</v>
      </c>
      <c r="F737" s="146">
        <v>0.139</v>
      </c>
      <c r="G737" s="146">
        <v>0.389</v>
      </c>
      <c r="H737" s="146">
        <v>0.621</v>
      </c>
      <c r="I737" s="146">
        <v>0.643</v>
      </c>
      <c r="J737" s="146">
        <v>0.657</v>
      </c>
      <c r="K737" s="146">
        <v>0.675</v>
      </c>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3" t="s">
        <v>1307</v>
      </c>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218" t="s">
        <v>934</v>
      </c>
      <c r="B741" s="219" t="s">
        <v>1308</v>
      </c>
      <c r="C741" s="74"/>
      <c r="D741" s="74"/>
      <c r="E741" s="74"/>
      <c r="F741" s="74"/>
      <c r="G741" s="74"/>
      <c r="H741" s="74"/>
      <c r="I741" s="74"/>
      <c r="J741" s="74"/>
      <c r="K741" s="89"/>
      <c r="L741" s="61"/>
      <c r="M741" s="61"/>
      <c r="N741" s="61"/>
      <c r="O741" s="61"/>
      <c r="P741" s="61"/>
      <c r="Q741" s="61"/>
      <c r="R741" s="61"/>
      <c r="S741" s="61"/>
      <c r="T741" s="61"/>
      <c r="U741" s="61"/>
      <c r="V741" s="61"/>
      <c r="W741" s="61"/>
      <c r="X741" s="61"/>
      <c r="Y741" s="61"/>
      <c r="Z741" s="61"/>
    </row>
    <row r="742">
      <c r="A742" s="213"/>
      <c r="B742" s="220" t="s">
        <v>1087</v>
      </c>
      <c r="C742" s="89"/>
      <c r="D742" s="220" t="s">
        <v>1104</v>
      </c>
      <c r="E742" s="89"/>
      <c r="F742" s="220" t="s">
        <v>1096</v>
      </c>
      <c r="G742" s="89"/>
      <c r="H742" s="220" t="s">
        <v>1069</v>
      </c>
      <c r="I742" s="89"/>
      <c r="J742" s="220" t="s">
        <v>1121</v>
      </c>
      <c r="K742" s="89"/>
      <c r="L742" s="61"/>
      <c r="M742" s="61"/>
      <c r="N742" s="61"/>
      <c r="O742" s="61"/>
      <c r="P742" s="61"/>
      <c r="Q742" s="61"/>
      <c r="R742" s="61"/>
      <c r="S742" s="61"/>
      <c r="T742" s="61"/>
      <c r="U742" s="61"/>
      <c r="V742" s="61"/>
      <c r="W742" s="61"/>
      <c r="X742" s="61"/>
      <c r="Y742" s="61"/>
      <c r="Z742" s="61"/>
    </row>
    <row r="743">
      <c r="A743" s="90"/>
      <c r="B743" s="92" t="s">
        <v>1158</v>
      </c>
      <c r="C743" s="92" t="s">
        <v>1305</v>
      </c>
      <c r="D743" s="92" t="s">
        <v>1158</v>
      </c>
      <c r="E743" s="92" t="s">
        <v>1305</v>
      </c>
      <c r="F743" s="92" t="s">
        <v>1158</v>
      </c>
      <c r="G743" s="92" t="s">
        <v>1305</v>
      </c>
      <c r="H743" s="92" t="s">
        <v>1158</v>
      </c>
      <c r="I743" s="92" t="s">
        <v>1305</v>
      </c>
      <c r="J743" s="92" t="s">
        <v>1158</v>
      </c>
      <c r="K743" s="92" t="s">
        <v>1305</v>
      </c>
      <c r="L743" s="61"/>
      <c r="M743" s="61"/>
      <c r="N743" s="61"/>
      <c r="O743" s="61"/>
      <c r="P743" s="61"/>
      <c r="Q743" s="61"/>
      <c r="R743" s="61"/>
      <c r="S743" s="61"/>
      <c r="T743" s="61"/>
      <c r="U743" s="61"/>
      <c r="V743" s="61"/>
      <c r="W743" s="61"/>
      <c r="X743" s="61"/>
      <c r="Y743" s="61"/>
      <c r="Z743" s="61"/>
    </row>
    <row r="744">
      <c r="A744" s="146" t="s">
        <v>1039</v>
      </c>
      <c r="B744" s="146">
        <v>0.4</v>
      </c>
      <c r="C744" s="146">
        <v>0.444</v>
      </c>
      <c r="D744" s="146">
        <v>0.0</v>
      </c>
      <c r="E744" s="146">
        <v>0.333</v>
      </c>
      <c r="F744" s="146" t="s">
        <v>16</v>
      </c>
      <c r="G744" s="146" t="s">
        <v>16</v>
      </c>
      <c r="H744" s="146">
        <v>0.574</v>
      </c>
      <c r="I744" s="146">
        <v>0.609</v>
      </c>
      <c r="J744" s="146">
        <v>0.48</v>
      </c>
      <c r="K744" s="146">
        <v>0.615</v>
      </c>
      <c r="L744" s="61"/>
      <c r="M744" s="61"/>
      <c r="N744" s="61"/>
      <c r="O744" s="61"/>
      <c r="P744" s="61"/>
      <c r="Q744" s="61"/>
      <c r="R744" s="61"/>
      <c r="S744" s="61"/>
      <c r="T744" s="61"/>
      <c r="U744" s="61"/>
      <c r="V744" s="61"/>
      <c r="W744" s="61"/>
      <c r="X744" s="61"/>
      <c r="Y744" s="61"/>
      <c r="Z744" s="61"/>
    </row>
    <row r="745">
      <c r="A745" s="146" t="s">
        <v>941</v>
      </c>
      <c r="B745" s="146">
        <v>0.506</v>
      </c>
      <c r="C745" s="146">
        <v>0.543</v>
      </c>
      <c r="D745" s="146">
        <v>0.0</v>
      </c>
      <c r="E745" s="146">
        <v>0.769</v>
      </c>
      <c r="F745" s="146">
        <v>0.0</v>
      </c>
      <c r="G745" s="146">
        <v>0.408</v>
      </c>
      <c r="H745" s="146">
        <v>0.835</v>
      </c>
      <c r="I745" s="146">
        <v>0.846</v>
      </c>
      <c r="J745" s="146">
        <v>0.731</v>
      </c>
      <c r="K745" s="146">
        <v>0.762</v>
      </c>
      <c r="L745" s="61"/>
      <c r="M745" s="61"/>
      <c r="N745" s="61"/>
      <c r="O745" s="61"/>
      <c r="P745" s="61"/>
      <c r="Q745" s="61"/>
      <c r="R745" s="61"/>
      <c r="S745" s="61"/>
      <c r="T745" s="61"/>
      <c r="U745" s="61"/>
      <c r="V745" s="61"/>
      <c r="W745" s="61"/>
      <c r="X745" s="61"/>
      <c r="Y745" s="61"/>
      <c r="Z745" s="61"/>
    </row>
    <row r="746">
      <c r="A746" s="146" t="s">
        <v>942</v>
      </c>
      <c r="B746" s="146">
        <v>0.609</v>
      </c>
      <c r="C746" s="146">
        <v>0.72</v>
      </c>
      <c r="D746" s="146">
        <v>0.002</v>
      </c>
      <c r="E746" s="146">
        <v>0.8</v>
      </c>
      <c r="F746" s="146">
        <v>0.0</v>
      </c>
      <c r="G746" s="146">
        <v>0.0</v>
      </c>
      <c r="H746" s="146">
        <v>0.777</v>
      </c>
      <c r="I746" s="146">
        <v>0.797</v>
      </c>
      <c r="J746" s="146">
        <v>0.879</v>
      </c>
      <c r="K746" s="146">
        <v>0.879</v>
      </c>
      <c r="L746" s="61"/>
      <c r="M746" s="61"/>
      <c r="N746" s="61"/>
      <c r="O746" s="61"/>
      <c r="P746" s="61"/>
      <c r="Q746" s="61"/>
      <c r="R746" s="61"/>
      <c r="S746" s="61"/>
      <c r="T746" s="61"/>
      <c r="U746" s="61"/>
      <c r="V746" s="61"/>
      <c r="W746" s="61"/>
      <c r="X746" s="61"/>
      <c r="Y746" s="61"/>
      <c r="Z746" s="61"/>
    </row>
    <row r="747">
      <c r="A747" s="146" t="s">
        <v>943</v>
      </c>
      <c r="B747" s="146">
        <v>0.308</v>
      </c>
      <c r="C747" s="146">
        <v>0.4</v>
      </c>
      <c r="D747" s="146">
        <v>0.0</v>
      </c>
      <c r="E747" s="146">
        <v>0.667</v>
      </c>
      <c r="F747" s="146" t="s">
        <v>16</v>
      </c>
      <c r="G747" s="146" t="s">
        <v>16</v>
      </c>
      <c r="H747" s="146">
        <v>0.567</v>
      </c>
      <c r="I747" s="146">
        <v>0.602</v>
      </c>
      <c r="J747" s="146">
        <v>0.609</v>
      </c>
      <c r="K747" s="146">
        <v>0.609</v>
      </c>
      <c r="L747" s="61"/>
      <c r="M747" s="61"/>
      <c r="N747" s="61"/>
      <c r="O747" s="61"/>
      <c r="P747" s="61"/>
      <c r="Q747" s="61"/>
      <c r="R747" s="61"/>
      <c r="S747" s="61"/>
      <c r="T747" s="61"/>
      <c r="U747" s="61"/>
      <c r="V747" s="61"/>
      <c r="W747" s="61"/>
      <c r="X747" s="61"/>
      <c r="Y747" s="61"/>
      <c r="Z747" s="61"/>
    </row>
    <row r="748">
      <c r="A748" s="146" t="s">
        <v>944</v>
      </c>
      <c r="B748" s="146">
        <v>0.682</v>
      </c>
      <c r="C748" s="146">
        <v>0.753</v>
      </c>
      <c r="D748" s="146" t="s">
        <v>16</v>
      </c>
      <c r="E748" s="146" t="s">
        <v>16</v>
      </c>
      <c r="F748" s="146">
        <v>0.0</v>
      </c>
      <c r="G748" s="146">
        <v>1.0</v>
      </c>
      <c r="H748" s="146">
        <v>0.809</v>
      </c>
      <c r="I748" s="146">
        <v>0.818</v>
      </c>
      <c r="J748" s="146">
        <v>0.86</v>
      </c>
      <c r="K748" s="146">
        <v>0.868</v>
      </c>
      <c r="L748" s="61"/>
      <c r="M748" s="61"/>
      <c r="N748" s="61"/>
      <c r="O748" s="61"/>
      <c r="P748" s="61"/>
      <c r="Q748" s="61"/>
      <c r="R748" s="61"/>
      <c r="S748" s="61"/>
      <c r="T748" s="61"/>
      <c r="U748" s="61"/>
      <c r="V748" s="61"/>
      <c r="W748" s="61"/>
      <c r="X748" s="61"/>
      <c r="Y748" s="61"/>
      <c r="Z748" s="61"/>
    </row>
    <row r="749">
      <c r="A749" s="146" t="s">
        <v>945</v>
      </c>
      <c r="B749" s="146">
        <v>0.16</v>
      </c>
      <c r="C749" s="146">
        <v>0.255</v>
      </c>
      <c r="D749" s="146">
        <v>0.0</v>
      </c>
      <c r="E749" s="146">
        <v>0.8</v>
      </c>
      <c r="F749" s="146" t="s">
        <v>16</v>
      </c>
      <c r="G749" s="146" t="s">
        <v>16</v>
      </c>
      <c r="H749" s="146">
        <v>0.566</v>
      </c>
      <c r="I749" s="146">
        <v>0.606</v>
      </c>
      <c r="J749" s="146">
        <v>0.348</v>
      </c>
      <c r="K749" s="146">
        <v>0.385</v>
      </c>
      <c r="L749" s="61"/>
      <c r="M749" s="61"/>
      <c r="N749" s="61"/>
      <c r="O749" s="61"/>
      <c r="P749" s="61"/>
      <c r="Q749" s="61"/>
      <c r="R749" s="61"/>
      <c r="S749" s="61"/>
      <c r="T749" s="61"/>
      <c r="U749" s="61"/>
      <c r="V749" s="61"/>
      <c r="W749" s="61"/>
      <c r="X749" s="61"/>
      <c r="Y749" s="61"/>
      <c r="Z749" s="61"/>
    </row>
    <row r="750">
      <c r="A750" s="146" t="s">
        <v>946</v>
      </c>
      <c r="B750" s="146">
        <v>0.353</v>
      </c>
      <c r="C750" s="146">
        <v>0.706</v>
      </c>
      <c r="D750" s="146">
        <v>0.0</v>
      </c>
      <c r="E750" s="146">
        <v>0.0</v>
      </c>
      <c r="F750" s="146" t="s">
        <v>16</v>
      </c>
      <c r="G750" s="146" t="s">
        <v>16</v>
      </c>
      <c r="H750" s="146">
        <v>0.465</v>
      </c>
      <c r="I750" s="146">
        <v>0.47</v>
      </c>
      <c r="J750" s="146">
        <v>0.72</v>
      </c>
      <c r="K750" s="146">
        <v>0.72</v>
      </c>
      <c r="L750" s="61"/>
      <c r="M750" s="61"/>
      <c r="N750" s="61"/>
      <c r="O750" s="61"/>
      <c r="P750" s="61"/>
      <c r="Q750" s="61"/>
      <c r="R750" s="61"/>
      <c r="S750" s="61"/>
      <c r="T750" s="61"/>
      <c r="U750" s="61"/>
      <c r="V750" s="61"/>
      <c r="W750" s="61"/>
      <c r="X750" s="61"/>
      <c r="Y750" s="61"/>
      <c r="Z750" s="61"/>
    </row>
    <row r="751">
      <c r="A751" s="146" t="s">
        <v>947</v>
      </c>
      <c r="B751" s="146">
        <v>0.55</v>
      </c>
      <c r="C751" s="146">
        <v>0.6</v>
      </c>
      <c r="D751" s="146">
        <v>0.0</v>
      </c>
      <c r="E751" s="146">
        <v>0.909</v>
      </c>
      <c r="F751" s="146">
        <v>0.4</v>
      </c>
      <c r="G751" s="146">
        <v>1.0</v>
      </c>
      <c r="H751" s="146">
        <v>0.791</v>
      </c>
      <c r="I751" s="146">
        <v>0.803</v>
      </c>
      <c r="J751" s="146">
        <v>0.444</v>
      </c>
      <c r="K751" s="146">
        <v>0.571</v>
      </c>
      <c r="L751" s="61"/>
      <c r="M751" s="61"/>
      <c r="N751" s="61"/>
      <c r="O751" s="61"/>
      <c r="P751" s="61"/>
      <c r="Q751" s="61"/>
      <c r="R751" s="61"/>
      <c r="S751" s="61"/>
      <c r="T751" s="61"/>
      <c r="U751" s="61"/>
      <c r="V751" s="61"/>
      <c r="W751" s="61"/>
      <c r="X751" s="61"/>
      <c r="Y751" s="61"/>
      <c r="Z751" s="61"/>
    </row>
    <row r="752">
      <c r="A752" s="146" t="s">
        <v>948</v>
      </c>
      <c r="B752" s="146">
        <v>0.102</v>
      </c>
      <c r="C752" s="146">
        <v>0.709</v>
      </c>
      <c r="D752" s="146">
        <v>0.267</v>
      </c>
      <c r="E752" s="146">
        <v>0.444</v>
      </c>
      <c r="F752" s="146">
        <v>0.0</v>
      </c>
      <c r="G752" s="146">
        <v>0.667</v>
      </c>
      <c r="H752" s="146">
        <v>0.654</v>
      </c>
      <c r="I752" s="146">
        <v>0.696</v>
      </c>
      <c r="J752" s="146">
        <v>0.677</v>
      </c>
      <c r="K752" s="146">
        <v>0.697</v>
      </c>
      <c r="L752" s="61"/>
      <c r="M752" s="61"/>
      <c r="N752" s="61"/>
      <c r="O752" s="61"/>
      <c r="P752" s="61"/>
      <c r="Q752" s="61"/>
      <c r="R752" s="61"/>
      <c r="S752" s="61"/>
      <c r="T752" s="61"/>
      <c r="U752" s="61"/>
      <c r="V752" s="61"/>
      <c r="W752" s="61"/>
      <c r="X752" s="61"/>
      <c r="Y752" s="61"/>
      <c r="Z752" s="61"/>
    </row>
    <row r="753">
      <c r="A753" s="146" t="s">
        <v>949</v>
      </c>
      <c r="B753" s="146">
        <v>0.294</v>
      </c>
      <c r="C753" s="146">
        <v>0.439</v>
      </c>
      <c r="D753" s="146">
        <v>0.0</v>
      </c>
      <c r="E753" s="146">
        <v>0.0</v>
      </c>
      <c r="F753" s="146">
        <v>0.667</v>
      </c>
      <c r="G753" s="146">
        <v>0.667</v>
      </c>
      <c r="H753" s="146">
        <v>0.639</v>
      </c>
      <c r="I753" s="146">
        <v>0.665</v>
      </c>
      <c r="J753" s="146">
        <v>0.832</v>
      </c>
      <c r="K753" s="146">
        <v>0.845</v>
      </c>
      <c r="L753" s="61"/>
      <c r="M753" s="61"/>
      <c r="N753" s="61"/>
      <c r="O753" s="61"/>
      <c r="P753" s="61"/>
      <c r="Q753" s="61"/>
      <c r="R753" s="61"/>
      <c r="S753" s="61"/>
      <c r="T753" s="61"/>
      <c r="U753" s="61"/>
      <c r="V753" s="61"/>
      <c r="W753" s="61"/>
      <c r="X753" s="61"/>
      <c r="Y753" s="61"/>
      <c r="Z753" s="61"/>
    </row>
    <row r="754">
      <c r="A754" s="146" t="s">
        <v>1189</v>
      </c>
      <c r="B754" s="146">
        <v>0.396</v>
      </c>
      <c r="C754" s="146">
        <v>0.557</v>
      </c>
      <c r="D754" s="146">
        <v>0.03</v>
      </c>
      <c r="E754" s="146">
        <v>0.525</v>
      </c>
      <c r="F754" s="146">
        <v>0.178</v>
      </c>
      <c r="G754" s="146">
        <v>0.624</v>
      </c>
      <c r="H754" s="146">
        <v>0.668</v>
      </c>
      <c r="I754" s="146">
        <v>0.691</v>
      </c>
      <c r="J754" s="146">
        <v>0.658</v>
      </c>
      <c r="K754" s="146">
        <v>0.693</v>
      </c>
      <c r="L754" s="61"/>
      <c r="M754" s="61"/>
      <c r="N754" s="61"/>
      <c r="O754" s="61"/>
      <c r="P754" s="61"/>
      <c r="Q754" s="61"/>
      <c r="R754" s="61"/>
      <c r="S754" s="61"/>
      <c r="T754" s="61"/>
      <c r="U754" s="61"/>
      <c r="V754" s="61"/>
      <c r="W754" s="61"/>
      <c r="X754" s="61"/>
      <c r="Y754" s="61"/>
      <c r="Z754" s="61"/>
    </row>
    <row r="755">
      <c r="A755" s="63" t="s">
        <v>1309</v>
      </c>
      <c r="B755" s="221">
        <v>0.4066</v>
      </c>
      <c r="C755" s="222">
        <v>16.5</v>
      </c>
      <c r="D755" s="221">
        <v>2.5056</v>
      </c>
      <c r="E755" s="221">
        <v>0.0344</v>
      </c>
      <c r="F755" s="221">
        <v>0.0532</v>
      </c>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3" t="s">
        <v>1310</v>
      </c>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223" t="s">
        <v>1311</v>
      </c>
      <c r="C759" s="224"/>
      <c r="D759" s="224"/>
      <c r="E759" s="111" t="s">
        <v>1312</v>
      </c>
      <c r="F759" s="224"/>
      <c r="G759" s="61"/>
      <c r="H759" s="61"/>
      <c r="I759" s="61"/>
      <c r="J759" s="61"/>
      <c r="K759" s="61"/>
      <c r="L759" s="61"/>
      <c r="M759" s="61"/>
      <c r="N759" s="61"/>
      <c r="O759" s="61"/>
      <c r="P759" s="61"/>
      <c r="Q759" s="61"/>
      <c r="R759" s="61"/>
      <c r="S759" s="61"/>
      <c r="T759" s="61"/>
      <c r="U759" s="61"/>
      <c r="V759" s="61"/>
      <c r="W759" s="61"/>
      <c r="X759" s="61"/>
      <c r="Y759" s="61"/>
      <c r="Z759" s="61"/>
    </row>
    <row r="760">
      <c r="A760" s="61"/>
      <c r="B760" s="75"/>
      <c r="C760" s="118" t="s">
        <v>1305</v>
      </c>
      <c r="D760" s="118" t="s">
        <v>1313</v>
      </c>
      <c r="E760" s="118" t="s">
        <v>1314</v>
      </c>
      <c r="F760" s="118" t="s">
        <v>1315</v>
      </c>
      <c r="G760" s="61"/>
      <c r="H760" s="61"/>
      <c r="I760" s="61"/>
      <c r="J760" s="61"/>
      <c r="K760" s="61"/>
      <c r="L760" s="61"/>
      <c r="M760" s="61"/>
      <c r="N760" s="61"/>
      <c r="O760" s="61"/>
      <c r="P760" s="61"/>
      <c r="Q760" s="61"/>
      <c r="R760" s="61"/>
      <c r="S760" s="61"/>
      <c r="T760" s="61"/>
      <c r="U760" s="61"/>
      <c r="V760" s="61"/>
      <c r="W760" s="61"/>
      <c r="X760" s="61"/>
      <c r="Y760" s="61"/>
      <c r="Z760" s="61"/>
    </row>
    <row r="761">
      <c r="A761" s="61"/>
      <c r="B761" s="63" t="s">
        <v>1087</v>
      </c>
      <c r="C761" s="63">
        <v>0.557</v>
      </c>
      <c r="D761" s="63">
        <v>0.453</v>
      </c>
      <c r="E761" s="63">
        <v>0.23</v>
      </c>
      <c r="F761" s="63">
        <v>0.222</v>
      </c>
      <c r="G761" s="61"/>
      <c r="H761" s="61"/>
      <c r="I761" s="61"/>
      <c r="J761" s="61"/>
      <c r="K761" s="61"/>
      <c r="L761" s="61"/>
      <c r="M761" s="61"/>
      <c r="N761" s="61"/>
      <c r="O761" s="61"/>
      <c r="P761" s="61"/>
      <c r="Q761" s="61"/>
      <c r="R761" s="61"/>
      <c r="S761" s="61"/>
      <c r="T761" s="61"/>
      <c r="U761" s="61"/>
      <c r="V761" s="61"/>
      <c r="W761" s="61"/>
      <c r="X761" s="61"/>
      <c r="Y761" s="61"/>
      <c r="Z761" s="61"/>
    </row>
    <row r="762">
      <c r="A762" s="61"/>
      <c r="B762" s="63" t="s">
        <v>1104</v>
      </c>
      <c r="C762" s="63">
        <v>0.525</v>
      </c>
      <c r="D762" s="63">
        <v>0.401</v>
      </c>
      <c r="E762" s="63">
        <v>0.161</v>
      </c>
      <c r="F762" s="63">
        <v>0.146</v>
      </c>
      <c r="G762" s="61"/>
      <c r="H762" s="61"/>
      <c r="I762" s="61"/>
      <c r="J762" s="61"/>
      <c r="K762" s="61"/>
      <c r="L762" s="61"/>
      <c r="M762" s="61"/>
      <c r="N762" s="61"/>
      <c r="O762" s="61"/>
      <c r="P762" s="61"/>
      <c r="Q762" s="61"/>
      <c r="R762" s="61"/>
      <c r="S762" s="61"/>
      <c r="T762" s="61"/>
      <c r="U762" s="61"/>
      <c r="V762" s="61"/>
      <c r="W762" s="61"/>
      <c r="X762" s="61"/>
      <c r="Y762" s="61"/>
      <c r="Z762" s="61"/>
    </row>
    <row r="763">
      <c r="A763" s="63" t="s">
        <v>1308</v>
      </c>
      <c r="B763" s="63" t="s">
        <v>1096</v>
      </c>
      <c r="C763" s="63">
        <v>0.624</v>
      </c>
      <c r="D763" s="63">
        <v>0.322</v>
      </c>
      <c r="E763" s="63">
        <v>0.241</v>
      </c>
      <c r="F763" s="63">
        <v>0.119</v>
      </c>
      <c r="G763" s="61"/>
      <c r="H763" s="61"/>
      <c r="I763" s="61"/>
      <c r="J763" s="61"/>
      <c r="K763" s="61"/>
      <c r="L763" s="61"/>
      <c r="M763" s="61"/>
      <c r="N763" s="61"/>
      <c r="O763" s="61"/>
      <c r="P763" s="61"/>
      <c r="Q763" s="61"/>
      <c r="R763" s="61"/>
      <c r="S763" s="61"/>
      <c r="T763" s="61"/>
      <c r="U763" s="61"/>
      <c r="V763" s="61"/>
      <c r="W763" s="61"/>
      <c r="X763" s="61"/>
      <c r="Y763" s="61"/>
      <c r="Z763" s="61"/>
    </row>
    <row r="764">
      <c r="A764" s="61"/>
      <c r="B764" s="63" t="s">
        <v>1069</v>
      </c>
      <c r="C764" s="63">
        <v>0.691</v>
      </c>
      <c r="D764" s="63">
        <v>0.666</v>
      </c>
      <c r="E764" s="63">
        <v>0.415</v>
      </c>
      <c r="F764" s="63">
        <v>0.42</v>
      </c>
      <c r="G764" s="61"/>
      <c r="H764" s="61"/>
      <c r="I764" s="61"/>
      <c r="J764" s="61"/>
      <c r="K764" s="61"/>
      <c r="L764" s="61"/>
      <c r="M764" s="61"/>
      <c r="N764" s="61"/>
      <c r="O764" s="61"/>
      <c r="P764" s="61"/>
      <c r="Q764" s="61"/>
      <c r="R764" s="61"/>
      <c r="S764" s="61"/>
      <c r="T764" s="61"/>
      <c r="U764" s="61"/>
      <c r="V764" s="61"/>
      <c r="W764" s="61"/>
      <c r="X764" s="61"/>
      <c r="Y764" s="61"/>
      <c r="Z764" s="61"/>
    </row>
    <row r="765">
      <c r="A765" s="61"/>
      <c r="B765" s="63" t="s">
        <v>1121</v>
      </c>
      <c r="C765" s="63">
        <v>0.693</v>
      </c>
      <c r="D765" s="63">
        <v>0.676</v>
      </c>
      <c r="E765" s="63">
        <v>0.384</v>
      </c>
      <c r="F765" s="63">
        <v>0.287</v>
      </c>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137" t="s">
        <v>396</v>
      </c>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3" t="s">
        <v>1316</v>
      </c>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225" t="s">
        <v>977</v>
      </c>
      <c r="B771" s="225" t="s">
        <v>1035</v>
      </c>
      <c r="C771" s="225" t="s">
        <v>1317</v>
      </c>
      <c r="D771" s="225" t="s">
        <v>1158</v>
      </c>
      <c r="E771" s="225" t="s">
        <v>1318</v>
      </c>
      <c r="F771" s="225" t="s">
        <v>1037</v>
      </c>
      <c r="G771" s="61"/>
      <c r="H771" s="61"/>
      <c r="I771" s="61"/>
      <c r="J771" s="61"/>
      <c r="K771" s="61"/>
      <c r="L771" s="61"/>
      <c r="M771" s="61"/>
      <c r="N771" s="61"/>
      <c r="O771" s="61"/>
      <c r="P771" s="61"/>
      <c r="Q771" s="61"/>
      <c r="R771" s="61"/>
      <c r="S771" s="61"/>
      <c r="T771" s="61"/>
      <c r="U771" s="61"/>
      <c r="V771" s="61"/>
      <c r="W771" s="61"/>
      <c r="X771" s="61"/>
      <c r="Y771" s="61"/>
      <c r="Z771" s="61"/>
    </row>
    <row r="772">
      <c r="A772" s="225" t="s">
        <v>1039</v>
      </c>
      <c r="B772" s="226">
        <v>0.5232</v>
      </c>
      <c r="C772" s="226">
        <v>0.4274</v>
      </c>
      <c r="D772" s="226">
        <v>0.3897</v>
      </c>
      <c r="E772" s="226">
        <v>0.5399</v>
      </c>
      <c r="F772" s="226">
        <v>0.5744</v>
      </c>
      <c r="G772" s="61"/>
      <c r="H772" s="61"/>
      <c r="I772" s="61"/>
      <c r="J772" s="61"/>
      <c r="K772" s="61"/>
      <c r="L772" s="61"/>
      <c r="M772" s="61"/>
      <c r="N772" s="61"/>
      <c r="O772" s="61"/>
      <c r="P772" s="61"/>
      <c r="Q772" s="61"/>
      <c r="R772" s="61"/>
      <c r="S772" s="61"/>
      <c r="T772" s="61"/>
      <c r="U772" s="61"/>
      <c r="V772" s="61"/>
      <c r="W772" s="61"/>
      <c r="X772" s="61"/>
      <c r="Y772" s="61"/>
      <c r="Z772" s="61"/>
    </row>
    <row r="773">
      <c r="A773" s="225" t="s">
        <v>947</v>
      </c>
      <c r="B773" s="226">
        <v>0.517</v>
      </c>
      <c r="C773" s="226">
        <v>0.4069</v>
      </c>
      <c r="D773" s="226">
        <v>0.4526</v>
      </c>
      <c r="E773" s="226">
        <v>0.3765</v>
      </c>
      <c r="F773" s="226">
        <v>0.4032</v>
      </c>
      <c r="G773" s="61"/>
      <c r="H773" s="61"/>
      <c r="I773" s="61"/>
      <c r="J773" s="61"/>
      <c r="K773" s="61"/>
      <c r="L773" s="61"/>
      <c r="M773" s="61"/>
      <c r="N773" s="61"/>
      <c r="O773" s="61"/>
      <c r="P773" s="61"/>
      <c r="Q773" s="61"/>
      <c r="R773" s="61"/>
      <c r="S773" s="61"/>
      <c r="T773" s="61"/>
      <c r="U773" s="61"/>
      <c r="V773" s="61"/>
      <c r="W773" s="61"/>
      <c r="X773" s="61"/>
      <c r="Y773" s="61"/>
      <c r="Z773" s="61"/>
    </row>
    <row r="774">
      <c r="A774" s="225" t="s">
        <v>941</v>
      </c>
      <c r="B774" s="226">
        <v>0.5054</v>
      </c>
      <c r="C774" s="226">
        <v>0.4592</v>
      </c>
      <c r="D774" s="226">
        <v>0.4564</v>
      </c>
      <c r="E774" s="226">
        <v>0.4214</v>
      </c>
      <c r="F774" s="226">
        <v>0.4658</v>
      </c>
      <c r="G774" s="61"/>
      <c r="H774" s="61"/>
      <c r="I774" s="61"/>
      <c r="J774" s="61"/>
      <c r="K774" s="61"/>
      <c r="L774" s="61"/>
      <c r="M774" s="61"/>
      <c r="N774" s="61"/>
      <c r="O774" s="61"/>
      <c r="P774" s="61"/>
      <c r="Q774" s="61"/>
      <c r="R774" s="61"/>
      <c r="S774" s="61"/>
      <c r="T774" s="61"/>
      <c r="U774" s="61"/>
      <c r="V774" s="61"/>
      <c r="W774" s="61"/>
      <c r="X774" s="61"/>
      <c r="Y774" s="61"/>
      <c r="Z774" s="61"/>
    </row>
    <row r="775">
      <c r="A775" s="225" t="s">
        <v>942</v>
      </c>
      <c r="B775" s="226">
        <v>0.5118</v>
      </c>
      <c r="C775" s="226">
        <v>0.6007</v>
      </c>
      <c r="D775" s="226">
        <v>0.5208</v>
      </c>
      <c r="E775" s="226">
        <v>0.4247</v>
      </c>
      <c r="F775" s="226">
        <v>0.4878</v>
      </c>
      <c r="G775" s="61"/>
      <c r="H775" s="61"/>
      <c r="I775" s="61"/>
      <c r="J775" s="61"/>
      <c r="K775" s="61"/>
      <c r="L775" s="61"/>
      <c r="M775" s="61"/>
      <c r="N775" s="61"/>
      <c r="O775" s="61"/>
      <c r="P775" s="61"/>
      <c r="Q775" s="61"/>
      <c r="R775" s="61"/>
      <c r="S775" s="61"/>
      <c r="T775" s="61"/>
      <c r="U775" s="61"/>
      <c r="V775" s="61"/>
      <c r="W775" s="61"/>
      <c r="X775" s="61"/>
      <c r="Y775" s="61"/>
      <c r="Z775" s="61"/>
    </row>
    <row r="776">
      <c r="A776" s="225" t="s">
        <v>943</v>
      </c>
      <c r="B776" s="226">
        <v>0.6701</v>
      </c>
      <c r="C776" s="226">
        <v>0.4271</v>
      </c>
      <c r="D776" s="226">
        <v>0.4078</v>
      </c>
      <c r="E776" s="226">
        <v>0.3804</v>
      </c>
      <c r="F776" s="226">
        <v>0.5629</v>
      </c>
      <c r="G776" s="61"/>
      <c r="H776" s="61"/>
      <c r="I776" s="61"/>
      <c r="J776" s="61"/>
      <c r="K776" s="61"/>
      <c r="L776" s="61"/>
      <c r="M776" s="61"/>
      <c r="N776" s="61"/>
      <c r="O776" s="61"/>
      <c r="P776" s="61"/>
      <c r="Q776" s="61"/>
      <c r="R776" s="61"/>
      <c r="S776" s="61"/>
      <c r="T776" s="61"/>
      <c r="U776" s="61"/>
      <c r="V776" s="61"/>
      <c r="W776" s="61"/>
      <c r="X776" s="61"/>
      <c r="Y776" s="61"/>
      <c r="Z776" s="61"/>
    </row>
    <row r="777">
      <c r="A777" s="225" t="s">
        <v>944</v>
      </c>
      <c r="B777" s="226">
        <v>0.5851</v>
      </c>
      <c r="C777" s="226">
        <v>0.5144</v>
      </c>
      <c r="D777" s="226">
        <v>0.4772</v>
      </c>
      <c r="E777" s="226">
        <v>0.4849</v>
      </c>
      <c r="F777" s="226">
        <v>0.5139</v>
      </c>
      <c r="G777" s="61"/>
      <c r="H777" s="61"/>
      <c r="I777" s="61"/>
      <c r="J777" s="61"/>
      <c r="K777" s="61"/>
      <c r="L777" s="61"/>
      <c r="M777" s="61"/>
      <c r="N777" s="61"/>
      <c r="O777" s="61"/>
      <c r="P777" s="61"/>
      <c r="Q777" s="61"/>
      <c r="R777" s="61"/>
      <c r="S777" s="61"/>
      <c r="T777" s="61"/>
      <c r="U777" s="61"/>
      <c r="V777" s="61"/>
      <c r="W777" s="61"/>
      <c r="X777" s="61"/>
      <c r="Y777" s="61"/>
      <c r="Z777" s="61"/>
    </row>
    <row r="778">
      <c r="A778" s="225" t="s">
        <v>945</v>
      </c>
      <c r="B778" s="226">
        <v>0.5662</v>
      </c>
      <c r="C778" s="226">
        <v>0.487</v>
      </c>
      <c r="D778" s="226">
        <v>0.5225</v>
      </c>
      <c r="E778" s="226">
        <v>0.3879</v>
      </c>
      <c r="F778" s="226">
        <v>0.5626</v>
      </c>
      <c r="G778" s="61"/>
      <c r="H778" s="61"/>
      <c r="I778" s="61"/>
      <c r="J778" s="61"/>
      <c r="K778" s="61"/>
      <c r="L778" s="61"/>
      <c r="M778" s="61"/>
      <c r="N778" s="61"/>
      <c r="O778" s="61"/>
      <c r="P778" s="61"/>
      <c r="Q778" s="61"/>
      <c r="R778" s="61"/>
      <c r="S778" s="61"/>
      <c r="T778" s="61"/>
      <c r="U778" s="61"/>
      <c r="V778" s="61"/>
      <c r="W778" s="61"/>
      <c r="X778" s="61"/>
      <c r="Y778" s="61"/>
      <c r="Z778" s="61"/>
    </row>
    <row r="779">
      <c r="A779" s="225" t="s">
        <v>946</v>
      </c>
      <c r="B779" s="226">
        <v>0.578</v>
      </c>
      <c r="C779" s="226">
        <v>0.4277</v>
      </c>
      <c r="D779" s="226">
        <v>0.492</v>
      </c>
      <c r="E779" s="226">
        <v>0.4206</v>
      </c>
      <c r="F779" s="226">
        <v>0.5123</v>
      </c>
      <c r="G779" s="61"/>
      <c r="H779" s="61"/>
      <c r="I779" s="61"/>
      <c r="J779" s="61"/>
      <c r="K779" s="61"/>
      <c r="L779" s="61"/>
      <c r="M779" s="61"/>
      <c r="N779" s="61"/>
      <c r="O779" s="61"/>
      <c r="P779" s="61"/>
      <c r="Q779" s="61"/>
      <c r="R779" s="61"/>
      <c r="S779" s="61"/>
      <c r="T779" s="61"/>
      <c r="U779" s="61"/>
      <c r="V779" s="61"/>
      <c r="W779" s="61"/>
      <c r="X779" s="61"/>
      <c r="Y779" s="61"/>
      <c r="Z779" s="61"/>
    </row>
    <row r="780">
      <c r="A780" s="225" t="s">
        <v>948</v>
      </c>
      <c r="B780" s="226">
        <v>0.5385</v>
      </c>
      <c r="C780" s="226">
        <v>0.4507</v>
      </c>
      <c r="D780" s="226">
        <v>0.4507</v>
      </c>
      <c r="E780" s="226">
        <v>0.4214</v>
      </c>
      <c r="F780" s="226">
        <v>0.4818</v>
      </c>
      <c r="G780" s="61"/>
      <c r="H780" s="61"/>
      <c r="I780" s="61"/>
      <c r="J780" s="61"/>
      <c r="K780" s="61"/>
      <c r="L780" s="61"/>
      <c r="M780" s="61"/>
      <c r="N780" s="61"/>
      <c r="O780" s="61"/>
      <c r="P780" s="61"/>
      <c r="Q780" s="61"/>
      <c r="R780" s="61"/>
      <c r="S780" s="61"/>
      <c r="T780" s="61"/>
      <c r="U780" s="61"/>
      <c r="V780" s="61"/>
      <c r="W780" s="61"/>
      <c r="X780" s="61"/>
      <c r="Y780" s="61"/>
      <c r="Z780" s="61"/>
    </row>
    <row r="781">
      <c r="A781" s="225" t="s">
        <v>949</v>
      </c>
      <c r="B781" s="226">
        <v>0.671</v>
      </c>
      <c r="C781" s="226">
        <v>0.5539</v>
      </c>
      <c r="D781" s="226">
        <v>0.5868</v>
      </c>
      <c r="E781" s="226">
        <v>0.5413</v>
      </c>
      <c r="F781" s="226">
        <v>0.6037</v>
      </c>
      <c r="G781" s="61"/>
      <c r="H781" s="61"/>
      <c r="I781" s="61"/>
      <c r="J781" s="61"/>
      <c r="K781" s="61"/>
      <c r="L781" s="61"/>
      <c r="M781" s="61"/>
      <c r="N781" s="61"/>
      <c r="O781" s="61"/>
      <c r="P781" s="61"/>
      <c r="Q781" s="61"/>
      <c r="R781" s="61"/>
      <c r="S781" s="61"/>
      <c r="T781" s="61"/>
      <c r="U781" s="61"/>
      <c r="V781" s="61"/>
      <c r="W781" s="61"/>
      <c r="X781" s="61"/>
      <c r="Y781" s="61"/>
      <c r="Z781" s="61"/>
    </row>
    <row r="782">
      <c r="A782" s="225" t="s">
        <v>950</v>
      </c>
      <c r="B782" s="226">
        <v>0.5666</v>
      </c>
      <c r="C782" s="226">
        <v>0.4755</v>
      </c>
      <c r="D782" s="226">
        <v>0.4756</v>
      </c>
      <c r="E782" s="226">
        <v>0.4399</v>
      </c>
      <c r="F782" s="226">
        <v>0.5168</v>
      </c>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3" t="s">
        <v>1319</v>
      </c>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225" t="s">
        <v>977</v>
      </c>
      <c r="B786" s="225" t="s">
        <v>1035</v>
      </c>
      <c r="C786" s="225" t="s">
        <v>1317</v>
      </c>
      <c r="D786" s="225" t="s">
        <v>1158</v>
      </c>
      <c r="E786" s="225" t="s">
        <v>1318</v>
      </c>
      <c r="F786" s="225" t="s">
        <v>1037</v>
      </c>
      <c r="G786" s="61"/>
      <c r="H786" s="61"/>
      <c r="I786" s="61"/>
      <c r="J786" s="61"/>
      <c r="K786" s="61"/>
      <c r="L786" s="61"/>
      <c r="M786" s="61"/>
      <c r="N786" s="61"/>
      <c r="O786" s="61"/>
      <c r="P786" s="61"/>
      <c r="Q786" s="61"/>
      <c r="R786" s="61"/>
      <c r="S786" s="61"/>
      <c r="T786" s="61"/>
      <c r="U786" s="61"/>
      <c r="V786" s="61"/>
      <c r="W786" s="61"/>
      <c r="X786" s="61"/>
      <c r="Y786" s="61"/>
      <c r="Z786" s="61"/>
    </row>
    <row r="787">
      <c r="A787" s="225" t="s">
        <v>1039</v>
      </c>
      <c r="B787" s="226">
        <v>0.5611</v>
      </c>
      <c r="C787" s="226">
        <v>0.6311</v>
      </c>
      <c r="D787" s="226">
        <v>0.396</v>
      </c>
      <c r="E787" s="226">
        <v>0.5967</v>
      </c>
      <c r="F787" s="226">
        <v>0.5823</v>
      </c>
      <c r="G787" s="61"/>
      <c r="H787" s="61"/>
      <c r="I787" s="61"/>
      <c r="J787" s="61"/>
      <c r="K787" s="61"/>
      <c r="L787" s="61"/>
      <c r="M787" s="61"/>
      <c r="N787" s="61"/>
      <c r="O787" s="61"/>
      <c r="P787" s="61"/>
      <c r="Q787" s="61"/>
      <c r="R787" s="61"/>
      <c r="S787" s="61"/>
      <c r="T787" s="61"/>
      <c r="U787" s="61"/>
      <c r="V787" s="61"/>
      <c r="W787" s="61"/>
      <c r="X787" s="61"/>
      <c r="Y787" s="61"/>
      <c r="Z787" s="61"/>
    </row>
    <row r="788">
      <c r="A788" s="225" t="s">
        <v>947</v>
      </c>
      <c r="B788" s="226">
        <v>0.4821</v>
      </c>
      <c r="C788" s="226">
        <v>0.5194</v>
      </c>
      <c r="D788" s="226">
        <v>0.4105</v>
      </c>
      <c r="E788" s="226">
        <v>0.3747</v>
      </c>
      <c r="F788" s="226">
        <v>0.3813</v>
      </c>
      <c r="G788" s="61"/>
      <c r="H788" s="61"/>
      <c r="I788" s="61"/>
      <c r="J788" s="61"/>
      <c r="K788" s="61"/>
      <c r="L788" s="61"/>
      <c r="M788" s="61"/>
      <c r="N788" s="61"/>
      <c r="O788" s="61"/>
      <c r="P788" s="61"/>
      <c r="Q788" s="61"/>
      <c r="R788" s="61"/>
      <c r="S788" s="61"/>
      <c r="T788" s="61"/>
      <c r="U788" s="61"/>
      <c r="V788" s="61"/>
      <c r="W788" s="61"/>
      <c r="X788" s="61"/>
      <c r="Y788" s="61"/>
      <c r="Z788" s="61"/>
    </row>
    <row r="789">
      <c r="A789" s="225" t="s">
        <v>941</v>
      </c>
      <c r="B789" s="226">
        <v>0.534</v>
      </c>
      <c r="C789" s="226">
        <v>0.5532</v>
      </c>
      <c r="D789" s="226">
        <v>0.4785</v>
      </c>
      <c r="E789" s="226">
        <v>0.4854</v>
      </c>
      <c r="F789" s="226">
        <v>0.508</v>
      </c>
      <c r="G789" s="61"/>
      <c r="H789" s="61"/>
      <c r="I789" s="61"/>
      <c r="J789" s="61"/>
      <c r="K789" s="61"/>
      <c r="L789" s="61"/>
      <c r="M789" s="61"/>
      <c r="N789" s="61"/>
      <c r="O789" s="61"/>
      <c r="P789" s="61"/>
      <c r="Q789" s="61"/>
      <c r="R789" s="61"/>
      <c r="S789" s="61"/>
      <c r="T789" s="61"/>
      <c r="U789" s="61"/>
      <c r="V789" s="61"/>
      <c r="W789" s="61"/>
      <c r="X789" s="61"/>
      <c r="Y789" s="61"/>
      <c r="Z789" s="61"/>
    </row>
    <row r="790">
      <c r="A790" s="225" t="s">
        <v>942</v>
      </c>
      <c r="B790" s="226">
        <v>0.4807</v>
      </c>
      <c r="C790" s="226">
        <v>0.7196</v>
      </c>
      <c r="D790" s="226">
        <v>0.5269</v>
      </c>
      <c r="E790" s="226">
        <v>0.4425</v>
      </c>
      <c r="F790" s="226">
        <v>0.4717</v>
      </c>
      <c r="G790" s="61"/>
      <c r="H790" s="61"/>
      <c r="I790" s="61"/>
      <c r="J790" s="61"/>
      <c r="K790" s="61"/>
      <c r="L790" s="61"/>
      <c r="M790" s="61"/>
      <c r="N790" s="61"/>
      <c r="O790" s="61"/>
      <c r="P790" s="61"/>
      <c r="Q790" s="61"/>
      <c r="R790" s="61"/>
      <c r="S790" s="61"/>
      <c r="T790" s="61"/>
      <c r="U790" s="61"/>
      <c r="V790" s="61"/>
      <c r="W790" s="61"/>
      <c r="X790" s="61"/>
      <c r="Y790" s="61"/>
      <c r="Z790" s="61"/>
    </row>
    <row r="791">
      <c r="A791" s="225" t="s">
        <v>943</v>
      </c>
      <c r="B791" s="226">
        <v>0.9298</v>
      </c>
      <c r="C791" s="226">
        <v>0.4812</v>
      </c>
      <c r="D791" s="226">
        <v>0.4315</v>
      </c>
      <c r="E791" s="226">
        <v>0.3499</v>
      </c>
      <c r="F791" s="226">
        <v>0.604</v>
      </c>
      <c r="G791" s="61"/>
      <c r="H791" s="61"/>
      <c r="I791" s="61"/>
      <c r="J791" s="61"/>
      <c r="K791" s="61"/>
      <c r="L791" s="61"/>
      <c r="M791" s="61"/>
      <c r="N791" s="61"/>
      <c r="O791" s="61"/>
      <c r="P791" s="61"/>
      <c r="Q791" s="61"/>
      <c r="R791" s="61"/>
      <c r="S791" s="61"/>
      <c r="T791" s="61"/>
      <c r="U791" s="61"/>
      <c r="V791" s="61"/>
      <c r="W791" s="61"/>
      <c r="X791" s="61"/>
      <c r="Y791" s="61"/>
      <c r="Z791" s="61"/>
    </row>
    <row r="792">
      <c r="A792" s="225" t="s">
        <v>944</v>
      </c>
      <c r="B792" s="226">
        <v>0.5915</v>
      </c>
      <c r="C792" s="226">
        <v>0.6426</v>
      </c>
      <c r="D792" s="226">
        <v>0.478</v>
      </c>
      <c r="E792" s="226">
        <v>0.5314</v>
      </c>
      <c r="F792" s="226">
        <v>0.5297</v>
      </c>
      <c r="G792" s="61"/>
      <c r="H792" s="61"/>
      <c r="I792" s="61"/>
      <c r="J792" s="61"/>
      <c r="K792" s="61"/>
      <c r="L792" s="61"/>
      <c r="M792" s="61"/>
      <c r="N792" s="61"/>
      <c r="O792" s="61"/>
      <c r="P792" s="61"/>
      <c r="Q792" s="61"/>
      <c r="R792" s="61"/>
      <c r="S792" s="61"/>
      <c r="T792" s="61"/>
      <c r="U792" s="61"/>
      <c r="V792" s="61"/>
      <c r="W792" s="61"/>
      <c r="X792" s="61"/>
      <c r="Y792" s="61"/>
      <c r="Z792" s="61"/>
    </row>
    <row r="793">
      <c r="A793" s="225" t="s">
        <v>945</v>
      </c>
      <c r="B793" s="226">
        <v>0.5724</v>
      </c>
      <c r="C793" s="226">
        <v>0.6542</v>
      </c>
      <c r="D793" s="226">
        <v>0.5133</v>
      </c>
      <c r="E793" s="226">
        <v>0.421</v>
      </c>
      <c r="F793" s="226">
        <v>0.5813</v>
      </c>
      <c r="G793" s="61"/>
      <c r="H793" s="61"/>
      <c r="I793" s="61"/>
      <c r="J793" s="61"/>
      <c r="K793" s="61"/>
      <c r="L793" s="61"/>
      <c r="M793" s="61"/>
      <c r="N793" s="61"/>
      <c r="O793" s="61"/>
      <c r="P793" s="61"/>
      <c r="Q793" s="61"/>
      <c r="R793" s="61"/>
      <c r="S793" s="61"/>
      <c r="T793" s="61"/>
      <c r="U793" s="61"/>
      <c r="V793" s="61"/>
      <c r="W793" s="61"/>
      <c r="X793" s="61"/>
      <c r="Y793" s="61"/>
      <c r="Z793" s="61"/>
    </row>
    <row r="794">
      <c r="A794" s="225" t="s">
        <v>946</v>
      </c>
      <c r="B794" s="226">
        <v>0.5132</v>
      </c>
      <c r="C794" s="226">
        <v>0.5337</v>
      </c>
      <c r="D794" s="226">
        <v>0.4404</v>
      </c>
      <c r="E794" s="226">
        <v>0.4042</v>
      </c>
      <c r="F794" s="226">
        <v>0.4733</v>
      </c>
      <c r="G794" s="61"/>
      <c r="H794" s="61"/>
      <c r="I794" s="61"/>
      <c r="J794" s="61"/>
      <c r="K794" s="61"/>
      <c r="L794" s="61"/>
      <c r="M794" s="61"/>
      <c r="N794" s="61"/>
      <c r="O794" s="61"/>
      <c r="P794" s="61"/>
      <c r="Q794" s="61"/>
      <c r="R794" s="61"/>
      <c r="S794" s="61"/>
      <c r="T794" s="61"/>
      <c r="U794" s="61"/>
      <c r="V794" s="61"/>
      <c r="W794" s="61"/>
      <c r="X794" s="61"/>
      <c r="Y794" s="61"/>
      <c r="Z794" s="61"/>
    </row>
    <row r="795">
      <c r="A795" s="225" t="s">
        <v>948</v>
      </c>
      <c r="B795" s="226">
        <v>0.5523</v>
      </c>
      <c r="C795" s="226">
        <v>0.5745</v>
      </c>
      <c r="D795" s="226">
        <v>0.4702</v>
      </c>
      <c r="E795" s="226">
        <v>0.4605</v>
      </c>
      <c r="F795" s="226">
        <v>0.408</v>
      </c>
      <c r="G795" s="61"/>
      <c r="H795" s="61"/>
      <c r="I795" s="61"/>
      <c r="J795" s="61"/>
      <c r="K795" s="61"/>
      <c r="L795" s="61"/>
      <c r="M795" s="61"/>
      <c r="N795" s="61"/>
      <c r="O795" s="61"/>
      <c r="P795" s="61"/>
      <c r="Q795" s="61"/>
      <c r="R795" s="61"/>
      <c r="S795" s="61"/>
      <c r="T795" s="61"/>
      <c r="U795" s="61"/>
      <c r="V795" s="61"/>
      <c r="W795" s="61"/>
      <c r="X795" s="61"/>
      <c r="Y795" s="61"/>
      <c r="Z795" s="61"/>
    </row>
    <row r="796">
      <c r="A796" s="225" t="s">
        <v>949</v>
      </c>
      <c r="B796" s="226">
        <v>0.6897</v>
      </c>
      <c r="C796" s="226">
        <v>0.6502</v>
      </c>
      <c r="D796" s="226">
        <v>0.6033</v>
      </c>
      <c r="E796" s="226">
        <v>0.5725</v>
      </c>
      <c r="F796" s="226">
        <v>0.5947</v>
      </c>
      <c r="G796" s="61"/>
      <c r="H796" s="61"/>
      <c r="I796" s="61"/>
      <c r="J796" s="61"/>
      <c r="K796" s="61"/>
      <c r="L796" s="61"/>
      <c r="M796" s="61"/>
      <c r="N796" s="61"/>
      <c r="O796" s="61"/>
      <c r="P796" s="61"/>
      <c r="Q796" s="61"/>
      <c r="R796" s="61"/>
      <c r="S796" s="61"/>
      <c r="T796" s="61"/>
      <c r="U796" s="61"/>
      <c r="V796" s="61"/>
      <c r="W796" s="61"/>
      <c r="X796" s="61"/>
      <c r="Y796" s="61"/>
      <c r="Z796" s="61"/>
    </row>
    <row r="797">
      <c r="A797" s="225" t="s">
        <v>950</v>
      </c>
      <c r="B797" s="226">
        <v>0.5907</v>
      </c>
      <c r="C797" s="226">
        <v>0.596</v>
      </c>
      <c r="D797" s="226">
        <v>0.4749</v>
      </c>
      <c r="E797" s="226">
        <v>0.4639</v>
      </c>
      <c r="F797" s="226">
        <v>0.5134</v>
      </c>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3" t="s">
        <v>1320</v>
      </c>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225" t="s">
        <v>977</v>
      </c>
      <c r="B801" s="225" t="s">
        <v>1035</v>
      </c>
      <c r="C801" s="225" t="s">
        <v>1317</v>
      </c>
      <c r="D801" s="225" t="s">
        <v>1158</v>
      </c>
      <c r="E801" s="225" t="s">
        <v>1318</v>
      </c>
      <c r="F801" s="225" t="s">
        <v>1037</v>
      </c>
      <c r="G801" s="61"/>
      <c r="H801" s="61"/>
      <c r="I801" s="61"/>
      <c r="J801" s="61"/>
      <c r="K801" s="61"/>
      <c r="L801" s="61"/>
      <c r="M801" s="61"/>
      <c r="N801" s="61"/>
      <c r="O801" s="61"/>
      <c r="P801" s="61"/>
      <c r="Q801" s="61"/>
      <c r="R801" s="61"/>
      <c r="S801" s="61"/>
      <c r="T801" s="61"/>
      <c r="U801" s="61"/>
      <c r="V801" s="61"/>
      <c r="W801" s="61"/>
      <c r="X801" s="61"/>
      <c r="Y801" s="61"/>
      <c r="Z801" s="61"/>
    </row>
    <row r="802">
      <c r="A802" s="225" t="s">
        <v>1039</v>
      </c>
      <c r="B802" s="226">
        <v>0.49</v>
      </c>
      <c r="C802" s="226">
        <v>0.3231</v>
      </c>
      <c r="D802" s="226">
        <v>0.3836</v>
      </c>
      <c r="E802" s="226">
        <v>0.4929</v>
      </c>
      <c r="F802" s="226">
        <v>0.5667</v>
      </c>
      <c r="G802" s="61"/>
      <c r="H802" s="61"/>
      <c r="I802" s="61"/>
      <c r="J802" s="61"/>
      <c r="K802" s="61"/>
      <c r="L802" s="61"/>
      <c r="M802" s="61"/>
      <c r="N802" s="61"/>
      <c r="O802" s="61"/>
      <c r="P802" s="61"/>
      <c r="Q802" s="61"/>
      <c r="R802" s="61"/>
      <c r="S802" s="61"/>
      <c r="T802" s="61"/>
      <c r="U802" s="61"/>
      <c r="V802" s="61"/>
      <c r="W802" s="61"/>
      <c r="X802" s="61"/>
      <c r="Y802" s="61"/>
      <c r="Z802" s="61"/>
    </row>
    <row r="803">
      <c r="A803" s="225" t="s">
        <v>947</v>
      </c>
      <c r="B803" s="226">
        <v>0.5572</v>
      </c>
      <c r="C803" s="226">
        <v>0.3345</v>
      </c>
      <c r="D803" s="226">
        <v>0.5042</v>
      </c>
      <c r="E803" s="226">
        <v>0.3784</v>
      </c>
      <c r="F803" s="226">
        <v>0.4277</v>
      </c>
      <c r="G803" s="61"/>
      <c r="H803" s="61"/>
      <c r="I803" s="61"/>
      <c r="J803" s="61"/>
      <c r="K803" s="61"/>
      <c r="L803" s="61"/>
      <c r="M803" s="61"/>
      <c r="N803" s="61"/>
      <c r="O803" s="61"/>
      <c r="P803" s="61"/>
      <c r="Q803" s="61"/>
      <c r="R803" s="61"/>
      <c r="S803" s="61"/>
      <c r="T803" s="61"/>
      <c r="U803" s="61"/>
      <c r="V803" s="61"/>
      <c r="W803" s="61"/>
      <c r="X803" s="61"/>
      <c r="Y803" s="61"/>
      <c r="Z803" s="61"/>
    </row>
    <row r="804">
      <c r="A804" s="225" t="s">
        <v>941</v>
      </c>
      <c r="B804" s="226">
        <v>0.4797</v>
      </c>
      <c r="C804" s="226">
        <v>0.3924</v>
      </c>
      <c r="D804" s="226">
        <v>0.4362</v>
      </c>
      <c r="E804" s="226">
        <v>0.3723</v>
      </c>
      <c r="F804" s="226">
        <v>0.43</v>
      </c>
      <c r="G804" s="61"/>
      <c r="H804" s="61"/>
      <c r="I804" s="61"/>
      <c r="J804" s="61"/>
      <c r="K804" s="61"/>
      <c r="L804" s="61"/>
      <c r="M804" s="61"/>
      <c r="N804" s="61"/>
      <c r="O804" s="61"/>
      <c r="P804" s="61"/>
      <c r="Q804" s="61"/>
      <c r="R804" s="61"/>
      <c r="S804" s="61"/>
      <c r="T804" s="61"/>
      <c r="U804" s="61"/>
      <c r="V804" s="61"/>
      <c r="W804" s="61"/>
      <c r="X804" s="61"/>
      <c r="Y804" s="61"/>
      <c r="Z804" s="61"/>
    </row>
    <row r="805">
      <c r="A805" s="225" t="s">
        <v>942</v>
      </c>
      <c r="B805" s="226">
        <v>0.5472</v>
      </c>
      <c r="C805" s="226">
        <v>0.5156</v>
      </c>
      <c r="D805" s="226">
        <v>0.5148</v>
      </c>
      <c r="E805" s="226">
        <v>0.4082</v>
      </c>
      <c r="F805" s="226">
        <v>0.505</v>
      </c>
      <c r="G805" s="61"/>
      <c r="H805" s="61"/>
      <c r="I805" s="61"/>
      <c r="J805" s="61"/>
      <c r="K805" s="61"/>
      <c r="L805" s="61"/>
      <c r="M805" s="61"/>
      <c r="N805" s="61"/>
      <c r="O805" s="61"/>
      <c r="P805" s="61"/>
      <c r="Q805" s="61"/>
      <c r="R805" s="61"/>
      <c r="S805" s="61"/>
      <c r="T805" s="61"/>
      <c r="U805" s="61"/>
      <c r="V805" s="61"/>
      <c r="W805" s="61"/>
      <c r="X805" s="61"/>
      <c r="Y805" s="61"/>
      <c r="Z805" s="61"/>
    </row>
    <row r="806">
      <c r="A806" s="225" t="s">
        <v>943</v>
      </c>
      <c r="B806" s="226">
        <v>0.5238</v>
      </c>
      <c r="C806" s="226">
        <v>0.3839</v>
      </c>
      <c r="D806" s="226">
        <v>0.3865</v>
      </c>
      <c r="E806" s="226">
        <v>0.4167</v>
      </c>
      <c r="F806" s="226">
        <v>0.527</v>
      </c>
      <c r="G806" s="61"/>
      <c r="H806" s="61"/>
      <c r="I806" s="61"/>
      <c r="J806" s="61"/>
      <c r="K806" s="61"/>
      <c r="L806" s="61"/>
      <c r="M806" s="61"/>
      <c r="N806" s="61"/>
      <c r="O806" s="61"/>
      <c r="P806" s="61"/>
      <c r="Q806" s="61"/>
      <c r="R806" s="61"/>
      <c r="S806" s="61"/>
      <c r="T806" s="61"/>
      <c r="U806" s="61"/>
      <c r="V806" s="61"/>
      <c r="W806" s="61"/>
      <c r="X806" s="61"/>
      <c r="Y806" s="61"/>
      <c r="Z806" s="61"/>
    </row>
    <row r="807">
      <c r="A807" s="225" t="s">
        <v>944</v>
      </c>
      <c r="B807" s="226">
        <v>0.5789</v>
      </c>
      <c r="C807" s="226">
        <v>0.4288</v>
      </c>
      <c r="D807" s="226">
        <v>0.4764</v>
      </c>
      <c r="E807" s="226">
        <v>0.4459</v>
      </c>
      <c r="F807" s="226">
        <v>0.499</v>
      </c>
      <c r="G807" s="61"/>
      <c r="H807" s="61"/>
      <c r="I807" s="61"/>
      <c r="J807" s="61"/>
      <c r="K807" s="61"/>
      <c r="L807" s="61"/>
      <c r="M807" s="61"/>
      <c r="N807" s="61"/>
      <c r="O807" s="61"/>
      <c r="P807" s="61"/>
      <c r="Q807" s="61"/>
      <c r="R807" s="61"/>
      <c r="S807" s="61"/>
      <c r="T807" s="61"/>
      <c r="U807" s="61"/>
      <c r="V807" s="61"/>
      <c r="W807" s="61"/>
      <c r="X807" s="61"/>
      <c r="Y807" s="61"/>
      <c r="Z807" s="61"/>
    </row>
    <row r="808">
      <c r="A808" s="225" t="s">
        <v>945</v>
      </c>
      <c r="B808" s="226">
        <v>0.5602</v>
      </c>
      <c r="C808" s="226">
        <v>0.3879</v>
      </c>
      <c r="D808" s="226">
        <v>0.532</v>
      </c>
      <c r="E808" s="226">
        <v>0.3597</v>
      </c>
      <c r="F808" s="226">
        <v>0.545</v>
      </c>
      <c r="G808" s="61"/>
      <c r="H808" s="61"/>
      <c r="I808" s="61"/>
      <c r="J808" s="61"/>
      <c r="K808" s="61"/>
      <c r="L808" s="61"/>
      <c r="M808" s="61"/>
      <c r="N808" s="61"/>
      <c r="O808" s="61"/>
      <c r="P808" s="61"/>
      <c r="Q808" s="61"/>
      <c r="R808" s="61"/>
      <c r="S808" s="61"/>
      <c r="T808" s="61"/>
      <c r="U808" s="61"/>
      <c r="V808" s="61"/>
      <c r="W808" s="61"/>
      <c r="X808" s="61"/>
      <c r="Y808" s="61"/>
      <c r="Z808" s="61"/>
    </row>
    <row r="809">
      <c r="A809" s="225" t="s">
        <v>946</v>
      </c>
      <c r="B809" s="226">
        <v>0.6614</v>
      </c>
      <c r="C809" s="226">
        <v>0.3568</v>
      </c>
      <c r="D809" s="226">
        <v>0.5574</v>
      </c>
      <c r="E809" s="226">
        <v>0.4385</v>
      </c>
      <c r="F809" s="226">
        <v>0.5583</v>
      </c>
      <c r="G809" s="61"/>
      <c r="H809" s="61"/>
      <c r="I809" s="61"/>
      <c r="J809" s="61"/>
      <c r="K809" s="61"/>
      <c r="L809" s="61"/>
      <c r="M809" s="61"/>
      <c r="N809" s="61"/>
      <c r="O809" s="61"/>
      <c r="P809" s="61"/>
      <c r="Q809" s="61"/>
      <c r="R809" s="61"/>
      <c r="S809" s="61"/>
      <c r="T809" s="61"/>
      <c r="U809" s="61"/>
      <c r="V809" s="61"/>
      <c r="W809" s="61"/>
      <c r="X809" s="61"/>
      <c r="Y809" s="61"/>
      <c r="Z809" s="61"/>
    </row>
    <row r="810">
      <c r="A810" s="225" t="s">
        <v>948</v>
      </c>
      <c r="B810" s="226">
        <v>0.5253</v>
      </c>
      <c r="C810" s="226">
        <v>0.3708</v>
      </c>
      <c r="D810" s="226">
        <v>0.4327</v>
      </c>
      <c r="E810" s="226">
        <v>0.3884</v>
      </c>
      <c r="F810" s="226">
        <v>0.5883</v>
      </c>
      <c r="G810" s="61"/>
      <c r="H810" s="61"/>
      <c r="I810" s="61"/>
      <c r="J810" s="61"/>
      <c r="K810" s="61"/>
      <c r="L810" s="61"/>
      <c r="M810" s="61"/>
      <c r="N810" s="61"/>
      <c r="O810" s="61"/>
      <c r="P810" s="61"/>
      <c r="Q810" s="61"/>
      <c r="R810" s="61"/>
      <c r="S810" s="61"/>
      <c r="T810" s="61"/>
      <c r="U810" s="61"/>
      <c r="V810" s="61"/>
      <c r="W810" s="61"/>
      <c r="X810" s="61"/>
      <c r="Y810" s="61"/>
      <c r="Z810" s="61"/>
    </row>
    <row r="811">
      <c r="A811" s="225" t="s">
        <v>949</v>
      </c>
      <c r="B811" s="226">
        <v>0.6534</v>
      </c>
      <c r="C811" s="226">
        <v>0.4824</v>
      </c>
      <c r="D811" s="226">
        <v>0.5712</v>
      </c>
      <c r="E811" s="226">
        <v>0.5133</v>
      </c>
      <c r="F811" s="226">
        <v>0.613</v>
      </c>
      <c r="G811" s="61"/>
      <c r="H811" s="61"/>
      <c r="I811" s="61"/>
      <c r="J811" s="61"/>
      <c r="K811" s="61"/>
      <c r="L811" s="61"/>
      <c r="M811" s="61"/>
      <c r="N811" s="61"/>
      <c r="O811" s="61"/>
      <c r="P811" s="61"/>
      <c r="Q811" s="61"/>
      <c r="R811" s="61"/>
      <c r="S811" s="61"/>
      <c r="T811" s="61"/>
      <c r="U811" s="61"/>
      <c r="V811" s="61"/>
      <c r="W811" s="61"/>
      <c r="X811" s="61"/>
      <c r="Y811" s="61"/>
      <c r="Z811" s="61"/>
    </row>
    <row r="812">
      <c r="A812" s="225" t="s">
        <v>950</v>
      </c>
      <c r="B812" s="226">
        <v>0.5577</v>
      </c>
      <c r="C812" s="226">
        <v>0.3977</v>
      </c>
      <c r="D812" s="226">
        <v>0.4795</v>
      </c>
      <c r="E812" s="226">
        <v>0.4214</v>
      </c>
      <c r="F812" s="226">
        <v>0.526</v>
      </c>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3" t="s">
        <v>1321</v>
      </c>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225" t="s">
        <v>977</v>
      </c>
      <c r="B816" s="227"/>
      <c r="C816" s="225" t="s">
        <v>1035</v>
      </c>
      <c r="D816" s="227"/>
      <c r="E816" s="227"/>
      <c r="F816" s="225" t="s">
        <v>1317</v>
      </c>
      <c r="G816" s="227"/>
      <c r="H816" s="227"/>
      <c r="I816" s="225" t="s">
        <v>1158</v>
      </c>
      <c r="J816" s="227"/>
      <c r="K816" s="227"/>
      <c r="L816" s="225" t="s">
        <v>1318</v>
      </c>
      <c r="M816" s="227"/>
      <c r="N816" s="227"/>
      <c r="O816" s="225" t="s">
        <v>1037</v>
      </c>
      <c r="P816" s="227"/>
      <c r="Q816" s="61"/>
      <c r="R816" s="61"/>
      <c r="S816" s="61"/>
      <c r="T816" s="61"/>
      <c r="U816" s="61"/>
      <c r="V816" s="61"/>
      <c r="W816" s="61"/>
      <c r="X816" s="61"/>
      <c r="Y816" s="61"/>
      <c r="Z816" s="61"/>
    </row>
    <row r="817">
      <c r="A817" s="227"/>
      <c r="B817" s="225" t="s">
        <v>1069</v>
      </c>
      <c r="C817" s="225" t="s">
        <v>1087</v>
      </c>
      <c r="D817" s="225" t="s">
        <v>1322</v>
      </c>
      <c r="E817" s="225" t="s">
        <v>1069</v>
      </c>
      <c r="F817" s="225" t="s">
        <v>1087</v>
      </c>
      <c r="G817" s="225" t="s">
        <v>1322</v>
      </c>
      <c r="H817" s="225" t="s">
        <v>1069</v>
      </c>
      <c r="I817" s="225" t="s">
        <v>1087</v>
      </c>
      <c r="J817" s="225" t="s">
        <v>1322</v>
      </c>
      <c r="K817" s="225" t="s">
        <v>1069</v>
      </c>
      <c r="L817" s="225" t="s">
        <v>1087</v>
      </c>
      <c r="M817" s="225" t="s">
        <v>1322</v>
      </c>
      <c r="N817" s="225" t="s">
        <v>1069</v>
      </c>
      <c r="O817" s="225" t="s">
        <v>1087</v>
      </c>
      <c r="P817" s="225" t="s">
        <v>1322</v>
      </c>
      <c r="Q817" s="61"/>
      <c r="R817" s="61"/>
      <c r="S817" s="61"/>
      <c r="T817" s="61"/>
      <c r="U817" s="61"/>
      <c r="V817" s="61"/>
      <c r="W817" s="61"/>
      <c r="X817" s="61"/>
      <c r="Y817" s="61"/>
      <c r="Z817" s="61"/>
    </row>
    <row r="818">
      <c r="A818" s="227"/>
      <c r="B818" s="226">
        <v>0.8556</v>
      </c>
      <c r="C818" s="226">
        <v>0.3652</v>
      </c>
      <c r="D818" s="226">
        <v>0.6</v>
      </c>
      <c r="E818" s="226">
        <v>0.2127</v>
      </c>
      <c r="F818" s="226">
        <v>0.1589</v>
      </c>
      <c r="G818" s="226">
        <v>0.2493</v>
      </c>
      <c r="H818" s="226">
        <v>0.8111</v>
      </c>
      <c r="I818" s="226">
        <v>0.1429</v>
      </c>
      <c r="J818" s="226">
        <v>0.2</v>
      </c>
      <c r="K818" s="226">
        <v>0.9063</v>
      </c>
      <c r="L818" s="226">
        <v>0.3333</v>
      </c>
      <c r="M818" s="226">
        <v>0.3333</v>
      </c>
      <c r="N818" s="226">
        <v>0.912</v>
      </c>
      <c r="O818" s="226">
        <v>0.333</v>
      </c>
      <c r="P818" s="226">
        <v>0.545</v>
      </c>
      <c r="Q818" s="61"/>
      <c r="R818" s="61"/>
      <c r="S818" s="61"/>
      <c r="T818" s="61"/>
      <c r="U818" s="61"/>
      <c r="V818" s="61"/>
      <c r="W818" s="61"/>
      <c r="X818" s="61"/>
      <c r="Y818" s="61"/>
      <c r="Z818" s="61"/>
    </row>
    <row r="819">
      <c r="A819" s="225" t="s">
        <v>947</v>
      </c>
      <c r="B819" s="226">
        <v>0.8395</v>
      </c>
      <c r="C819" s="226">
        <v>0.2162</v>
      </c>
      <c r="D819" s="226">
        <v>0.4167</v>
      </c>
      <c r="E819" s="226">
        <v>0.4315</v>
      </c>
      <c r="F819" s="226">
        <v>0.2395</v>
      </c>
      <c r="G819" s="226">
        <v>0.3527</v>
      </c>
      <c r="H819" s="226">
        <v>0.7648</v>
      </c>
      <c r="I819" s="226">
        <v>0.1839</v>
      </c>
      <c r="J819" s="226">
        <v>0.2727</v>
      </c>
      <c r="K819" s="226">
        <v>0.8671</v>
      </c>
      <c r="L819" s="226">
        <v>0.1476</v>
      </c>
      <c r="M819" s="226">
        <v>0.2128</v>
      </c>
      <c r="N819" s="226">
        <v>0.842</v>
      </c>
      <c r="O819" s="226">
        <v>0.291</v>
      </c>
      <c r="P819" s="226">
        <v>0.222</v>
      </c>
      <c r="Q819" s="61"/>
      <c r="R819" s="61"/>
      <c r="S819" s="61"/>
      <c r="T819" s="61"/>
      <c r="U819" s="61"/>
      <c r="V819" s="61"/>
      <c r="W819" s="61"/>
      <c r="X819" s="61"/>
      <c r="Y819" s="61"/>
      <c r="Z819" s="61"/>
    </row>
    <row r="820">
      <c r="A820" s="225" t="s">
        <v>941</v>
      </c>
      <c r="B820" s="226">
        <v>0.7747</v>
      </c>
      <c r="C820" s="226">
        <v>0.3872</v>
      </c>
      <c r="D820" s="226">
        <v>0.3246</v>
      </c>
      <c r="E820" s="226">
        <v>0.6018</v>
      </c>
      <c r="F820" s="226">
        <v>0.1821</v>
      </c>
      <c r="G820" s="226">
        <v>0.3707</v>
      </c>
      <c r="H820" s="226">
        <v>0.7493</v>
      </c>
      <c r="I820" s="226">
        <v>0.3544</v>
      </c>
      <c r="J820" s="226">
        <v>0.2386</v>
      </c>
      <c r="K820" s="226">
        <v>0.7832</v>
      </c>
      <c r="L820" s="226">
        <v>0.1479</v>
      </c>
      <c r="M820" s="226">
        <v>0.125</v>
      </c>
      <c r="N820" s="226">
        <v>0.79</v>
      </c>
      <c r="O820" s="226">
        <v>0.19</v>
      </c>
      <c r="P820" s="226">
        <v>0.332</v>
      </c>
      <c r="Q820" s="61"/>
      <c r="R820" s="61"/>
      <c r="S820" s="61"/>
      <c r="T820" s="61"/>
      <c r="U820" s="61"/>
      <c r="V820" s="61"/>
      <c r="W820" s="61"/>
      <c r="X820" s="61"/>
      <c r="Y820" s="61"/>
      <c r="Z820" s="61"/>
    </row>
    <row r="821">
      <c r="A821" s="225" t="s">
        <v>942</v>
      </c>
      <c r="B821" s="226">
        <v>0.6782</v>
      </c>
      <c r="C821" s="226">
        <v>0.525</v>
      </c>
      <c r="D821" s="226">
        <v>0.2667</v>
      </c>
      <c r="E821" s="226">
        <v>0.4735</v>
      </c>
      <c r="F821" s="226">
        <v>0.51</v>
      </c>
      <c r="G821" s="226">
        <v>0.7116</v>
      </c>
      <c r="H821" s="228">
        <v>0.7576</v>
      </c>
      <c r="I821" s="228">
        <v>0.4848</v>
      </c>
      <c r="J821" s="226">
        <v>0.3</v>
      </c>
      <c r="K821" s="226">
        <v>0.7892</v>
      </c>
      <c r="L821" s="226">
        <v>0.15</v>
      </c>
      <c r="M821" s="226">
        <v>0.2857</v>
      </c>
      <c r="N821" s="226">
        <v>0.709</v>
      </c>
      <c r="O821" s="226">
        <v>0.174</v>
      </c>
      <c r="P821" s="226">
        <v>0.5</v>
      </c>
      <c r="Q821" s="61"/>
      <c r="R821" s="61"/>
      <c r="S821" s="61"/>
      <c r="T821" s="61"/>
      <c r="U821" s="61"/>
      <c r="V821" s="61"/>
      <c r="W821" s="61"/>
      <c r="X821" s="61"/>
      <c r="Y821" s="61"/>
      <c r="Z821" s="61"/>
    </row>
    <row r="822">
      <c r="A822" s="225" t="s">
        <v>943</v>
      </c>
      <c r="B822" s="226">
        <v>0.8824</v>
      </c>
      <c r="C822" s="226">
        <v>0.2333</v>
      </c>
      <c r="D822" s="226">
        <v>0.6667</v>
      </c>
      <c r="E822" s="228">
        <v>0.2116</v>
      </c>
      <c r="F822" s="228">
        <v>0.4921</v>
      </c>
      <c r="G822" s="226">
        <v>0.1696</v>
      </c>
      <c r="H822" s="226">
        <v>0.8031</v>
      </c>
      <c r="I822" s="226">
        <v>0.1667</v>
      </c>
      <c r="J822" s="226">
        <v>0.2222</v>
      </c>
      <c r="K822" s="226">
        <v>0.8333</v>
      </c>
      <c r="L822" s="226">
        <v>0.0</v>
      </c>
      <c r="M822" s="226">
        <v>0.3077</v>
      </c>
      <c r="N822" s="226">
        <v>0.841</v>
      </c>
      <c r="O822" s="226">
        <v>0.333</v>
      </c>
      <c r="P822" s="226">
        <v>0.25</v>
      </c>
      <c r="Q822" s="61"/>
      <c r="R822" s="61"/>
      <c r="S822" s="61"/>
      <c r="T822" s="61"/>
      <c r="U822" s="61"/>
      <c r="V822" s="61"/>
      <c r="W822" s="61"/>
      <c r="X822" s="61"/>
      <c r="Y822" s="61"/>
      <c r="Z822" s="61"/>
    </row>
    <row r="823">
      <c r="A823" s="225" t="s">
        <v>944</v>
      </c>
      <c r="B823" s="226">
        <v>0.8121</v>
      </c>
      <c r="C823" s="226">
        <v>0.4286</v>
      </c>
      <c r="D823" s="226">
        <v>0.4884</v>
      </c>
      <c r="E823" s="226">
        <v>0.5146</v>
      </c>
      <c r="F823" s="226">
        <v>0.2596</v>
      </c>
      <c r="G823" s="226">
        <v>0.5601</v>
      </c>
      <c r="H823" s="226">
        <v>0.7911</v>
      </c>
      <c r="I823" s="226">
        <v>0.375</v>
      </c>
      <c r="J823" s="226">
        <v>0.2308</v>
      </c>
      <c r="K823" s="226">
        <v>0.8367</v>
      </c>
      <c r="L823" s="226">
        <v>0.1739</v>
      </c>
      <c r="M823" s="226">
        <v>0.3947</v>
      </c>
      <c r="N823" s="226">
        <v>0.823</v>
      </c>
      <c r="O823" s="226">
        <v>0.341</v>
      </c>
      <c r="P823" s="226">
        <v>0.356</v>
      </c>
      <c r="Q823" s="61"/>
      <c r="R823" s="61"/>
      <c r="S823" s="61"/>
      <c r="T823" s="61"/>
      <c r="U823" s="61"/>
      <c r="V823" s="61"/>
      <c r="W823" s="61"/>
      <c r="X823" s="61"/>
      <c r="Y823" s="61"/>
      <c r="Z823" s="61"/>
    </row>
    <row r="824">
      <c r="A824" s="225" t="s">
        <v>945</v>
      </c>
      <c r="B824" s="226">
        <v>0.8726</v>
      </c>
      <c r="C824" s="226">
        <v>0.2857</v>
      </c>
      <c r="D824" s="226">
        <v>0.4151</v>
      </c>
      <c r="E824" s="226">
        <v>0.3976</v>
      </c>
      <c r="F824" s="228">
        <v>0.226</v>
      </c>
      <c r="G824" s="228">
        <v>0.4505</v>
      </c>
      <c r="H824" s="228">
        <v>0.8814</v>
      </c>
      <c r="I824" s="228">
        <v>0.4516</v>
      </c>
      <c r="J824" s="226">
        <v>0.1333</v>
      </c>
      <c r="K824" s="226">
        <v>0.8693</v>
      </c>
      <c r="L824" s="226">
        <v>0.0</v>
      </c>
      <c r="M824" s="226">
        <v>0.2128</v>
      </c>
      <c r="N824" s="226">
        <v>0.872</v>
      </c>
      <c r="O824" s="228">
        <v>0.333</v>
      </c>
      <c r="P824" s="228">
        <v>0.444</v>
      </c>
      <c r="Q824" s="61"/>
      <c r="R824" s="61"/>
      <c r="S824" s="61"/>
      <c r="T824" s="61"/>
      <c r="U824" s="61"/>
      <c r="V824" s="61"/>
      <c r="W824" s="61"/>
      <c r="X824" s="61"/>
      <c r="Y824" s="61"/>
      <c r="Z824" s="61"/>
    </row>
    <row r="825">
      <c r="A825" s="225" t="s">
        <v>946</v>
      </c>
      <c r="B825" s="228">
        <v>0.7867</v>
      </c>
      <c r="C825" s="226">
        <v>0.3913</v>
      </c>
      <c r="D825" s="226">
        <v>0.4</v>
      </c>
      <c r="E825" s="226">
        <v>0.4249</v>
      </c>
      <c r="F825" s="226">
        <v>0.5327</v>
      </c>
      <c r="G825" s="226">
        <v>0.2752</v>
      </c>
      <c r="H825" s="226">
        <v>0.7925</v>
      </c>
      <c r="I825" s="226">
        <v>0.1935</v>
      </c>
      <c r="J825" s="226">
        <v>0.3846</v>
      </c>
      <c r="K825" s="226">
        <v>0.8889</v>
      </c>
      <c r="L825" s="226">
        <v>0.3704</v>
      </c>
      <c r="M825" s="226">
        <v>0.0</v>
      </c>
      <c r="N825" s="226">
        <v>0.766</v>
      </c>
      <c r="O825" s="226">
        <v>0.353</v>
      </c>
      <c r="P825" s="226">
        <v>0.311</v>
      </c>
      <c r="Q825" s="61"/>
      <c r="R825" s="61"/>
      <c r="S825" s="61"/>
      <c r="T825" s="61"/>
      <c r="U825" s="61"/>
      <c r="V825" s="61"/>
      <c r="W825" s="61"/>
      <c r="X825" s="61"/>
      <c r="Y825" s="61"/>
      <c r="Z825" s="61"/>
    </row>
    <row r="826">
      <c r="A826" s="225" t="s">
        <v>948</v>
      </c>
      <c r="B826" s="226">
        <v>0.7659</v>
      </c>
      <c r="C826" s="226">
        <v>0.4575</v>
      </c>
      <c r="D826" s="226">
        <v>0.3694</v>
      </c>
      <c r="E826" s="226">
        <v>0.4829</v>
      </c>
      <c r="F826" s="226">
        <v>0.3605</v>
      </c>
      <c r="G826" s="226">
        <v>0.249</v>
      </c>
      <c r="H826" s="226">
        <v>0.7261</v>
      </c>
      <c r="I826" s="226">
        <v>0.338</v>
      </c>
      <c r="J826" s="226">
        <v>0.255</v>
      </c>
      <c r="K826" s="226">
        <v>0.7548</v>
      </c>
      <c r="L826" s="226">
        <v>0.2114</v>
      </c>
      <c r="M826" s="226">
        <v>0.1923</v>
      </c>
      <c r="N826" s="226">
        <v>0.76</v>
      </c>
      <c r="O826" s="226">
        <v>0.22</v>
      </c>
      <c r="P826" s="226">
        <v>0.364</v>
      </c>
      <c r="Q826" s="61"/>
      <c r="R826" s="61"/>
      <c r="S826" s="61"/>
      <c r="T826" s="61"/>
      <c r="U826" s="61"/>
      <c r="V826" s="61"/>
      <c r="W826" s="61"/>
      <c r="X826" s="61"/>
      <c r="Y826" s="61"/>
      <c r="Z826" s="61"/>
    </row>
    <row r="827">
      <c r="A827" s="225" t="s">
        <v>949</v>
      </c>
      <c r="B827" s="226">
        <v>0.8657</v>
      </c>
      <c r="C827" s="226">
        <v>0.4638</v>
      </c>
      <c r="D827" s="226">
        <v>0.6522</v>
      </c>
      <c r="E827" s="226">
        <v>0.372</v>
      </c>
      <c r="F827" s="228">
        <v>0.5854</v>
      </c>
      <c r="G827" s="229">
        <v>0.4109</v>
      </c>
      <c r="H827" s="226">
        <v>0.8338</v>
      </c>
      <c r="I827" s="228">
        <v>0.5067</v>
      </c>
      <c r="J827" s="226" t="s">
        <v>1323</v>
      </c>
      <c r="K827" s="226">
        <v>0.8163</v>
      </c>
      <c r="L827" s="228">
        <v>0.3438</v>
      </c>
      <c r="M827" s="228">
        <v>0.4186</v>
      </c>
      <c r="N827" s="226">
        <v>0.814</v>
      </c>
      <c r="O827" s="228">
        <v>0.5</v>
      </c>
      <c r="P827" s="228">
        <v>0.494</v>
      </c>
      <c r="Q827" s="61"/>
      <c r="R827" s="61"/>
      <c r="S827" s="61"/>
      <c r="T827" s="61"/>
      <c r="U827" s="61"/>
      <c r="V827" s="61"/>
      <c r="W827" s="61"/>
      <c r="X827" s="61"/>
      <c r="Y827" s="61"/>
      <c r="Z827" s="61"/>
    </row>
    <row r="828">
      <c r="A828" s="225" t="s">
        <v>950</v>
      </c>
      <c r="B828" s="228">
        <v>0.8133</v>
      </c>
      <c r="C828" s="228">
        <v>0.3754</v>
      </c>
      <c r="D828" s="226">
        <v>0.46</v>
      </c>
      <c r="E828" s="226">
        <v>0.4123</v>
      </c>
      <c r="F828" s="226">
        <v>0.3547</v>
      </c>
      <c r="G828" s="226">
        <v>0.38</v>
      </c>
      <c r="H828" s="226">
        <v>0.7911</v>
      </c>
      <c r="I828" s="226">
        <v>0.3198</v>
      </c>
      <c r="J828" s="226">
        <v>0.2646</v>
      </c>
      <c r="K828" s="226">
        <v>0.8345</v>
      </c>
      <c r="L828" s="226">
        <v>0.1878</v>
      </c>
      <c r="M828" s="226">
        <v>0.2483</v>
      </c>
      <c r="N828" s="226">
        <v>0.8129</v>
      </c>
      <c r="O828" s="226">
        <v>0.3068</v>
      </c>
      <c r="P828" s="226">
        <v>0.3818</v>
      </c>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137" t="s">
        <v>137</v>
      </c>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3" t="s">
        <v>143</v>
      </c>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137" t="s">
        <v>346</v>
      </c>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3" t="s">
        <v>1324</v>
      </c>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227"/>
      <c r="B838" s="225" t="s">
        <v>1325</v>
      </c>
      <c r="G838" s="227"/>
      <c r="H838" s="225" t="s">
        <v>1326</v>
      </c>
      <c r="I838" s="227"/>
      <c r="J838" s="227"/>
      <c r="K838" s="227"/>
      <c r="L838" s="227"/>
      <c r="M838" s="227"/>
      <c r="N838" s="61"/>
      <c r="O838" s="61"/>
      <c r="P838" s="61"/>
      <c r="Q838" s="61"/>
      <c r="R838" s="61"/>
      <c r="S838" s="61"/>
      <c r="T838" s="61"/>
      <c r="U838" s="61"/>
      <c r="V838" s="61"/>
      <c r="W838" s="61"/>
      <c r="X838" s="61"/>
      <c r="Y838" s="61"/>
      <c r="Z838" s="61"/>
    </row>
    <row r="839">
      <c r="A839" s="227"/>
      <c r="B839" s="225" t="s">
        <v>952</v>
      </c>
      <c r="D839" s="225" t="s">
        <v>953</v>
      </c>
      <c r="F839" s="227"/>
      <c r="G839" s="225" t="s">
        <v>988</v>
      </c>
      <c r="H839" s="225" t="s">
        <v>952</v>
      </c>
      <c r="I839" s="227"/>
      <c r="J839" s="225" t="s">
        <v>953</v>
      </c>
      <c r="K839" s="227"/>
      <c r="L839" s="227"/>
      <c r="M839" s="225" t="s">
        <v>1327</v>
      </c>
      <c r="N839" s="61"/>
      <c r="O839" s="61"/>
      <c r="P839" s="61"/>
      <c r="Q839" s="61"/>
      <c r="R839" s="61"/>
      <c r="S839" s="61"/>
      <c r="T839" s="61"/>
      <c r="U839" s="61"/>
      <c r="V839" s="61"/>
      <c r="W839" s="61"/>
      <c r="X839" s="61"/>
      <c r="Y839" s="61"/>
      <c r="Z839" s="61"/>
    </row>
    <row r="840">
      <c r="A840" s="225" t="s">
        <v>1328</v>
      </c>
      <c r="B840" s="225" t="s">
        <v>1329</v>
      </c>
      <c r="C840" s="225" t="s">
        <v>1330</v>
      </c>
      <c r="D840" s="225" t="s">
        <v>1329</v>
      </c>
      <c r="E840" s="225" t="s">
        <v>1330</v>
      </c>
      <c r="F840" s="225" t="s">
        <v>1329</v>
      </c>
      <c r="G840" s="225" t="s">
        <v>1330</v>
      </c>
      <c r="H840" s="225" t="s">
        <v>1331</v>
      </c>
      <c r="I840" s="225" t="s">
        <v>1330</v>
      </c>
      <c r="J840" s="225" t="s">
        <v>1331</v>
      </c>
      <c r="K840" s="225" t="s">
        <v>1330</v>
      </c>
      <c r="L840" s="225" t="s">
        <v>1331</v>
      </c>
      <c r="M840" s="225" t="s">
        <v>1330</v>
      </c>
      <c r="N840" s="61"/>
      <c r="O840" s="61"/>
      <c r="P840" s="61"/>
      <c r="Q840" s="61"/>
      <c r="R840" s="61"/>
      <c r="S840" s="61"/>
      <c r="T840" s="61"/>
      <c r="U840" s="61"/>
      <c r="V840" s="61"/>
      <c r="W840" s="61"/>
      <c r="X840" s="61"/>
      <c r="Y840" s="61"/>
      <c r="Z840" s="61"/>
    </row>
    <row r="841">
      <c r="A841" s="225" t="s">
        <v>1039</v>
      </c>
      <c r="B841" s="225" t="s">
        <v>16</v>
      </c>
      <c r="C841" s="225" t="s">
        <v>16</v>
      </c>
      <c r="D841" s="225" t="s">
        <v>16</v>
      </c>
      <c r="E841" s="225" t="s">
        <v>16</v>
      </c>
      <c r="F841" s="225" t="s">
        <v>16</v>
      </c>
      <c r="G841" s="225" t="s">
        <v>16</v>
      </c>
      <c r="H841" s="230">
        <v>0.524</v>
      </c>
      <c r="I841" s="230">
        <v>0.476</v>
      </c>
      <c r="J841" s="230">
        <v>0.431</v>
      </c>
      <c r="K841" s="230">
        <v>0.48</v>
      </c>
      <c r="L841" s="230">
        <v>0.473</v>
      </c>
      <c r="M841" s="230">
        <v>0.478</v>
      </c>
      <c r="N841" s="61"/>
      <c r="O841" s="61"/>
      <c r="P841" s="61"/>
      <c r="Q841" s="61"/>
      <c r="R841" s="61"/>
      <c r="S841" s="61"/>
      <c r="T841" s="61"/>
      <c r="U841" s="61"/>
      <c r="V841" s="61"/>
      <c r="W841" s="61"/>
      <c r="X841" s="61"/>
      <c r="Y841" s="61"/>
      <c r="Z841" s="61"/>
    </row>
    <row r="842">
      <c r="A842" s="225" t="s">
        <v>941</v>
      </c>
      <c r="B842" s="230">
        <v>0.726</v>
      </c>
      <c r="C842" s="230">
        <v>0.801</v>
      </c>
      <c r="D842" s="230">
        <v>0.897</v>
      </c>
      <c r="E842" s="230">
        <v>0.886</v>
      </c>
      <c r="F842" s="230">
        <v>0.802</v>
      </c>
      <c r="G842" s="230">
        <v>0.841</v>
      </c>
      <c r="H842" s="230">
        <v>0.821</v>
      </c>
      <c r="I842" s="230">
        <v>0.798</v>
      </c>
      <c r="J842" s="230">
        <v>0.851</v>
      </c>
      <c r="K842" s="230">
        <v>0.878</v>
      </c>
      <c r="L842" s="230">
        <v>0.836</v>
      </c>
      <c r="M842" s="230">
        <v>0.836</v>
      </c>
      <c r="N842" s="61"/>
      <c r="O842" s="61"/>
      <c r="P842" s="61"/>
      <c r="Q842" s="61"/>
      <c r="R842" s="61"/>
      <c r="S842" s="61"/>
      <c r="T842" s="61"/>
      <c r="U842" s="61"/>
      <c r="V842" s="61"/>
      <c r="W842" s="61"/>
      <c r="X842" s="61"/>
      <c r="Y842" s="61"/>
      <c r="Z842" s="61"/>
    </row>
    <row r="843">
      <c r="A843" s="225" t="s">
        <v>942</v>
      </c>
      <c r="B843" s="230">
        <v>0.677</v>
      </c>
      <c r="C843" s="230">
        <v>0.792</v>
      </c>
      <c r="D843" s="230">
        <v>0.688</v>
      </c>
      <c r="E843" s="230">
        <v>0.742</v>
      </c>
      <c r="F843" s="230">
        <v>0.682</v>
      </c>
      <c r="G843" s="230">
        <v>0.766</v>
      </c>
      <c r="H843" s="230">
        <v>0.786</v>
      </c>
      <c r="I843" s="230">
        <v>0.754</v>
      </c>
      <c r="J843" s="230">
        <v>0.719</v>
      </c>
      <c r="K843" s="230">
        <v>0.742</v>
      </c>
      <c r="L843" s="230">
        <v>0.751</v>
      </c>
      <c r="M843" s="230">
        <v>0.748</v>
      </c>
      <c r="N843" s="61"/>
      <c r="O843" s="61"/>
      <c r="P843" s="61"/>
      <c r="Q843" s="61"/>
      <c r="R843" s="61"/>
      <c r="S843" s="61"/>
      <c r="T843" s="61"/>
      <c r="U843" s="61"/>
      <c r="V843" s="61"/>
      <c r="W843" s="61"/>
      <c r="X843" s="61"/>
      <c r="Y843" s="61"/>
      <c r="Z843" s="61"/>
    </row>
    <row r="844">
      <c r="A844" s="225" t="s">
        <v>943</v>
      </c>
      <c r="B844" s="227"/>
      <c r="C844" s="225" t="s">
        <v>16</v>
      </c>
      <c r="D844" s="225" t="s">
        <v>16</v>
      </c>
      <c r="E844" s="225" t="s">
        <v>16</v>
      </c>
      <c r="F844" s="225" t="s">
        <v>16</v>
      </c>
      <c r="G844" s="227"/>
      <c r="H844" s="230">
        <v>0.449</v>
      </c>
      <c r="I844" s="230">
        <v>0.433</v>
      </c>
      <c r="J844" s="230">
        <v>0.297</v>
      </c>
      <c r="K844" s="230">
        <v>0.392</v>
      </c>
      <c r="L844" s="230">
        <v>0.358</v>
      </c>
      <c r="M844" s="230">
        <v>0.411</v>
      </c>
      <c r="N844" s="61"/>
      <c r="O844" s="61"/>
      <c r="P844" s="61"/>
      <c r="Q844" s="61"/>
      <c r="R844" s="61"/>
      <c r="S844" s="61"/>
      <c r="T844" s="61"/>
      <c r="U844" s="61"/>
      <c r="V844" s="61"/>
      <c r="W844" s="61"/>
      <c r="X844" s="61"/>
      <c r="Y844" s="61"/>
      <c r="Z844" s="61"/>
    </row>
    <row r="845">
      <c r="A845" s="225" t="s">
        <v>1332</v>
      </c>
      <c r="B845" s="230">
        <v>0.565</v>
      </c>
      <c r="C845" s="230">
        <v>0.837</v>
      </c>
      <c r="D845" s="230">
        <v>0.61</v>
      </c>
      <c r="E845" s="230">
        <v>0.682</v>
      </c>
      <c r="F845" s="230">
        <v>0.587</v>
      </c>
      <c r="G845" s="230">
        <v>0.751</v>
      </c>
      <c r="H845" s="230">
        <v>0.862</v>
      </c>
      <c r="I845" s="230">
        <v>0.822</v>
      </c>
      <c r="J845" s="230">
        <v>0.663</v>
      </c>
      <c r="K845" s="230">
        <v>0.674</v>
      </c>
      <c r="L845" s="230">
        <v>0.75</v>
      </c>
      <c r="M845" s="230">
        <v>0.741</v>
      </c>
      <c r="N845" s="61"/>
      <c r="O845" s="61"/>
      <c r="P845" s="61"/>
      <c r="Q845" s="61"/>
      <c r="R845" s="61"/>
      <c r="S845" s="61"/>
      <c r="T845" s="61"/>
      <c r="U845" s="61"/>
      <c r="V845" s="61"/>
      <c r="W845" s="61"/>
      <c r="X845" s="61"/>
      <c r="Y845" s="61"/>
      <c r="Z845" s="61"/>
    </row>
    <row r="846">
      <c r="A846" s="225" t="s">
        <v>1333</v>
      </c>
      <c r="B846" s="230">
        <v>0.473</v>
      </c>
      <c r="C846" s="230">
        <v>0.686</v>
      </c>
      <c r="D846" s="230">
        <v>0.446</v>
      </c>
      <c r="E846" s="230">
        <v>0.359</v>
      </c>
      <c r="F846" s="230">
        <v>0.459</v>
      </c>
      <c r="G846" s="230">
        <v>0.471</v>
      </c>
      <c r="H846" s="230">
        <v>0.691</v>
      </c>
      <c r="I846" s="230">
        <v>0.667</v>
      </c>
      <c r="J846" s="230">
        <v>0.333</v>
      </c>
      <c r="K846" s="230">
        <v>0.369</v>
      </c>
      <c r="L846" s="230">
        <v>0.45</v>
      </c>
      <c r="M846" s="230">
        <v>0.475</v>
      </c>
      <c r="N846" s="61"/>
      <c r="O846" s="61"/>
      <c r="P846" s="61"/>
      <c r="Q846" s="61"/>
      <c r="R846" s="61"/>
      <c r="S846" s="61"/>
      <c r="T846" s="61"/>
      <c r="U846" s="61"/>
      <c r="V846" s="61"/>
      <c r="W846" s="61"/>
      <c r="X846" s="61"/>
      <c r="Y846" s="61"/>
      <c r="Z846" s="61"/>
    </row>
    <row r="847">
      <c r="A847" s="225" t="s">
        <v>946</v>
      </c>
      <c r="B847" s="230">
        <v>0.516</v>
      </c>
      <c r="C847" s="230">
        <v>0.633</v>
      </c>
      <c r="D847" s="230">
        <v>0.485</v>
      </c>
      <c r="E847" s="230">
        <v>0.614</v>
      </c>
      <c r="F847" s="230">
        <v>0.5</v>
      </c>
      <c r="G847" s="230">
        <v>0.623</v>
      </c>
      <c r="H847" s="230">
        <v>0.846</v>
      </c>
      <c r="I847" s="230">
        <v>0.663</v>
      </c>
      <c r="J847" s="230">
        <v>0.436</v>
      </c>
      <c r="K847" s="230">
        <v>0.644</v>
      </c>
      <c r="L847" s="230">
        <v>0.575</v>
      </c>
      <c r="M847" s="230">
        <v>0.653</v>
      </c>
      <c r="N847" s="61"/>
      <c r="O847" s="61"/>
      <c r="P847" s="61"/>
      <c r="Q847" s="61"/>
      <c r="R847" s="61"/>
      <c r="S847" s="61"/>
      <c r="T847" s="61"/>
      <c r="U847" s="61"/>
      <c r="V847" s="61"/>
      <c r="W847" s="61"/>
      <c r="X847" s="61"/>
      <c r="Y847" s="61"/>
      <c r="Z847" s="61"/>
    </row>
    <row r="848">
      <c r="A848" s="225" t="s">
        <v>1334</v>
      </c>
      <c r="B848" s="230">
        <v>0.503</v>
      </c>
      <c r="C848" s="230">
        <v>0.779</v>
      </c>
      <c r="D848" s="230">
        <v>0.624</v>
      </c>
      <c r="E848" s="230">
        <v>0.738</v>
      </c>
      <c r="F848" s="230">
        <v>0.557</v>
      </c>
      <c r="G848" s="230">
        <v>0.758</v>
      </c>
      <c r="H848" s="230">
        <v>0.836</v>
      </c>
      <c r="I848" s="230">
        <v>0.757</v>
      </c>
      <c r="J848" s="230">
        <v>0.741</v>
      </c>
      <c r="K848" s="230">
        <v>0.706</v>
      </c>
      <c r="L848" s="230">
        <v>0.786</v>
      </c>
      <c r="M848" s="230">
        <v>0.73</v>
      </c>
      <c r="N848" s="61"/>
      <c r="O848" s="61"/>
      <c r="P848" s="61"/>
      <c r="Q848" s="61"/>
      <c r="R848" s="61"/>
      <c r="S848" s="61"/>
      <c r="T848" s="61"/>
      <c r="U848" s="61"/>
      <c r="V848" s="61"/>
      <c r="W848" s="61"/>
      <c r="X848" s="61"/>
      <c r="Y848" s="61"/>
      <c r="Z848" s="61"/>
    </row>
    <row r="849">
      <c r="A849" s="225" t="s">
        <v>1335</v>
      </c>
      <c r="B849" s="230">
        <v>0.589</v>
      </c>
      <c r="C849" s="230">
        <v>0.782</v>
      </c>
      <c r="D849" s="230">
        <v>0.58</v>
      </c>
      <c r="E849" s="230">
        <v>0.76</v>
      </c>
      <c r="F849" s="230">
        <v>0.584</v>
      </c>
      <c r="G849" s="230">
        <v>0.771</v>
      </c>
      <c r="H849" s="230">
        <v>0.791</v>
      </c>
      <c r="I849" s="230">
        <v>0.796</v>
      </c>
      <c r="J849" s="230">
        <v>0.504</v>
      </c>
      <c r="K849" s="230">
        <v>0.794</v>
      </c>
      <c r="L849" s="230">
        <v>0.616</v>
      </c>
      <c r="M849" s="230">
        <v>0.795</v>
      </c>
      <c r="N849" s="61"/>
      <c r="O849" s="61"/>
      <c r="P849" s="61"/>
      <c r="Q849" s="61"/>
      <c r="R849" s="61"/>
      <c r="S849" s="61"/>
      <c r="T849" s="61"/>
      <c r="U849" s="61"/>
      <c r="V849" s="61"/>
      <c r="W849" s="61"/>
      <c r="X849" s="61"/>
      <c r="Y849" s="61"/>
      <c r="Z849" s="61"/>
    </row>
    <row r="850">
      <c r="A850" s="225" t="s">
        <v>1056</v>
      </c>
      <c r="B850" s="230">
        <v>0.325</v>
      </c>
      <c r="C850" s="230">
        <v>0.623</v>
      </c>
      <c r="D850" s="230">
        <v>0.657</v>
      </c>
      <c r="E850" s="230">
        <v>0.692</v>
      </c>
      <c r="F850" s="230">
        <v>0.435</v>
      </c>
      <c r="G850" s="230">
        <v>0.656</v>
      </c>
      <c r="H850" s="230">
        <v>0.655</v>
      </c>
      <c r="I850" s="230">
        <v>0.657</v>
      </c>
      <c r="J850" s="230">
        <v>0.642</v>
      </c>
      <c r="K850" s="230">
        <v>0.687</v>
      </c>
      <c r="L850" s="230">
        <v>0.648</v>
      </c>
      <c r="M850" s="230">
        <v>0.672</v>
      </c>
      <c r="N850" s="61"/>
      <c r="O850" s="61"/>
      <c r="P850" s="61"/>
      <c r="Q850" s="61"/>
      <c r="R850" s="61"/>
      <c r="S850" s="61"/>
      <c r="T850" s="61"/>
      <c r="U850" s="61"/>
      <c r="V850" s="61"/>
      <c r="W850" s="61"/>
      <c r="X850" s="61"/>
      <c r="Y850" s="61"/>
      <c r="Z850" s="61"/>
    </row>
    <row r="851">
      <c r="A851" s="225" t="s">
        <v>950</v>
      </c>
      <c r="B851" s="230">
        <v>0.547</v>
      </c>
      <c r="C851" s="230">
        <v>0.742</v>
      </c>
      <c r="D851" s="230">
        <v>0.623</v>
      </c>
      <c r="E851" s="230">
        <v>0.684</v>
      </c>
      <c r="F851" s="230">
        <v>0.576</v>
      </c>
      <c r="G851" s="230">
        <v>0.705</v>
      </c>
      <c r="H851" s="230">
        <v>0.726</v>
      </c>
      <c r="I851" s="230">
        <v>0.682</v>
      </c>
      <c r="J851" s="230">
        <v>0.562</v>
      </c>
      <c r="K851" s="230">
        <v>0.637</v>
      </c>
      <c r="L851" s="230">
        <v>0.624</v>
      </c>
      <c r="M851" s="230">
        <v>0.654</v>
      </c>
      <c r="N851" s="61"/>
      <c r="O851" s="61"/>
      <c r="P851" s="61"/>
      <c r="Q851" s="61"/>
      <c r="R851" s="61"/>
      <c r="S851" s="61"/>
      <c r="T851" s="61"/>
      <c r="U851" s="61"/>
      <c r="V851" s="61"/>
      <c r="W851" s="61"/>
      <c r="X851" s="61"/>
      <c r="Y851" s="61"/>
      <c r="Z851" s="61"/>
    </row>
    <row r="852">
      <c r="A852" s="225" t="s">
        <v>1250</v>
      </c>
      <c r="B852" s="230">
        <v>0.541</v>
      </c>
      <c r="C852" s="230">
        <v>0.781</v>
      </c>
      <c r="D852" s="230">
        <v>0.617</v>
      </c>
      <c r="E852" s="230">
        <v>0.715</v>
      </c>
      <c r="F852" s="230">
        <v>0.571</v>
      </c>
      <c r="G852" s="230">
        <v>0.755</v>
      </c>
      <c r="H852" s="230">
        <v>0.789</v>
      </c>
      <c r="I852" s="230">
        <v>0.711</v>
      </c>
      <c r="J852" s="230">
        <v>0.573</v>
      </c>
      <c r="K852" s="230">
        <v>0.681</v>
      </c>
      <c r="L852" s="230">
        <v>0.632</v>
      </c>
      <c r="M852" s="230">
        <v>0.701</v>
      </c>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3" t="s">
        <v>1336</v>
      </c>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227"/>
      <c r="B856" s="225" t="s">
        <v>952</v>
      </c>
      <c r="C856" s="227"/>
      <c r="D856" s="225" t="s">
        <v>953</v>
      </c>
      <c r="E856" s="227"/>
      <c r="F856" s="227"/>
      <c r="G856" s="225" t="s">
        <v>988</v>
      </c>
      <c r="H856" s="61"/>
      <c r="I856" s="61"/>
      <c r="J856" s="61"/>
      <c r="K856" s="61"/>
      <c r="L856" s="61"/>
      <c r="M856" s="61"/>
      <c r="N856" s="61"/>
      <c r="O856" s="61"/>
      <c r="P856" s="61"/>
      <c r="Q856" s="61"/>
      <c r="R856" s="61"/>
      <c r="S856" s="61"/>
      <c r="T856" s="61"/>
      <c r="U856" s="61"/>
      <c r="V856" s="61"/>
      <c r="W856" s="61"/>
      <c r="X856" s="61"/>
      <c r="Y856" s="61"/>
      <c r="Z856" s="61"/>
    </row>
    <row r="857">
      <c r="A857" s="225" t="s">
        <v>1328</v>
      </c>
      <c r="B857" s="225" t="s">
        <v>1331</v>
      </c>
      <c r="C857" s="225" t="s">
        <v>1330</v>
      </c>
      <c r="D857" s="225" t="s">
        <v>1331</v>
      </c>
      <c r="E857" s="225" t="s">
        <v>1330</v>
      </c>
      <c r="F857" s="225" t="s">
        <v>1331</v>
      </c>
      <c r="G857" s="225" t="s">
        <v>1330</v>
      </c>
      <c r="H857" s="61"/>
      <c r="I857" s="61"/>
      <c r="J857" s="61"/>
      <c r="K857" s="61"/>
      <c r="L857" s="61"/>
      <c r="M857" s="61"/>
      <c r="N857" s="61"/>
      <c r="O857" s="61"/>
      <c r="P857" s="61"/>
      <c r="Q857" s="61"/>
      <c r="R857" s="61"/>
      <c r="S857" s="61"/>
      <c r="T857" s="61"/>
      <c r="U857" s="61"/>
      <c r="V857" s="61"/>
      <c r="W857" s="61"/>
      <c r="X857" s="61"/>
      <c r="Y857" s="61"/>
      <c r="Z857" s="61"/>
    </row>
    <row r="858">
      <c r="A858" s="225" t="s">
        <v>1039</v>
      </c>
      <c r="B858" s="230">
        <v>0.584</v>
      </c>
      <c r="C858" s="230">
        <v>0.515</v>
      </c>
      <c r="D858" s="230">
        <v>0.758</v>
      </c>
      <c r="E858" s="230">
        <v>0.686</v>
      </c>
      <c r="F858" s="230">
        <v>0.66</v>
      </c>
      <c r="G858" s="230">
        <v>0.588</v>
      </c>
      <c r="H858" s="61"/>
      <c r="I858" s="61"/>
      <c r="J858" s="61"/>
      <c r="K858" s="61"/>
      <c r="L858" s="61"/>
      <c r="M858" s="61"/>
      <c r="N858" s="61"/>
      <c r="O858" s="61"/>
      <c r="P858" s="61"/>
      <c r="Q858" s="61"/>
      <c r="R858" s="61"/>
      <c r="S858" s="61"/>
      <c r="T858" s="61"/>
      <c r="U858" s="61"/>
      <c r="V858" s="61"/>
      <c r="W858" s="61"/>
      <c r="X858" s="61"/>
      <c r="Y858" s="61"/>
      <c r="Z858" s="61"/>
    </row>
    <row r="859">
      <c r="A859" s="225" t="s">
        <v>941</v>
      </c>
      <c r="B859" s="230">
        <v>0.816</v>
      </c>
      <c r="C859" s="230">
        <v>0.766</v>
      </c>
      <c r="D859" s="230">
        <v>0.95</v>
      </c>
      <c r="E859" s="230">
        <v>0.928</v>
      </c>
      <c r="F859" s="230">
        <v>0.878</v>
      </c>
      <c r="G859" s="230">
        <v>0.839</v>
      </c>
      <c r="H859" s="61"/>
      <c r="I859" s="61"/>
      <c r="J859" s="61"/>
      <c r="K859" s="61"/>
      <c r="L859" s="61"/>
      <c r="M859" s="61"/>
      <c r="N859" s="61"/>
      <c r="O859" s="61"/>
      <c r="P859" s="61"/>
      <c r="Q859" s="61"/>
      <c r="R859" s="61"/>
      <c r="S859" s="61"/>
      <c r="T859" s="61"/>
      <c r="U859" s="61"/>
      <c r="V859" s="61"/>
      <c r="W859" s="61"/>
      <c r="X859" s="61"/>
      <c r="Y859" s="61"/>
      <c r="Z859" s="61"/>
    </row>
    <row r="860">
      <c r="A860" s="225" t="s">
        <v>942</v>
      </c>
      <c r="B860" s="230">
        <v>0.83</v>
      </c>
      <c r="C860" s="230">
        <v>0.39</v>
      </c>
      <c r="D860" s="230">
        <v>0.875</v>
      </c>
      <c r="E860" s="230">
        <v>0.773</v>
      </c>
      <c r="F860" s="230">
        <v>0.852</v>
      </c>
      <c r="G860" s="230">
        <v>0.518</v>
      </c>
      <c r="H860" s="61"/>
      <c r="I860" s="61"/>
      <c r="J860" s="61"/>
      <c r="K860" s="61"/>
      <c r="L860" s="61"/>
      <c r="M860" s="61"/>
      <c r="N860" s="61"/>
      <c r="O860" s="61"/>
      <c r="P860" s="61"/>
      <c r="Q860" s="61"/>
      <c r="R860" s="61"/>
      <c r="S860" s="61"/>
      <c r="T860" s="61"/>
      <c r="U860" s="61"/>
      <c r="V860" s="61"/>
      <c r="W860" s="61"/>
      <c r="X860" s="61"/>
      <c r="Y860" s="61"/>
      <c r="Z860" s="61"/>
    </row>
    <row r="861">
      <c r="A861" s="225" t="s">
        <v>943</v>
      </c>
      <c r="B861" s="230">
        <v>0.793</v>
      </c>
      <c r="C861" s="230">
        <v>0.158</v>
      </c>
      <c r="D861" s="230">
        <v>0.594</v>
      </c>
      <c r="E861" s="230">
        <v>0.527</v>
      </c>
      <c r="F861" s="230">
        <v>0.679</v>
      </c>
      <c r="G861" s="230">
        <v>0.243</v>
      </c>
      <c r="H861" s="61"/>
      <c r="I861" s="61"/>
      <c r="J861" s="61"/>
      <c r="K861" s="61"/>
      <c r="L861" s="61"/>
      <c r="M861" s="61"/>
      <c r="N861" s="61"/>
      <c r="O861" s="61"/>
      <c r="P861" s="61"/>
      <c r="Q861" s="61"/>
      <c r="R861" s="61"/>
      <c r="S861" s="61"/>
      <c r="T861" s="61"/>
      <c r="U861" s="61"/>
      <c r="V861" s="61"/>
      <c r="W861" s="61"/>
      <c r="X861" s="61"/>
      <c r="Y861" s="61"/>
      <c r="Z861" s="61"/>
    </row>
    <row r="862">
      <c r="A862" s="225" t="s">
        <v>944</v>
      </c>
      <c r="B862" s="230">
        <v>0.93</v>
      </c>
      <c r="C862" s="230">
        <v>0.771</v>
      </c>
      <c r="D862" s="230">
        <v>0.743</v>
      </c>
      <c r="E862" s="230">
        <v>0.849</v>
      </c>
      <c r="F862" s="230">
        <v>0.826</v>
      </c>
      <c r="G862" s="230">
        <v>0.808</v>
      </c>
      <c r="H862" s="61"/>
      <c r="I862" s="61"/>
      <c r="J862" s="61"/>
      <c r="K862" s="61"/>
      <c r="L862" s="61"/>
      <c r="M862" s="61"/>
      <c r="N862" s="61"/>
      <c r="O862" s="61"/>
      <c r="P862" s="61"/>
      <c r="Q862" s="61"/>
      <c r="R862" s="61"/>
      <c r="S862" s="61"/>
      <c r="T862" s="61"/>
      <c r="U862" s="61"/>
      <c r="V862" s="61"/>
      <c r="W862" s="61"/>
      <c r="X862" s="61"/>
      <c r="Y862" s="61"/>
      <c r="Z862" s="61"/>
    </row>
    <row r="863">
      <c r="A863" s="225" t="s">
        <v>1333</v>
      </c>
      <c r="B863" s="230">
        <v>0.773</v>
      </c>
      <c r="C863" s="230">
        <v>0.239</v>
      </c>
      <c r="D863" s="230">
        <v>0.489</v>
      </c>
      <c r="E863" s="230">
        <v>0.456</v>
      </c>
      <c r="F863" s="230">
        <v>0.599</v>
      </c>
      <c r="G863" s="230">
        <v>0.314</v>
      </c>
      <c r="H863" s="61"/>
      <c r="I863" s="61"/>
      <c r="J863" s="61"/>
      <c r="K863" s="61"/>
      <c r="L863" s="61"/>
      <c r="M863" s="61"/>
      <c r="N863" s="61"/>
      <c r="O863" s="61"/>
      <c r="P863" s="61"/>
      <c r="Q863" s="61"/>
      <c r="R863" s="61"/>
      <c r="S863" s="61"/>
      <c r="T863" s="61"/>
      <c r="U863" s="61"/>
      <c r="V863" s="61"/>
      <c r="W863" s="61"/>
      <c r="X863" s="61"/>
      <c r="Y863" s="61"/>
      <c r="Z863" s="61"/>
    </row>
    <row r="864">
      <c r="A864" s="225" t="s">
        <v>946</v>
      </c>
      <c r="B864" s="230">
        <v>0.686</v>
      </c>
      <c r="C864" s="230">
        <v>0.199</v>
      </c>
      <c r="D864" s="230">
        <v>0.802</v>
      </c>
      <c r="E864" s="230">
        <v>0.851</v>
      </c>
      <c r="F864" s="230">
        <v>0.739</v>
      </c>
      <c r="G864" s="230">
        <v>0.323</v>
      </c>
      <c r="H864" s="61"/>
      <c r="I864" s="61"/>
      <c r="J864" s="61"/>
      <c r="K864" s="61"/>
      <c r="L864" s="61"/>
      <c r="M864" s="61"/>
      <c r="N864" s="61"/>
      <c r="O864" s="61"/>
      <c r="P864" s="61"/>
      <c r="Q864" s="61"/>
      <c r="R864" s="61"/>
      <c r="S864" s="61"/>
      <c r="T864" s="61"/>
      <c r="U864" s="61"/>
      <c r="V864" s="61"/>
      <c r="W864" s="61"/>
      <c r="X864" s="61"/>
      <c r="Y864" s="61"/>
      <c r="Z864" s="61"/>
    </row>
    <row r="865">
      <c r="A865" s="225" t="s">
        <v>1334</v>
      </c>
      <c r="B865" s="230">
        <v>0.873</v>
      </c>
      <c r="C865" s="230">
        <v>0.815</v>
      </c>
      <c r="D865" s="230">
        <v>0.787</v>
      </c>
      <c r="E865" s="230">
        <v>0.78</v>
      </c>
      <c r="F865" s="230">
        <v>0.828</v>
      </c>
      <c r="G865" s="230">
        <v>0.797</v>
      </c>
      <c r="H865" s="61"/>
      <c r="I865" s="61"/>
      <c r="J865" s="61"/>
      <c r="K865" s="61"/>
      <c r="L865" s="61"/>
      <c r="M865" s="61"/>
      <c r="N865" s="61"/>
      <c r="O865" s="61"/>
      <c r="P865" s="61"/>
      <c r="Q865" s="61"/>
      <c r="R865" s="61"/>
      <c r="S865" s="61"/>
      <c r="T865" s="61"/>
      <c r="U865" s="61"/>
      <c r="V865" s="61"/>
      <c r="W865" s="61"/>
      <c r="X865" s="61"/>
      <c r="Y865" s="61"/>
      <c r="Z865" s="61"/>
    </row>
    <row r="866">
      <c r="A866" s="225" t="s">
        <v>1335</v>
      </c>
      <c r="B866" s="230">
        <v>0.805</v>
      </c>
      <c r="C866" s="230">
        <v>0.752</v>
      </c>
      <c r="D866" s="230">
        <v>0.93</v>
      </c>
      <c r="E866" s="230">
        <v>0.697</v>
      </c>
      <c r="F866" s="230">
        <v>0.836</v>
      </c>
      <c r="G866" s="230">
        <v>0.724</v>
      </c>
      <c r="H866" s="61"/>
      <c r="I866" s="61"/>
      <c r="J866" s="61"/>
      <c r="K866" s="61"/>
      <c r="L866" s="61"/>
      <c r="M866" s="61"/>
      <c r="N866" s="61"/>
      <c r="O866" s="61"/>
      <c r="P866" s="61"/>
      <c r="Q866" s="61"/>
      <c r="R866" s="61"/>
      <c r="S866" s="61"/>
      <c r="T866" s="61"/>
      <c r="U866" s="61"/>
      <c r="V866" s="61"/>
      <c r="W866" s="61"/>
      <c r="X866" s="61"/>
      <c r="Y866" s="61"/>
      <c r="Z866" s="61"/>
    </row>
    <row r="867">
      <c r="A867" s="225" t="s">
        <v>1056</v>
      </c>
      <c r="B867" s="230">
        <v>0.794</v>
      </c>
      <c r="C867" s="230">
        <v>0.812</v>
      </c>
      <c r="D867" s="230">
        <v>0.692</v>
      </c>
      <c r="E867" s="230">
        <v>0.622</v>
      </c>
      <c r="F867" s="230">
        <v>0.739</v>
      </c>
      <c r="G867" s="230">
        <v>0.704</v>
      </c>
      <c r="H867" s="61"/>
      <c r="I867" s="61"/>
      <c r="J867" s="61"/>
      <c r="K867" s="61"/>
      <c r="L867" s="61"/>
      <c r="M867" s="61"/>
      <c r="N867" s="61"/>
      <c r="O867" s="61"/>
      <c r="P867" s="61"/>
      <c r="Q867" s="61"/>
      <c r="R867" s="61"/>
      <c r="S867" s="61"/>
      <c r="T867" s="61"/>
      <c r="U867" s="61"/>
      <c r="V867" s="61"/>
      <c r="W867" s="61"/>
      <c r="X867" s="61"/>
      <c r="Y867" s="61"/>
      <c r="Z867" s="61"/>
    </row>
    <row r="868">
      <c r="A868" s="225" t="s">
        <v>950</v>
      </c>
      <c r="B868" s="230">
        <v>0.788</v>
      </c>
      <c r="C868" s="230">
        <v>0.542</v>
      </c>
      <c r="D868" s="230">
        <v>0.762</v>
      </c>
      <c r="E868" s="230">
        <v>0.717</v>
      </c>
      <c r="F868" s="230">
        <v>0.764</v>
      </c>
      <c r="G868" s="230">
        <v>0.586</v>
      </c>
      <c r="H868" s="61"/>
      <c r="I868" s="61"/>
      <c r="J868" s="61"/>
      <c r="K868" s="61"/>
      <c r="L868" s="61"/>
      <c r="M868" s="61"/>
      <c r="N868" s="61"/>
      <c r="O868" s="61"/>
      <c r="P868" s="61"/>
      <c r="Q868" s="61"/>
      <c r="R868" s="61"/>
      <c r="S868" s="61"/>
      <c r="T868" s="61"/>
      <c r="U868" s="61"/>
      <c r="V868" s="61"/>
      <c r="W868" s="61"/>
      <c r="X868" s="61"/>
      <c r="Y868" s="61"/>
      <c r="Z868" s="61"/>
    </row>
    <row r="869">
      <c r="A869" s="225" t="s">
        <v>1250</v>
      </c>
      <c r="B869" s="230">
        <v>0.8</v>
      </c>
      <c r="C869" s="230">
        <v>0.634</v>
      </c>
      <c r="D869" s="230">
        <v>0.773</v>
      </c>
      <c r="E869" s="230">
        <v>0.735</v>
      </c>
      <c r="F869" s="230">
        <v>0.783</v>
      </c>
      <c r="G869" s="230">
        <v>0.646</v>
      </c>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sheetData>
  <mergeCells count="112">
    <mergeCell ref="B357:B358"/>
    <mergeCell ref="C357:D357"/>
    <mergeCell ref="A412:A413"/>
    <mergeCell ref="B412:D412"/>
    <mergeCell ref="E412:G412"/>
    <mergeCell ref="C687:C689"/>
    <mergeCell ref="B688:B689"/>
    <mergeCell ref="D687:D689"/>
    <mergeCell ref="E687:E688"/>
    <mergeCell ref="A708:A710"/>
    <mergeCell ref="B709:C709"/>
    <mergeCell ref="D709:E709"/>
    <mergeCell ref="F709:G709"/>
    <mergeCell ref="A724:A726"/>
    <mergeCell ref="F725:G725"/>
    <mergeCell ref="B838:F838"/>
    <mergeCell ref="B839:C839"/>
    <mergeCell ref="D839:E839"/>
    <mergeCell ref="B725:C725"/>
    <mergeCell ref="D725:E725"/>
    <mergeCell ref="A741:A743"/>
    <mergeCell ref="B742:C742"/>
    <mergeCell ref="D742:E742"/>
    <mergeCell ref="F742:G742"/>
    <mergeCell ref="B759:B760"/>
    <mergeCell ref="F687:F689"/>
    <mergeCell ref="G687:G689"/>
    <mergeCell ref="H687:H689"/>
    <mergeCell ref="I687:I689"/>
    <mergeCell ref="J687:J689"/>
    <mergeCell ref="K687:K689"/>
    <mergeCell ref="L687:L689"/>
    <mergeCell ref="A687:A689"/>
    <mergeCell ref="A690:A692"/>
    <mergeCell ref="C690:C692"/>
    <mergeCell ref="D690:D692"/>
    <mergeCell ref="E690:E692"/>
    <mergeCell ref="F690:F692"/>
    <mergeCell ref="G690:G692"/>
    <mergeCell ref="C693:C695"/>
    <mergeCell ref="C696:C698"/>
    <mergeCell ref="F696:F698"/>
    <mergeCell ref="H696:H698"/>
    <mergeCell ref="I696:I698"/>
    <mergeCell ref="J696:J698"/>
    <mergeCell ref="K696:K698"/>
    <mergeCell ref="M696:M698"/>
    <mergeCell ref="N696:N698"/>
    <mergeCell ref="A693:A695"/>
    <mergeCell ref="B693:B694"/>
    <mergeCell ref="D693:D695"/>
    <mergeCell ref="E693:E695"/>
    <mergeCell ref="F693:F695"/>
    <mergeCell ref="G693:G695"/>
    <mergeCell ref="A696:A698"/>
    <mergeCell ref="B697:B698"/>
    <mergeCell ref="J725:K725"/>
    <mergeCell ref="B741:K741"/>
    <mergeCell ref="H742:I742"/>
    <mergeCell ref="J742:K742"/>
    <mergeCell ref="D696:D698"/>
    <mergeCell ref="E696:E698"/>
    <mergeCell ref="B708:K708"/>
    <mergeCell ref="H709:I709"/>
    <mergeCell ref="J709:K709"/>
    <mergeCell ref="B724:K724"/>
    <mergeCell ref="H725:I725"/>
    <mergeCell ref="B33:B34"/>
    <mergeCell ref="C33:C34"/>
    <mergeCell ref="D33:D34"/>
    <mergeCell ref="E33:E34"/>
    <mergeCell ref="F33:F34"/>
    <mergeCell ref="G33:G34"/>
    <mergeCell ref="I33:J33"/>
    <mergeCell ref="A33:A34"/>
    <mergeCell ref="A48:A49"/>
    <mergeCell ref="B48:D48"/>
    <mergeCell ref="E48:G48"/>
    <mergeCell ref="H48:J48"/>
    <mergeCell ref="A60:A61"/>
    <mergeCell ref="B60:D60"/>
    <mergeCell ref="E60:G60"/>
    <mergeCell ref="H60:J60"/>
    <mergeCell ref="D155:E155"/>
    <mergeCell ref="B260:D260"/>
    <mergeCell ref="E260:G260"/>
    <mergeCell ref="H260:J260"/>
    <mergeCell ref="B278:D278"/>
    <mergeCell ref="E278:G278"/>
    <mergeCell ref="H278:J278"/>
    <mergeCell ref="K278:M278"/>
    <mergeCell ref="A309:A310"/>
    <mergeCell ref="B309:D309"/>
    <mergeCell ref="E309:G309"/>
    <mergeCell ref="A357:A358"/>
    <mergeCell ref="E357:G357"/>
    <mergeCell ref="M687:M689"/>
    <mergeCell ref="N687:N689"/>
    <mergeCell ref="H690:H692"/>
    <mergeCell ref="I690:I692"/>
    <mergeCell ref="J690:J692"/>
    <mergeCell ref="K690:K692"/>
    <mergeCell ref="L690:L692"/>
    <mergeCell ref="M690:M692"/>
    <mergeCell ref="N690:N692"/>
    <mergeCell ref="H693:H695"/>
    <mergeCell ref="I693:I695"/>
    <mergeCell ref="J693:J695"/>
    <mergeCell ref="L693:L695"/>
    <mergeCell ref="M693:M695"/>
    <mergeCell ref="N693:N695"/>
    <mergeCell ref="K694:K69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75"/>
    <col customWidth="1" min="2" max="2" width="37.88"/>
    <col customWidth="1" min="3" max="3" width="25.13"/>
    <col customWidth="1" min="4" max="26" width="6.75"/>
    <col customWidth="1" min="27" max="27" width="8.25"/>
  </cols>
  <sheetData>
    <row r="1">
      <c r="C1" s="231"/>
      <c r="D1" s="232" t="s">
        <v>1337</v>
      </c>
      <c r="E1" s="74"/>
      <c r="F1" s="74"/>
      <c r="G1" s="74"/>
      <c r="H1" s="74"/>
      <c r="I1" s="74"/>
      <c r="J1" s="233" t="s">
        <v>1338</v>
      </c>
      <c r="K1" s="74"/>
      <c r="L1" s="74"/>
      <c r="M1" s="74"/>
      <c r="N1" s="233" t="s">
        <v>1339</v>
      </c>
      <c r="O1" s="74"/>
      <c r="P1" s="74"/>
      <c r="Q1" s="74"/>
      <c r="R1" s="74"/>
      <c r="S1" s="74"/>
      <c r="T1" s="74"/>
      <c r="U1" s="234" t="s">
        <v>1340</v>
      </c>
      <c r="V1" s="233" t="s">
        <v>1341</v>
      </c>
      <c r="W1" s="74"/>
      <c r="X1" s="89"/>
    </row>
    <row r="2" ht="75.0" customHeight="1">
      <c r="A2" s="235"/>
      <c r="B2" s="236"/>
      <c r="C2" s="237"/>
      <c r="D2" s="238" t="s">
        <v>1342</v>
      </c>
      <c r="E2" s="238" t="s">
        <v>1343</v>
      </c>
      <c r="F2" s="238" t="s">
        <v>1344</v>
      </c>
      <c r="G2" s="238" t="s">
        <v>1345</v>
      </c>
      <c r="H2" s="238" t="s">
        <v>1346</v>
      </c>
      <c r="I2" s="238" t="s">
        <v>1327</v>
      </c>
      <c r="J2" s="238" t="s">
        <v>1347</v>
      </c>
      <c r="K2" s="238" t="s">
        <v>1348</v>
      </c>
      <c r="L2" s="238" t="s">
        <v>1349</v>
      </c>
      <c r="M2" s="238" t="s">
        <v>1350</v>
      </c>
      <c r="N2" s="238" t="s">
        <v>1351</v>
      </c>
      <c r="O2" s="238" t="s">
        <v>1352</v>
      </c>
      <c r="P2" s="238" t="s">
        <v>1353</v>
      </c>
      <c r="Q2" s="238" t="s">
        <v>1354</v>
      </c>
      <c r="R2" s="238" t="s">
        <v>1355</v>
      </c>
      <c r="S2" s="238" t="s">
        <v>1238</v>
      </c>
      <c r="T2" s="238" t="s">
        <v>1356</v>
      </c>
      <c r="U2" s="238" t="s">
        <v>1239</v>
      </c>
      <c r="V2" s="238" t="s">
        <v>1357</v>
      </c>
      <c r="W2" s="238" t="s">
        <v>1358</v>
      </c>
      <c r="X2" s="238" t="s">
        <v>1359</v>
      </c>
      <c r="Y2" s="238" t="s">
        <v>1360</v>
      </c>
      <c r="Z2" s="238" t="s">
        <v>1361</v>
      </c>
      <c r="AA2" s="238"/>
    </row>
    <row r="3" ht="75.0" customHeight="1">
      <c r="A3" s="235" t="s">
        <v>1032</v>
      </c>
      <c r="B3" s="236" t="s">
        <v>637</v>
      </c>
      <c r="C3" s="237" t="s">
        <v>1362</v>
      </c>
      <c r="D3" s="238" t="s">
        <v>1363</v>
      </c>
      <c r="E3" s="238" t="s">
        <v>1364</v>
      </c>
      <c r="F3" s="238" t="s">
        <v>1365</v>
      </c>
      <c r="G3" s="238" t="s">
        <v>1366</v>
      </c>
      <c r="H3" s="238" t="s">
        <v>1367</v>
      </c>
      <c r="I3" s="238" t="s">
        <v>1368</v>
      </c>
      <c r="J3" s="238" t="s">
        <v>1369</v>
      </c>
      <c r="K3" s="238" t="s">
        <v>1370</v>
      </c>
      <c r="L3" s="238" t="s">
        <v>1371</v>
      </c>
      <c r="M3" s="238" t="s">
        <v>1372</v>
      </c>
      <c r="N3" s="238" t="s">
        <v>1373</v>
      </c>
      <c r="O3" s="238" t="s">
        <v>1374</v>
      </c>
      <c r="P3" s="238" t="s">
        <v>1375</v>
      </c>
      <c r="Q3" s="238" t="s">
        <v>1376</v>
      </c>
      <c r="R3" s="238" t="s">
        <v>1377</v>
      </c>
      <c r="S3" s="238" t="s">
        <v>1378</v>
      </c>
      <c r="T3" s="239" t="s">
        <v>1379</v>
      </c>
      <c r="U3" s="238" t="s">
        <v>1380</v>
      </c>
      <c r="V3" s="238" t="s">
        <v>1381</v>
      </c>
      <c r="W3" s="238" t="s">
        <v>1382</v>
      </c>
      <c r="X3" s="238" t="s">
        <v>1383</v>
      </c>
      <c r="Y3" s="238" t="s">
        <v>1384</v>
      </c>
      <c r="Z3" s="238" t="s">
        <v>1385</v>
      </c>
      <c r="AA3" s="238" t="s">
        <v>928</v>
      </c>
    </row>
    <row r="4">
      <c r="A4" s="240">
        <v>1.0</v>
      </c>
      <c r="B4" s="241" t="s">
        <v>13</v>
      </c>
      <c r="C4" s="241" t="s">
        <v>1386</v>
      </c>
      <c r="D4" s="242"/>
      <c r="E4" s="242"/>
      <c r="F4" s="242"/>
      <c r="G4" s="242"/>
      <c r="H4" s="242"/>
      <c r="I4" s="242"/>
      <c r="J4" s="242"/>
      <c r="K4" s="242"/>
      <c r="L4" s="242"/>
      <c r="M4" s="242"/>
      <c r="N4" s="242"/>
      <c r="O4" s="242"/>
      <c r="P4" s="242"/>
      <c r="Q4" s="242"/>
      <c r="R4" s="242"/>
      <c r="S4" s="242"/>
      <c r="U4" s="242"/>
      <c r="V4" s="242"/>
      <c r="W4" s="242"/>
      <c r="X4" s="242"/>
      <c r="Y4" s="240" t="s">
        <v>1360</v>
      </c>
      <c r="Z4" s="240" t="s">
        <v>1360</v>
      </c>
      <c r="AA4" s="242">
        <f t="shared" ref="AA4:AA58" si="1">COUNTA(D4:Z4)</f>
        <v>2</v>
      </c>
    </row>
    <row r="5">
      <c r="A5" s="240">
        <v>2.0</v>
      </c>
      <c r="B5" s="241" t="s">
        <v>21</v>
      </c>
      <c r="C5" s="241" t="s">
        <v>1387</v>
      </c>
      <c r="D5" s="240" t="s">
        <v>1360</v>
      </c>
      <c r="E5" s="242"/>
      <c r="F5" s="242"/>
      <c r="G5" s="242"/>
      <c r="H5" s="242"/>
      <c r="I5" s="242"/>
      <c r="J5" s="240" t="s">
        <v>1360</v>
      </c>
      <c r="K5" s="240" t="s">
        <v>1360</v>
      </c>
      <c r="L5" s="242"/>
      <c r="M5" s="240" t="s">
        <v>1360</v>
      </c>
      <c r="N5" s="242"/>
      <c r="O5" s="242"/>
      <c r="P5" s="240" t="s">
        <v>1360</v>
      </c>
      <c r="Q5" s="240" t="s">
        <v>1360</v>
      </c>
      <c r="R5" s="240" t="s">
        <v>1360</v>
      </c>
      <c r="S5" s="240" t="s">
        <v>1360</v>
      </c>
      <c r="U5" s="240" t="s">
        <v>1360</v>
      </c>
      <c r="V5" s="240" t="s">
        <v>1360</v>
      </c>
      <c r="W5" s="240" t="s">
        <v>1360</v>
      </c>
      <c r="X5" s="240" t="s">
        <v>1360</v>
      </c>
      <c r="Y5" s="242"/>
      <c r="Z5" s="242"/>
      <c r="AA5" s="242">
        <f t="shared" si="1"/>
        <v>12</v>
      </c>
    </row>
    <row r="6">
      <c r="A6" s="240">
        <v>3.0</v>
      </c>
      <c r="B6" s="241" t="s">
        <v>27</v>
      </c>
      <c r="C6" s="241" t="s">
        <v>1388</v>
      </c>
      <c r="D6" s="240" t="s">
        <v>1360</v>
      </c>
      <c r="E6" s="242"/>
      <c r="F6" s="242"/>
      <c r="G6" s="242"/>
      <c r="H6" s="242"/>
      <c r="I6" s="242"/>
      <c r="J6" s="240" t="s">
        <v>1360</v>
      </c>
      <c r="K6" s="242"/>
      <c r="L6" s="242"/>
      <c r="M6" s="242"/>
      <c r="N6" s="242"/>
      <c r="O6" s="242"/>
      <c r="P6" s="242"/>
      <c r="Q6" s="242"/>
      <c r="R6" s="242"/>
      <c r="S6" s="242"/>
      <c r="T6" s="55"/>
      <c r="U6" s="240" t="s">
        <v>1360</v>
      </c>
      <c r="V6" s="240" t="s">
        <v>1360</v>
      </c>
      <c r="W6" s="240" t="s">
        <v>1360</v>
      </c>
      <c r="X6" s="242"/>
      <c r="Y6" s="242"/>
      <c r="Z6" s="242"/>
      <c r="AA6" s="242">
        <f t="shared" si="1"/>
        <v>5</v>
      </c>
    </row>
    <row r="7">
      <c r="A7" s="240">
        <v>4.0</v>
      </c>
      <c r="B7" s="243" t="s">
        <v>848</v>
      </c>
      <c r="C7" s="241" t="s">
        <v>1389</v>
      </c>
      <c r="D7" s="240" t="s">
        <v>1360</v>
      </c>
      <c r="E7" s="242"/>
      <c r="F7" s="242"/>
      <c r="G7" s="242"/>
      <c r="H7" s="242"/>
      <c r="I7" s="242"/>
      <c r="J7" s="240" t="s">
        <v>1360</v>
      </c>
      <c r="K7" s="242"/>
      <c r="L7" s="242"/>
      <c r="M7" s="242"/>
      <c r="N7" s="242"/>
      <c r="O7" s="242"/>
      <c r="P7" s="240" t="s">
        <v>1360</v>
      </c>
      <c r="Q7" s="242"/>
      <c r="R7" s="242"/>
      <c r="S7" s="242"/>
      <c r="U7" s="240" t="s">
        <v>1360</v>
      </c>
      <c r="V7" s="240" t="s">
        <v>1360</v>
      </c>
      <c r="W7" s="240" t="s">
        <v>1360</v>
      </c>
      <c r="X7" s="242"/>
      <c r="Y7" s="242"/>
      <c r="Z7" s="242"/>
      <c r="AA7" s="242">
        <f t="shared" si="1"/>
        <v>6</v>
      </c>
    </row>
    <row r="8">
      <c r="A8" s="240">
        <v>5.0</v>
      </c>
      <c r="B8" s="243" t="s">
        <v>869</v>
      </c>
      <c r="C8" s="241" t="s">
        <v>1390</v>
      </c>
      <c r="D8" s="242"/>
      <c r="E8" s="242"/>
      <c r="F8" s="242"/>
      <c r="G8" s="242"/>
      <c r="H8" s="242"/>
      <c r="I8" s="242"/>
      <c r="J8" s="242"/>
      <c r="K8" s="242"/>
      <c r="L8" s="242"/>
      <c r="M8" s="242"/>
      <c r="N8" s="242"/>
      <c r="O8" s="242"/>
      <c r="P8" s="242"/>
      <c r="Q8" s="242"/>
      <c r="R8" s="242"/>
      <c r="S8" s="242"/>
      <c r="U8" s="242"/>
      <c r="V8" s="242"/>
      <c r="W8" s="242"/>
      <c r="X8" s="242"/>
      <c r="Y8" s="240" t="s">
        <v>1360</v>
      </c>
      <c r="Z8" s="240" t="s">
        <v>1360</v>
      </c>
      <c r="AA8" s="242">
        <f t="shared" si="1"/>
        <v>2</v>
      </c>
    </row>
    <row r="9">
      <c r="A9" s="240">
        <v>6.0</v>
      </c>
      <c r="B9" s="243" t="s">
        <v>875</v>
      </c>
      <c r="C9" s="241" t="s">
        <v>1391</v>
      </c>
      <c r="D9" s="242"/>
      <c r="E9" s="242"/>
      <c r="F9" s="242"/>
      <c r="G9" s="242"/>
      <c r="H9" s="242"/>
      <c r="I9" s="242"/>
      <c r="J9" s="242"/>
      <c r="K9" s="242"/>
      <c r="L9" s="242"/>
      <c r="M9" s="242"/>
      <c r="N9" s="242"/>
      <c r="O9" s="242"/>
      <c r="P9" s="242"/>
      <c r="Q9" s="242"/>
      <c r="R9" s="242"/>
      <c r="S9" s="242"/>
      <c r="U9" s="242"/>
      <c r="V9" s="242"/>
      <c r="W9" s="242"/>
      <c r="X9" s="242"/>
      <c r="Y9" s="240" t="s">
        <v>1360</v>
      </c>
      <c r="Z9" s="240" t="s">
        <v>1360</v>
      </c>
      <c r="AA9" s="242">
        <f t="shared" si="1"/>
        <v>2</v>
      </c>
    </row>
    <row r="10">
      <c r="A10" s="240">
        <v>7.0</v>
      </c>
      <c r="B10" s="241" t="s">
        <v>44</v>
      </c>
      <c r="C10" s="241" t="s">
        <v>1392</v>
      </c>
      <c r="D10" s="240" t="s">
        <v>1360</v>
      </c>
      <c r="E10" s="242"/>
      <c r="F10" s="242"/>
      <c r="G10" s="242"/>
      <c r="H10" s="242"/>
      <c r="I10" s="242"/>
      <c r="J10" s="240" t="s">
        <v>1360</v>
      </c>
      <c r="K10" s="242"/>
      <c r="L10" s="242"/>
      <c r="M10" s="242"/>
      <c r="N10" s="242"/>
      <c r="O10" s="242"/>
      <c r="P10" s="242"/>
      <c r="Q10" s="242"/>
      <c r="R10" s="242"/>
      <c r="S10" s="242"/>
      <c r="U10" s="242"/>
      <c r="V10" s="242"/>
      <c r="W10" s="242"/>
      <c r="X10" s="242"/>
      <c r="Y10" s="244" t="s">
        <v>1360</v>
      </c>
      <c r="Z10" s="244" t="s">
        <v>1360</v>
      </c>
      <c r="AA10" s="242">
        <f t="shared" si="1"/>
        <v>4</v>
      </c>
    </row>
    <row r="11">
      <c r="A11" s="240">
        <v>8.0</v>
      </c>
      <c r="B11" s="241" t="s">
        <v>55</v>
      </c>
      <c r="C11" s="241" t="s">
        <v>1393</v>
      </c>
      <c r="D11" s="242"/>
      <c r="E11" s="242"/>
      <c r="F11" s="242"/>
      <c r="G11" s="242"/>
      <c r="H11" s="242"/>
      <c r="I11" s="242"/>
      <c r="J11" s="242"/>
      <c r="K11" s="242"/>
      <c r="L11" s="242"/>
      <c r="M11" s="242"/>
      <c r="N11" s="242"/>
      <c r="O11" s="242"/>
      <c r="P11" s="242"/>
      <c r="Q11" s="242"/>
      <c r="R11" s="242"/>
      <c r="S11" s="242"/>
      <c r="U11" s="242"/>
      <c r="V11" s="242"/>
      <c r="W11" s="242"/>
      <c r="X11" s="242"/>
      <c r="Y11" s="240" t="s">
        <v>1360</v>
      </c>
      <c r="Z11" s="240" t="s">
        <v>1360</v>
      </c>
      <c r="AA11" s="242">
        <f t="shared" si="1"/>
        <v>2</v>
      </c>
    </row>
    <row r="12">
      <c r="A12" s="240">
        <v>9.0</v>
      </c>
      <c r="B12" s="241" t="s">
        <v>62</v>
      </c>
      <c r="C12" s="241" t="s">
        <v>1394</v>
      </c>
      <c r="D12" s="242"/>
      <c r="E12" s="242"/>
      <c r="F12" s="242"/>
      <c r="G12" s="242"/>
      <c r="H12" s="242"/>
      <c r="I12" s="242"/>
      <c r="J12" s="242"/>
      <c r="K12" s="242"/>
      <c r="L12" s="242"/>
      <c r="M12" s="242"/>
      <c r="N12" s="242"/>
      <c r="O12" s="242"/>
      <c r="P12" s="242"/>
      <c r="Q12" s="242"/>
      <c r="R12" s="242"/>
      <c r="S12" s="242"/>
      <c r="U12" s="242"/>
      <c r="V12" s="242"/>
      <c r="W12" s="242"/>
      <c r="X12" s="242"/>
      <c r="Y12" s="240" t="s">
        <v>1360</v>
      </c>
      <c r="Z12" s="240" t="s">
        <v>1360</v>
      </c>
      <c r="AA12" s="242">
        <f t="shared" si="1"/>
        <v>2</v>
      </c>
    </row>
    <row r="13">
      <c r="A13" s="240">
        <v>10.0</v>
      </c>
      <c r="B13" s="241" t="s">
        <v>91</v>
      </c>
      <c r="C13" s="241" t="s">
        <v>1395</v>
      </c>
      <c r="D13" s="240" t="s">
        <v>1360</v>
      </c>
      <c r="E13" s="242"/>
      <c r="F13" s="242"/>
      <c r="G13" s="242"/>
      <c r="H13" s="242"/>
      <c r="I13" s="242"/>
      <c r="J13" s="240" t="s">
        <v>1360</v>
      </c>
      <c r="K13" s="242"/>
      <c r="L13" s="242"/>
      <c r="M13" s="242"/>
      <c r="N13" s="242"/>
      <c r="O13" s="242"/>
      <c r="P13" s="242"/>
      <c r="Q13" s="242"/>
      <c r="R13" s="242"/>
      <c r="S13" s="242"/>
      <c r="U13" s="242"/>
      <c r="V13" s="242"/>
      <c r="W13" s="242"/>
      <c r="X13" s="242"/>
      <c r="Y13" s="242"/>
      <c r="Z13" s="242"/>
      <c r="AA13" s="242">
        <f t="shared" si="1"/>
        <v>2</v>
      </c>
    </row>
    <row r="14">
      <c r="A14" s="240">
        <v>11.0</v>
      </c>
      <c r="B14" s="241" t="s">
        <v>124</v>
      </c>
      <c r="C14" s="241" t="s">
        <v>1396</v>
      </c>
      <c r="D14" s="242"/>
      <c r="E14" s="242"/>
      <c r="F14" s="242"/>
      <c r="G14" s="242"/>
      <c r="H14" s="242"/>
      <c r="I14" s="242"/>
      <c r="J14" s="242"/>
      <c r="K14" s="242"/>
      <c r="L14" s="242"/>
      <c r="M14" s="242"/>
      <c r="N14" s="242"/>
      <c r="O14" s="242"/>
      <c r="P14" s="242"/>
      <c r="Q14" s="242"/>
      <c r="R14" s="242"/>
      <c r="S14" s="242"/>
      <c r="U14" s="242"/>
      <c r="V14" s="242"/>
      <c r="W14" s="242"/>
      <c r="X14" s="242"/>
      <c r="Y14" s="240" t="s">
        <v>1360</v>
      </c>
      <c r="Z14" s="240" t="s">
        <v>1360</v>
      </c>
      <c r="AA14" s="242">
        <f t="shared" si="1"/>
        <v>2</v>
      </c>
    </row>
    <row r="15">
      <c r="A15" s="240">
        <v>12.0</v>
      </c>
      <c r="B15" s="243" t="s">
        <v>102</v>
      </c>
      <c r="C15" s="241" t="s">
        <v>1397</v>
      </c>
      <c r="D15" s="242"/>
      <c r="E15" s="242"/>
      <c r="F15" s="242"/>
      <c r="G15" s="242"/>
      <c r="H15" s="242"/>
      <c r="I15" s="242"/>
      <c r="J15" s="242"/>
      <c r="K15" s="242"/>
      <c r="L15" s="242"/>
      <c r="M15" s="242"/>
      <c r="N15" s="242"/>
      <c r="O15" s="242"/>
      <c r="P15" s="242"/>
      <c r="Q15" s="242"/>
      <c r="R15" s="242"/>
      <c r="S15" s="242"/>
      <c r="U15" s="242"/>
      <c r="V15" s="242"/>
      <c r="W15" s="242"/>
      <c r="X15" s="242"/>
      <c r="Y15" s="240" t="s">
        <v>1360</v>
      </c>
      <c r="Z15" s="240" t="s">
        <v>1360</v>
      </c>
      <c r="AA15" s="242">
        <f t="shared" si="1"/>
        <v>2</v>
      </c>
    </row>
    <row r="16">
      <c r="A16" s="240">
        <v>13.0</v>
      </c>
      <c r="B16" s="241" t="s">
        <v>82</v>
      </c>
      <c r="C16" s="241" t="s">
        <v>1398</v>
      </c>
      <c r="D16" s="242"/>
      <c r="E16" s="242"/>
      <c r="F16" s="242"/>
      <c r="G16" s="242"/>
      <c r="H16" s="242"/>
      <c r="I16" s="242"/>
      <c r="J16" s="242"/>
      <c r="K16" s="242"/>
      <c r="L16" s="242"/>
      <c r="M16" s="242"/>
      <c r="N16" s="242"/>
      <c r="O16" s="242"/>
      <c r="P16" s="242"/>
      <c r="Q16" s="242"/>
      <c r="R16" s="242"/>
      <c r="S16" s="242"/>
      <c r="U16" s="242"/>
      <c r="V16" s="242"/>
      <c r="W16" s="242"/>
      <c r="X16" s="242"/>
      <c r="Y16" s="240" t="s">
        <v>1360</v>
      </c>
      <c r="Z16" s="240" t="s">
        <v>1360</v>
      </c>
      <c r="AA16" s="242">
        <f t="shared" si="1"/>
        <v>2</v>
      </c>
    </row>
    <row r="17">
      <c r="A17" s="240">
        <v>14.0</v>
      </c>
      <c r="B17" s="241" t="s">
        <v>155</v>
      </c>
      <c r="C17" s="241" t="s">
        <v>1399</v>
      </c>
      <c r="D17" s="242"/>
      <c r="E17" s="242"/>
      <c r="F17" s="242"/>
      <c r="G17" s="242"/>
      <c r="H17" s="242"/>
      <c r="I17" s="242"/>
      <c r="J17" s="242"/>
      <c r="K17" s="242"/>
      <c r="L17" s="242"/>
      <c r="M17" s="242"/>
      <c r="N17" s="242"/>
      <c r="O17" s="242"/>
      <c r="P17" s="242"/>
      <c r="Q17" s="242"/>
      <c r="R17" s="242"/>
      <c r="S17" s="242"/>
      <c r="U17" s="242"/>
      <c r="V17" s="242"/>
      <c r="W17" s="242"/>
      <c r="X17" s="242"/>
      <c r="Y17" s="240" t="s">
        <v>1360</v>
      </c>
      <c r="Z17" s="240" t="s">
        <v>1360</v>
      </c>
      <c r="AA17" s="242">
        <f t="shared" si="1"/>
        <v>2</v>
      </c>
    </row>
    <row r="18">
      <c r="A18" s="240">
        <v>15.0</v>
      </c>
      <c r="B18" s="241" t="s">
        <v>137</v>
      </c>
      <c r="C18" s="241" t="s">
        <v>1400</v>
      </c>
      <c r="D18" s="242"/>
      <c r="E18" s="242"/>
      <c r="F18" s="242"/>
      <c r="G18" s="242"/>
      <c r="H18" s="242"/>
      <c r="I18" s="242"/>
      <c r="J18" s="242"/>
      <c r="K18" s="242"/>
      <c r="L18" s="242"/>
      <c r="M18" s="242"/>
      <c r="N18" s="242"/>
      <c r="O18" s="242"/>
      <c r="P18" s="242"/>
      <c r="Q18" s="242"/>
      <c r="R18" s="242"/>
      <c r="S18" s="242"/>
      <c r="U18" s="242"/>
      <c r="V18" s="242"/>
      <c r="W18" s="242"/>
      <c r="X18" s="242"/>
      <c r="Y18" s="240" t="s">
        <v>1360</v>
      </c>
      <c r="Z18" s="240" t="s">
        <v>1360</v>
      </c>
      <c r="AA18" s="242">
        <f t="shared" si="1"/>
        <v>2</v>
      </c>
    </row>
    <row r="19">
      <c r="A19" s="240">
        <v>16.0</v>
      </c>
      <c r="B19" s="241" t="s">
        <v>145</v>
      </c>
      <c r="C19" s="241" t="s">
        <v>1401</v>
      </c>
      <c r="D19" s="240" t="s">
        <v>1360</v>
      </c>
      <c r="E19" s="242"/>
      <c r="F19" s="242"/>
      <c r="G19" s="242"/>
      <c r="H19" s="242"/>
      <c r="I19" s="242"/>
      <c r="J19" s="240" t="s">
        <v>1360</v>
      </c>
      <c r="K19" s="242"/>
      <c r="L19" s="242"/>
      <c r="M19" s="242"/>
      <c r="N19" s="242"/>
      <c r="O19" s="242"/>
      <c r="P19" s="242"/>
      <c r="Q19" s="242"/>
      <c r="R19" s="242"/>
      <c r="S19" s="242"/>
      <c r="U19" s="242"/>
      <c r="V19" s="242"/>
      <c r="W19" s="242"/>
      <c r="X19" s="242"/>
      <c r="Y19" s="242"/>
      <c r="Z19" s="240" t="s">
        <v>1360</v>
      </c>
      <c r="AA19" s="242">
        <f t="shared" si="1"/>
        <v>3</v>
      </c>
    </row>
    <row r="20">
      <c r="A20" s="240">
        <v>17.0</v>
      </c>
      <c r="B20" s="241" t="s">
        <v>206</v>
      </c>
      <c r="C20" s="241" t="s">
        <v>1402</v>
      </c>
      <c r="D20" s="242"/>
      <c r="E20" s="242"/>
      <c r="F20" s="242"/>
      <c r="G20" s="242"/>
      <c r="H20" s="242"/>
      <c r="I20" s="240" t="s">
        <v>1360</v>
      </c>
      <c r="J20" s="242"/>
      <c r="K20" s="242"/>
      <c r="L20" s="242"/>
      <c r="M20" s="242"/>
      <c r="N20" s="242"/>
      <c r="O20" s="242"/>
      <c r="P20" s="242"/>
      <c r="Q20" s="242"/>
      <c r="R20" s="242"/>
      <c r="S20" s="242"/>
      <c r="U20" s="242"/>
      <c r="V20" s="242"/>
      <c r="W20" s="242"/>
      <c r="X20" s="242"/>
      <c r="Y20" s="242"/>
      <c r="Z20" s="240" t="s">
        <v>1360</v>
      </c>
      <c r="AA20" s="242">
        <f t="shared" si="1"/>
        <v>2</v>
      </c>
    </row>
    <row r="21">
      <c r="A21" s="240">
        <v>18.0</v>
      </c>
      <c r="B21" s="241" t="s">
        <v>270</v>
      </c>
      <c r="C21" s="241" t="s">
        <v>1403</v>
      </c>
      <c r="D21" s="242"/>
      <c r="E21" s="242"/>
      <c r="F21" s="242"/>
      <c r="G21" s="242"/>
      <c r="H21" s="242"/>
      <c r="I21" s="240" t="s">
        <v>1360</v>
      </c>
      <c r="J21" s="242"/>
      <c r="K21" s="242"/>
      <c r="L21" s="242"/>
      <c r="M21" s="242"/>
      <c r="N21" s="242"/>
      <c r="O21" s="242"/>
      <c r="P21" s="242"/>
      <c r="Q21" s="242"/>
      <c r="R21" s="242"/>
      <c r="S21" s="242"/>
      <c r="U21" s="242"/>
      <c r="V21" s="242"/>
      <c r="W21" s="242"/>
      <c r="X21" s="242"/>
      <c r="Y21" s="242"/>
      <c r="Z21" s="240" t="s">
        <v>1360</v>
      </c>
      <c r="AA21" s="242">
        <f t="shared" si="1"/>
        <v>2</v>
      </c>
    </row>
    <row r="22">
      <c r="A22" s="240">
        <v>19.0</v>
      </c>
      <c r="B22" s="241" t="s">
        <v>217</v>
      </c>
      <c r="C22" s="241" t="s">
        <v>1404</v>
      </c>
      <c r="D22" s="242"/>
      <c r="E22" s="242"/>
      <c r="F22" s="242"/>
      <c r="G22" s="242"/>
      <c r="H22" s="242"/>
      <c r="I22" s="242"/>
      <c r="J22" s="242"/>
      <c r="K22" s="242"/>
      <c r="L22" s="242"/>
      <c r="M22" s="242"/>
      <c r="N22" s="242"/>
      <c r="O22" s="242"/>
      <c r="P22" s="242"/>
      <c r="Q22" s="242"/>
      <c r="R22" s="242"/>
      <c r="S22" s="242"/>
      <c r="U22" s="242"/>
      <c r="V22" s="242"/>
      <c r="W22" s="242"/>
      <c r="X22" s="242"/>
      <c r="Y22" s="240" t="s">
        <v>1360</v>
      </c>
      <c r="Z22" s="240" t="s">
        <v>1360</v>
      </c>
      <c r="AA22" s="242">
        <f t="shared" si="1"/>
        <v>2</v>
      </c>
    </row>
    <row r="23">
      <c r="A23" s="240">
        <v>20.0</v>
      </c>
      <c r="B23" s="241" t="s">
        <v>253</v>
      </c>
      <c r="C23" s="241" t="s">
        <v>1405</v>
      </c>
      <c r="D23" s="242"/>
      <c r="E23" s="242"/>
      <c r="F23" s="242"/>
      <c r="G23" s="242"/>
      <c r="H23" s="242"/>
      <c r="I23" s="242"/>
      <c r="J23" s="242"/>
      <c r="K23" s="242"/>
      <c r="L23" s="242"/>
      <c r="M23" s="242"/>
      <c r="N23" s="242"/>
      <c r="O23" s="242"/>
      <c r="P23" s="242"/>
      <c r="Q23" s="242"/>
      <c r="R23" s="242"/>
      <c r="S23" s="242"/>
      <c r="U23" s="242"/>
      <c r="V23" s="242"/>
      <c r="W23" s="242"/>
      <c r="X23" s="242"/>
      <c r="Y23" s="240" t="s">
        <v>1360</v>
      </c>
      <c r="Z23" s="240" t="s">
        <v>1360</v>
      </c>
      <c r="AA23" s="242">
        <f t="shared" si="1"/>
        <v>2</v>
      </c>
    </row>
    <row r="24">
      <c r="A24" s="240">
        <v>21.0</v>
      </c>
      <c r="B24" s="241" t="s">
        <v>883</v>
      </c>
      <c r="C24" s="241" t="s">
        <v>1406</v>
      </c>
      <c r="D24" s="242"/>
      <c r="E24" s="242"/>
      <c r="F24" s="242"/>
      <c r="G24" s="242"/>
      <c r="H24" s="242"/>
      <c r="I24" s="242"/>
      <c r="J24" s="242"/>
      <c r="K24" s="242"/>
      <c r="L24" s="242"/>
      <c r="M24" s="242"/>
      <c r="N24" s="242"/>
      <c r="O24" s="242"/>
      <c r="P24" s="242"/>
      <c r="Q24" s="242"/>
      <c r="R24" s="242"/>
      <c r="S24" s="242"/>
      <c r="U24" s="242"/>
      <c r="V24" s="242"/>
      <c r="W24" s="242"/>
      <c r="X24" s="242"/>
      <c r="Y24" s="240" t="s">
        <v>1360</v>
      </c>
      <c r="Z24" s="240" t="s">
        <v>1360</v>
      </c>
      <c r="AA24" s="242">
        <f t="shared" si="1"/>
        <v>2</v>
      </c>
    </row>
    <row r="25">
      <c r="A25" s="240">
        <v>22.0</v>
      </c>
      <c r="B25" s="241" t="s">
        <v>240</v>
      </c>
      <c r="C25" s="241" t="s">
        <v>1407</v>
      </c>
      <c r="D25" s="240" t="s">
        <v>1360</v>
      </c>
      <c r="E25" s="242"/>
      <c r="F25" s="242"/>
      <c r="G25" s="242"/>
      <c r="H25" s="242"/>
      <c r="I25" s="242"/>
      <c r="J25" s="240" t="s">
        <v>1360</v>
      </c>
      <c r="K25" s="242"/>
      <c r="L25" s="242"/>
      <c r="M25" s="242"/>
      <c r="N25" s="242"/>
      <c r="O25" s="242"/>
      <c r="P25" s="242"/>
      <c r="Q25" s="242"/>
      <c r="R25" s="242"/>
      <c r="S25" s="242"/>
      <c r="U25" s="242"/>
      <c r="V25" s="242"/>
      <c r="W25" s="242"/>
      <c r="X25" s="242"/>
      <c r="Y25" s="242"/>
      <c r="Z25" s="240" t="s">
        <v>1360</v>
      </c>
      <c r="AA25" s="242">
        <f t="shared" si="1"/>
        <v>3</v>
      </c>
    </row>
    <row r="26">
      <c r="A26" s="240">
        <v>23.0</v>
      </c>
      <c r="B26" s="241" t="s">
        <v>186</v>
      </c>
      <c r="C26" s="241" t="s">
        <v>1408</v>
      </c>
      <c r="D26" s="240" t="s">
        <v>1360</v>
      </c>
      <c r="E26" s="242"/>
      <c r="F26" s="242"/>
      <c r="G26" s="242"/>
      <c r="H26" s="242"/>
      <c r="I26" s="242"/>
      <c r="J26" s="240" t="s">
        <v>1360</v>
      </c>
      <c r="K26" s="242"/>
      <c r="L26" s="242"/>
      <c r="M26" s="242"/>
      <c r="N26" s="242"/>
      <c r="O26" s="242"/>
      <c r="P26" s="242"/>
      <c r="Q26" s="242"/>
      <c r="R26" s="242"/>
      <c r="S26" s="242"/>
      <c r="U26" s="242"/>
      <c r="V26" s="242"/>
      <c r="W26" s="242"/>
      <c r="X26" s="242"/>
      <c r="Y26" s="242"/>
      <c r="Z26" s="240" t="s">
        <v>1360</v>
      </c>
      <c r="AA26" s="242">
        <f t="shared" si="1"/>
        <v>3</v>
      </c>
    </row>
    <row r="27">
      <c r="A27" s="55">
        <v>24.0</v>
      </c>
      <c r="B27" s="243" t="s">
        <v>225</v>
      </c>
      <c r="C27" s="241" t="s">
        <v>1409</v>
      </c>
      <c r="D27" s="55" t="s">
        <v>1360</v>
      </c>
      <c r="F27" s="245"/>
      <c r="G27" s="240" t="s">
        <v>1360</v>
      </c>
      <c r="H27" s="240" t="s">
        <v>1360</v>
      </c>
      <c r="J27" s="55"/>
      <c r="L27" s="245"/>
      <c r="O27" s="55" t="s">
        <v>1360</v>
      </c>
      <c r="P27" s="55" t="s">
        <v>1360</v>
      </c>
      <c r="Q27" s="55" t="s">
        <v>1360</v>
      </c>
      <c r="U27" s="55" t="s">
        <v>1360</v>
      </c>
      <c r="W27" s="55" t="s">
        <v>1360</v>
      </c>
      <c r="AA27" s="242">
        <f t="shared" si="1"/>
        <v>8</v>
      </c>
    </row>
    <row r="28">
      <c r="A28" s="240">
        <v>25.0</v>
      </c>
      <c r="B28" s="241" t="s">
        <v>237</v>
      </c>
      <c r="C28" s="241" t="s">
        <v>1410</v>
      </c>
      <c r="D28" s="240" t="s">
        <v>1360</v>
      </c>
      <c r="E28" s="242"/>
      <c r="F28" s="242"/>
      <c r="G28" s="242"/>
      <c r="H28" s="242"/>
      <c r="I28" s="242"/>
      <c r="J28" s="240" t="s">
        <v>1360</v>
      </c>
      <c r="K28" s="240" t="s">
        <v>1360</v>
      </c>
      <c r="L28" s="242"/>
      <c r="M28" s="242"/>
      <c r="N28" s="242"/>
      <c r="O28" s="242"/>
      <c r="P28" s="240" t="s">
        <v>1360</v>
      </c>
      <c r="Q28" s="240" t="s">
        <v>1360</v>
      </c>
      <c r="R28" s="242"/>
      <c r="S28" s="240" t="s">
        <v>1360</v>
      </c>
      <c r="U28" s="240" t="s">
        <v>1360</v>
      </c>
      <c r="V28" s="240" t="s">
        <v>1360</v>
      </c>
      <c r="W28" s="240" t="s">
        <v>1360</v>
      </c>
      <c r="X28" s="242"/>
      <c r="Y28" s="242"/>
      <c r="Z28" s="242"/>
      <c r="AA28" s="242">
        <f t="shared" si="1"/>
        <v>9</v>
      </c>
    </row>
    <row r="29">
      <c r="A29" s="240">
        <v>26.0</v>
      </c>
      <c r="B29" s="241" t="s">
        <v>839</v>
      </c>
      <c r="C29" s="241" t="s">
        <v>1411</v>
      </c>
      <c r="D29" s="55" t="s">
        <v>1360</v>
      </c>
      <c r="F29" s="242"/>
      <c r="G29" s="242"/>
      <c r="H29" s="242"/>
      <c r="J29" s="55" t="s">
        <v>1360</v>
      </c>
      <c r="K29" s="55" t="s">
        <v>1360</v>
      </c>
      <c r="L29" s="242"/>
      <c r="O29" s="242"/>
      <c r="P29" s="55" t="s">
        <v>1360</v>
      </c>
      <c r="Q29" s="55" t="s">
        <v>1360</v>
      </c>
      <c r="U29" s="55" t="s">
        <v>1360</v>
      </c>
      <c r="V29" s="55" t="s">
        <v>1360</v>
      </c>
      <c r="W29" s="55" t="s">
        <v>1360</v>
      </c>
      <c r="Y29" s="242"/>
      <c r="Z29" s="242"/>
      <c r="AA29" s="242">
        <f t="shared" si="1"/>
        <v>8</v>
      </c>
    </row>
    <row r="30">
      <c r="A30" s="240">
        <v>27.0</v>
      </c>
      <c r="B30" s="241" t="s">
        <v>921</v>
      </c>
      <c r="C30" s="241" t="s">
        <v>1412</v>
      </c>
      <c r="D30" s="242"/>
      <c r="E30" s="242"/>
      <c r="F30" s="242"/>
      <c r="G30" s="242"/>
      <c r="H30" s="242"/>
      <c r="I30" s="242"/>
      <c r="J30" s="242"/>
      <c r="K30" s="240" t="s">
        <v>1360</v>
      </c>
      <c r="L30" s="242"/>
      <c r="M30" s="242"/>
      <c r="N30" s="240" t="s">
        <v>1360</v>
      </c>
      <c r="O30" s="242"/>
      <c r="P30" s="242"/>
      <c r="Q30" s="240" t="s">
        <v>1360</v>
      </c>
      <c r="R30" s="240" t="s">
        <v>1360</v>
      </c>
      <c r="S30" s="242"/>
      <c r="U30" s="242"/>
      <c r="V30" s="242"/>
      <c r="W30" s="242"/>
      <c r="X30" s="242"/>
      <c r="Y30" s="242"/>
      <c r="Z30" s="242"/>
      <c r="AA30" s="242">
        <f t="shared" si="1"/>
        <v>4</v>
      </c>
    </row>
    <row r="31">
      <c r="A31" s="240">
        <v>28.0</v>
      </c>
      <c r="B31" s="241" t="s">
        <v>289</v>
      </c>
      <c r="C31" s="241" t="s">
        <v>1413</v>
      </c>
      <c r="D31" s="242"/>
      <c r="E31" s="242"/>
      <c r="F31" s="242"/>
      <c r="G31" s="242"/>
      <c r="H31" s="242"/>
      <c r="I31" s="242"/>
      <c r="J31" s="242"/>
      <c r="K31" s="242"/>
      <c r="L31" s="242"/>
      <c r="M31" s="242"/>
      <c r="N31" s="242"/>
      <c r="O31" s="242"/>
      <c r="P31" s="242"/>
      <c r="Q31" s="242"/>
      <c r="R31" s="242"/>
      <c r="S31" s="242"/>
      <c r="U31" s="242"/>
      <c r="V31" s="242"/>
      <c r="W31" s="242"/>
      <c r="X31" s="242"/>
      <c r="Y31" s="240" t="s">
        <v>1360</v>
      </c>
      <c r="Z31" s="240" t="s">
        <v>1360</v>
      </c>
      <c r="AA31" s="242">
        <f t="shared" si="1"/>
        <v>2</v>
      </c>
    </row>
    <row r="32">
      <c r="A32" s="240">
        <v>29.0</v>
      </c>
      <c r="B32" s="241" t="s">
        <v>310</v>
      </c>
      <c r="C32" s="241" t="s">
        <v>1414</v>
      </c>
      <c r="D32" s="242"/>
      <c r="E32" s="242"/>
      <c r="F32" s="242"/>
      <c r="G32" s="242"/>
      <c r="H32" s="242"/>
      <c r="I32" s="242"/>
      <c r="J32" s="242"/>
      <c r="K32" s="242"/>
      <c r="L32" s="242"/>
      <c r="M32" s="242"/>
      <c r="N32" s="242"/>
      <c r="O32" s="242"/>
      <c r="P32" s="242"/>
      <c r="Q32" s="242"/>
      <c r="R32" s="242"/>
      <c r="S32" s="242"/>
      <c r="U32" s="242"/>
      <c r="V32" s="242"/>
      <c r="W32" s="242"/>
      <c r="X32" s="242"/>
      <c r="Y32" s="240" t="s">
        <v>1360</v>
      </c>
      <c r="Z32" s="240" t="s">
        <v>1360</v>
      </c>
      <c r="AA32" s="242">
        <f t="shared" si="1"/>
        <v>2</v>
      </c>
    </row>
    <row r="33">
      <c r="A33" s="240">
        <v>30.0</v>
      </c>
      <c r="B33" s="241" t="s">
        <v>317</v>
      </c>
      <c r="C33" s="241" t="s">
        <v>1415</v>
      </c>
      <c r="D33" s="240" t="s">
        <v>1360</v>
      </c>
      <c r="E33" s="242"/>
      <c r="F33" s="242"/>
      <c r="G33" s="242"/>
      <c r="H33" s="242"/>
      <c r="I33" s="242"/>
      <c r="J33" s="240" t="s">
        <v>1360</v>
      </c>
      <c r="K33" s="242"/>
      <c r="L33" s="242"/>
      <c r="M33" s="242"/>
      <c r="N33" s="242"/>
      <c r="O33" s="242"/>
      <c r="P33" s="242"/>
      <c r="Q33" s="242"/>
      <c r="R33" s="242"/>
      <c r="S33" s="242"/>
      <c r="U33" s="242"/>
      <c r="V33" s="240" t="s">
        <v>1360</v>
      </c>
      <c r="W33" s="242"/>
      <c r="X33" s="242"/>
      <c r="Y33" s="242"/>
      <c r="Z33" s="240" t="s">
        <v>1360</v>
      </c>
      <c r="AA33" s="242">
        <f t="shared" si="1"/>
        <v>4</v>
      </c>
    </row>
    <row r="34">
      <c r="A34" s="240">
        <v>31.0</v>
      </c>
      <c r="B34" s="241" t="s">
        <v>296</v>
      </c>
      <c r="C34" s="241" t="s">
        <v>1416</v>
      </c>
      <c r="D34" s="242"/>
      <c r="E34" s="242"/>
      <c r="F34" s="242"/>
      <c r="G34" s="242"/>
      <c r="H34" s="242"/>
      <c r="I34" s="242"/>
      <c r="J34" s="242"/>
      <c r="K34" s="242"/>
      <c r="L34" s="242"/>
      <c r="M34" s="242"/>
      <c r="N34" s="242"/>
      <c r="O34" s="242"/>
      <c r="P34" s="242"/>
      <c r="Q34" s="242"/>
      <c r="R34" s="242"/>
      <c r="S34" s="242"/>
      <c r="U34" s="242"/>
      <c r="V34" s="242"/>
      <c r="W34" s="242"/>
      <c r="X34" s="242"/>
      <c r="Y34" s="240" t="s">
        <v>1360</v>
      </c>
      <c r="Z34" s="240" t="s">
        <v>1360</v>
      </c>
      <c r="AA34" s="242">
        <f t="shared" si="1"/>
        <v>2</v>
      </c>
    </row>
    <row r="35">
      <c r="A35" s="240">
        <v>32.0</v>
      </c>
      <c r="B35" s="241" t="s">
        <v>331</v>
      </c>
      <c r="C35" s="241" t="s">
        <v>1417</v>
      </c>
      <c r="D35" s="240" t="s">
        <v>1360</v>
      </c>
      <c r="E35" s="242"/>
      <c r="F35" s="240" t="s">
        <v>1360</v>
      </c>
      <c r="G35" s="245"/>
      <c r="H35" s="245"/>
      <c r="I35" s="242"/>
      <c r="J35" s="240" t="s">
        <v>1360</v>
      </c>
      <c r="K35" s="242"/>
      <c r="L35" s="240" t="s">
        <v>1360</v>
      </c>
      <c r="M35" s="242"/>
      <c r="N35" s="242"/>
      <c r="O35" s="242"/>
      <c r="P35" s="242"/>
      <c r="Q35" s="242"/>
      <c r="R35" s="242"/>
      <c r="S35" s="242"/>
      <c r="U35" s="240" t="s">
        <v>1360</v>
      </c>
      <c r="V35" s="240" t="s">
        <v>1360</v>
      </c>
      <c r="W35" s="240" t="s">
        <v>1360</v>
      </c>
      <c r="X35" s="242"/>
      <c r="Y35" s="242"/>
      <c r="Z35" s="242"/>
      <c r="AA35" s="242">
        <f t="shared" si="1"/>
        <v>7</v>
      </c>
    </row>
    <row r="36">
      <c r="A36" s="240">
        <v>33.0</v>
      </c>
      <c r="B36" s="241" t="s">
        <v>281</v>
      </c>
      <c r="C36" s="241" t="s">
        <v>1418</v>
      </c>
      <c r="D36" s="242"/>
      <c r="E36" s="242"/>
      <c r="F36" s="242"/>
      <c r="G36" s="242"/>
      <c r="H36" s="242"/>
      <c r="I36" s="242"/>
      <c r="J36" s="242"/>
      <c r="K36" s="242"/>
      <c r="L36" s="242"/>
      <c r="M36" s="242"/>
      <c r="N36" s="242"/>
      <c r="O36" s="242"/>
      <c r="P36" s="242"/>
      <c r="Q36" s="242"/>
      <c r="R36" s="242"/>
      <c r="S36" s="242"/>
      <c r="U36" s="242"/>
      <c r="V36" s="242"/>
      <c r="W36" s="242"/>
      <c r="X36" s="242"/>
      <c r="Y36" s="240" t="s">
        <v>1360</v>
      </c>
      <c r="Z36" s="240" t="s">
        <v>1360</v>
      </c>
      <c r="AA36" s="242">
        <f t="shared" si="1"/>
        <v>2</v>
      </c>
    </row>
    <row r="37">
      <c r="A37" s="240">
        <v>34.0</v>
      </c>
      <c r="B37" s="241" t="s">
        <v>339</v>
      </c>
      <c r="C37" s="241" t="s">
        <v>1419</v>
      </c>
      <c r="D37" s="242"/>
      <c r="E37" s="242"/>
      <c r="F37" s="242"/>
      <c r="G37" s="242"/>
      <c r="H37" s="242"/>
      <c r="I37" s="242"/>
      <c r="J37" s="242"/>
      <c r="K37" s="242"/>
      <c r="L37" s="242"/>
      <c r="M37" s="242"/>
      <c r="N37" s="242"/>
      <c r="O37" s="242"/>
      <c r="P37" s="242"/>
      <c r="Q37" s="242"/>
      <c r="R37" s="242"/>
      <c r="S37" s="242"/>
      <c r="U37" s="242"/>
      <c r="V37" s="242"/>
      <c r="W37" s="242"/>
      <c r="X37" s="242"/>
      <c r="Y37" s="240" t="s">
        <v>1360</v>
      </c>
      <c r="Z37" s="240" t="s">
        <v>1360</v>
      </c>
      <c r="AA37" s="242">
        <f t="shared" si="1"/>
        <v>2</v>
      </c>
    </row>
    <row r="38">
      <c r="A38" s="240">
        <v>35.0</v>
      </c>
      <c r="B38" s="241" t="s">
        <v>302</v>
      </c>
      <c r="C38" s="241" t="s">
        <v>1420</v>
      </c>
      <c r="D38" s="240" t="s">
        <v>1360</v>
      </c>
      <c r="E38" s="242"/>
      <c r="F38" s="242"/>
      <c r="G38" s="242"/>
      <c r="H38" s="242"/>
      <c r="I38" s="242"/>
      <c r="J38" s="240" t="s">
        <v>1360</v>
      </c>
      <c r="K38" s="242"/>
      <c r="L38" s="242"/>
      <c r="M38" s="242"/>
      <c r="N38" s="242"/>
      <c r="O38" s="242"/>
      <c r="P38" s="242"/>
      <c r="Q38" s="242"/>
      <c r="R38" s="242"/>
      <c r="S38" s="242"/>
      <c r="U38" s="240" t="s">
        <v>1360</v>
      </c>
      <c r="V38" s="240" t="s">
        <v>1360</v>
      </c>
      <c r="W38" s="240" t="s">
        <v>1360</v>
      </c>
      <c r="X38" s="242"/>
      <c r="Y38" s="242"/>
      <c r="Z38" s="242"/>
      <c r="AA38" s="242">
        <f t="shared" si="1"/>
        <v>5</v>
      </c>
    </row>
    <row r="39">
      <c r="A39" s="240">
        <v>36.0</v>
      </c>
      <c r="B39" s="241" t="s">
        <v>346</v>
      </c>
      <c r="C39" s="241" t="s">
        <v>1421</v>
      </c>
      <c r="D39" s="242"/>
      <c r="E39" s="242"/>
      <c r="F39" s="242"/>
      <c r="G39" s="242"/>
      <c r="H39" s="242"/>
      <c r="I39" s="242"/>
      <c r="J39" s="242"/>
      <c r="K39" s="242"/>
      <c r="L39" s="242"/>
      <c r="M39" s="242"/>
      <c r="N39" s="242"/>
      <c r="O39" s="242"/>
      <c r="P39" s="242"/>
      <c r="Q39" s="242"/>
      <c r="R39" s="242"/>
      <c r="S39" s="242"/>
      <c r="U39" s="242"/>
      <c r="V39" s="242"/>
      <c r="W39" s="242"/>
      <c r="X39" s="242"/>
      <c r="Y39" s="240" t="s">
        <v>1360</v>
      </c>
      <c r="Z39" s="240" t="s">
        <v>1360</v>
      </c>
      <c r="AA39" s="242">
        <f t="shared" si="1"/>
        <v>2</v>
      </c>
    </row>
    <row r="40">
      <c r="A40" s="240">
        <v>37.0</v>
      </c>
      <c r="B40" s="241" t="s">
        <v>912</v>
      </c>
      <c r="C40" s="241" t="s">
        <v>1422</v>
      </c>
      <c r="D40" s="240" t="s">
        <v>1360</v>
      </c>
      <c r="E40" s="240" t="s">
        <v>1360</v>
      </c>
      <c r="F40" s="242"/>
      <c r="G40" s="242"/>
      <c r="H40" s="242"/>
      <c r="I40" s="242"/>
      <c r="J40" s="240" t="s">
        <v>1360</v>
      </c>
      <c r="K40" s="240" t="s">
        <v>1360</v>
      </c>
      <c r="L40" s="242"/>
      <c r="M40" s="242"/>
      <c r="N40" s="240" t="s">
        <v>1360</v>
      </c>
      <c r="O40" s="242"/>
      <c r="P40" s="240" t="s">
        <v>1360</v>
      </c>
      <c r="Q40" s="240" t="s">
        <v>1360</v>
      </c>
      <c r="R40" s="242"/>
      <c r="S40" s="242"/>
      <c r="U40" s="242"/>
      <c r="V40" s="240" t="s">
        <v>1360</v>
      </c>
      <c r="W40" s="240" t="s">
        <v>1360</v>
      </c>
      <c r="X40" s="242"/>
      <c r="Y40" s="240" t="s">
        <v>1360</v>
      </c>
      <c r="Z40" s="240" t="s">
        <v>1360</v>
      </c>
      <c r="AA40" s="242">
        <f t="shared" si="1"/>
        <v>11</v>
      </c>
    </row>
    <row r="41">
      <c r="A41" s="240">
        <v>38.0</v>
      </c>
      <c r="B41" s="241" t="s">
        <v>528</v>
      </c>
      <c r="C41" s="241" t="s">
        <v>1423</v>
      </c>
      <c r="D41" s="240" t="s">
        <v>1360</v>
      </c>
      <c r="E41" s="240" t="s">
        <v>1360</v>
      </c>
      <c r="F41" s="242"/>
      <c r="G41" s="242"/>
      <c r="H41" s="242"/>
      <c r="I41" s="242"/>
      <c r="J41" s="240" t="s">
        <v>1360</v>
      </c>
      <c r="K41" s="240" t="s">
        <v>1360</v>
      </c>
      <c r="L41" s="242"/>
      <c r="M41" s="242"/>
      <c r="N41" s="240" t="s">
        <v>1360</v>
      </c>
      <c r="O41" s="242"/>
      <c r="P41" s="240" t="s">
        <v>1360</v>
      </c>
      <c r="Q41" s="240" t="s">
        <v>1360</v>
      </c>
      <c r="R41" s="242"/>
      <c r="S41" s="240" t="s">
        <v>1360</v>
      </c>
      <c r="U41" s="240" t="s">
        <v>1360</v>
      </c>
      <c r="V41" s="240" t="s">
        <v>1360</v>
      </c>
      <c r="W41" s="240" t="s">
        <v>1360</v>
      </c>
      <c r="X41" s="242"/>
      <c r="Y41" s="242"/>
      <c r="Z41" s="240" t="s">
        <v>1360</v>
      </c>
      <c r="AA41" s="242">
        <f t="shared" si="1"/>
        <v>12</v>
      </c>
    </row>
    <row r="42">
      <c r="A42" s="240">
        <v>39.0</v>
      </c>
      <c r="B42" s="241" t="s">
        <v>430</v>
      </c>
      <c r="C42" s="241" t="s">
        <v>1424</v>
      </c>
      <c r="D42" s="242"/>
      <c r="E42" s="242"/>
      <c r="F42" s="242"/>
      <c r="G42" s="242"/>
      <c r="H42" s="242"/>
      <c r="I42" s="242"/>
      <c r="J42" s="242"/>
      <c r="K42" s="242"/>
      <c r="L42" s="242"/>
      <c r="M42" s="242"/>
      <c r="N42" s="242"/>
      <c r="O42" s="242"/>
      <c r="P42" s="242"/>
      <c r="Q42" s="242"/>
      <c r="R42" s="242"/>
      <c r="S42" s="242"/>
      <c r="U42" s="242"/>
      <c r="V42" s="242"/>
      <c r="W42" s="242"/>
      <c r="X42" s="242"/>
      <c r="Y42" s="240" t="s">
        <v>1360</v>
      </c>
      <c r="Z42" s="240" t="s">
        <v>1360</v>
      </c>
      <c r="AA42" s="242">
        <f t="shared" si="1"/>
        <v>2</v>
      </c>
    </row>
    <row r="43">
      <c r="A43" s="240">
        <v>40.0</v>
      </c>
      <c r="B43" s="241" t="s">
        <v>857</v>
      </c>
      <c r="C43" s="241" t="s">
        <v>1425</v>
      </c>
      <c r="D43" s="240" t="s">
        <v>1360</v>
      </c>
      <c r="E43" s="240" t="s">
        <v>1360</v>
      </c>
      <c r="F43" s="242"/>
      <c r="G43" s="242"/>
      <c r="H43" s="242"/>
      <c r="I43" s="242"/>
      <c r="J43" s="240" t="s">
        <v>1360</v>
      </c>
      <c r="K43" s="240" t="s">
        <v>1360</v>
      </c>
      <c r="L43" s="242"/>
      <c r="M43" s="242"/>
      <c r="N43" s="240" t="s">
        <v>1360</v>
      </c>
      <c r="O43" s="242"/>
      <c r="P43" s="240" t="s">
        <v>1360</v>
      </c>
      <c r="Q43" s="240" t="s">
        <v>1360</v>
      </c>
      <c r="R43" s="242"/>
      <c r="S43" s="242"/>
      <c r="U43" s="242"/>
      <c r="V43" s="240" t="s">
        <v>1360</v>
      </c>
      <c r="W43" s="240" t="s">
        <v>1360</v>
      </c>
      <c r="X43" s="242"/>
      <c r="Y43" s="242"/>
      <c r="Z43" s="242"/>
      <c r="AA43" s="242">
        <f t="shared" si="1"/>
        <v>9</v>
      </c>
    </row>
    <row r="44">
      <c r="A44" s="240">
        <v>41.0</v>
      </c>
      <c r="B44" s="241" t="s">
        <v>416</v>
      </c>
      <c r="C44" s="241" t="s">
        <v>1426</v>
      </c>
      <c r="D44" s="242"/>
      <c r="E44" s="242"/>
      <c r="F44" s="242"/>
      <c r="G44" s="242"/>
      <c r="H44" s="242"/>
      <c r="I44" s="242"/>
      <c r="J44" s="242"/>
      <c r="K44" s="242"/>
      <c r="L44" s="242"/>
      <c r="M44" s="242"/>
      <c r="N44" s="242"/>
      <c r="O44" s="242"/>
      <c r="P44" s="242"/>
      <c r="Q44" s="242"/>
      <c r="R44" s="242"/>
      <c r="S44" s="242"/>
      <c r="U44" s="242"/>
      <c r="V44" s="242"/>
      <c r="W44" s="242"/>
      <c r="X44" s="242"/>
      <c r="Y44" s="240" t="s">
        <v>1360</v>
      </c>
      <c r="Z44" s="240" t="s">
        <v>1360</v>
      </c>
      <c r="AA44" s="242">
        <f t="shared" si="1"/>
        <v>2</v>
      </c>
    </row>
    <row r="45">
      <c r="A45" s="240">
        <v>42.0</v>
      </c>
      <c r="B45" s="241" t="s">
        <v>452</v>
      </c>
      <c r="C45" s="241" t="s">
        <v>1427</v>
      </c>
      <c r="D45" s="242"/>
      <c r="E45" s="242"/>
      <c r="F45" s="242"/>
      <c r="G45" s="242"/>
      <c r="H45" s="242"/>
      <c r="I45" s="242"/>
      <c r="J45" s="242"/>
      <c r="K45" s="242"/>
      <c r="L45" s="242"/>
      <c r="M45" s="242"/>
      <c r="N45" s="242"/>
      <c r="O45" s="242"/>
      <c r="P45" s="242"/>
      <c r="Q45" s="242"/>
      <c r="R45" s="242"/>
      <c r="S45" s="242"/>
      <c r="U45" s="242"/>
      <c r="V45" s="242"/>
      <c r="W45" s="242"/>
      <c r="X45" s="242"/>
      <c r="Y45" s="240" t="s">
        <v>1360</v>
      </c>
      <c r="Z45" s="240" t="s">
        <v>1360</v>
      </c>
      <c r="AA45" s="242">
        <f t="shared" si="1"/>
        <v>2</v>
      </c>
    </row>
    <row r="46">
      <c r="A46" s="240">
        <v>43.0</v>
      </c>
      <c r="B46" s="241" t="s">
        <v>396</v>
      </c>
      <c r="C46" s="241" t="s">
        <v>1428</v>
      </c>
      <c r="D46" s="242"/>
      <c r="E46" s="242"/>
      <c r="F46" s="242"/>
      <c r="G46" s="242"/>
      <c r="H46" s="242"/>
      <c r="I46" s="242"/>
      <c r="J46" s="240" t="s">
        <v>1360</v>
      </c>
      <c r="K46" s="242"/>
      <c r="L46" s="242"/>
      <c r="M46" s="242"/>
      <c r="N46" s="242"/>
      <c r="O46" s="242"/>
      <c r="P46" s="242"/>
      <c r="Q46" s="242"/>
      <c r="R46" s="242"/>
      <c r="S46" s="242"/>
      <c r="T46" s="55" t="s">
        <v>1360</v>
      </c>
      <c r="U46" s="242"/>
      <c r="V46" s="240" t="s">
        <v>1360</v>
      </c>
      <c r="W46" s="242"/>
      <c r="X46" s="242"/>
      <c r="Y46" s="242"/>
      <c r="Z46" s="242"/>
      <c r="AA46" s="242">
        <f t="shared" si="1"/>
        <v>3</v>
      </c>
    </row>
    <row r="47">
      <c r="A47" s="240">
        <v>44.0</v>
      </c>
      <c r="B47" s="241" t="s">
        <v>387</v>
      </c>
      <c r="C47" s="241" t="s">
        <v>1429</v>
      </c>
      <c r="D47" s="242"/>
      <c r="E47" s="242"/>
      <c r="F47" s="242"/>
      <c r="G47" s="242"/>
      <c r="H47" s="242"/>
      <c r="I47" s="242"/>
      <c r="J47" s="240" t="s">
        <v>1360</v>
      </c>
      <c r="K47" s="242"/>
      <c r="L47" s="242"/>
      <c r="M47" s="242"/>
      <c r="N47" s="242"/>
      <c r="O47" s="242"/>
      <c r="P47" s="242"/>
      <c r="Q47" s="242"/>
      <c r="R47" s="242"/>
      <c r="S47" s="242"/>
      <c r="T47" s="55" t="s">
        <v>1360</v>
      </c>
      <c r="U47" s="242"/>
      <c r="V47" s="240" t="s">
        <v>1360</v>
      </c>
      <c r="W47" s="242"/>
      <c r="X47" s="242"/>
      <c r="Y47" s="242"/>
      <c r="Z47" s="242"/>
      <c r="AA47" s="242">
        <f t="shared" si="1"/>
        <v>3</v>
      </c>
    </row>
    <row r="48">
      <c r="A48" s="240">
        <v>45.0</v>
      </c>
      <c r="B48" s="241" t="s">
        <v>505</v>
      </c>
      <c r="C48" s="241" t="s">
        <v>1430</v>
      </c>
      <c r="D48" s="240" t="s">
        <v>1360</v>
      </c>
      <c r="E48" s="242"/>
      <c r="F48" s="242"/>
      <c r="G48" s="242"/>
      <c r="H48" s="242"/>
      <c r="I48" s="242"/>
      <c r="J48" s="240" t="s">
        <v>1360</v>
      </c>
      <c r="K48" s="242"/>
      <c r="L48" s="242"/>
      <c r="M48" s="242"/>
      <c r="N48" s="242"/>
      <c r="O48" s="242"/>
      <c r="P48" s="242"/>
      <c r="Q48" s="242"/>
      <c r="R48" s="242"/>
      <c r="S48" s="242"/>
      <c r="U48" s="240" t="s">
        <v>1360</v>
      </c>
      <c r="V48" s="240" t="s">
        <v>1360</v>
      </c>
      <c r="W48" s="240" t="s">
        <v>1360</v>
      </c>
      <c r="X48" s="242"/>
      <c r="Y48" s="242"/>
      <c r="Z48" s="242"/>
      <c r="AA48" s="242">
        <f t="shared" si="1"/>
        <v>5</v>
      </c>
    </row>
    <row r="49">
      <c r="A49" s="240">
        <v>46.0</v>
      </c>
      <c r="B49" s="241" t="s">
        <v>521</v>
      </c>
      <c r="C49" s="241" t="s">
        <v>1431</v>
      </c>
      <c r="D49" s="242"/>
      <c r="E49" s="242"/>
      <c r="F49" s="242"/>
      <c r="G49" s="242"/>
      <c r="H49" s="242"/>
      <c r="I49" s="242"/>
      <c r="J49" s="242"/>
      <c r="K49" s="242"/>
      <c r="L49" s="242"/>
      <c r="M49" s="242"/>
      <c r="N49" s="242"/>
      <c r="O49" s="242"/>
      <c r="P49" s="242"/>
      <c r="Q49" s="242"/>
      <c r="R49" s="242"/>
      <c r="S49" s="242"/>
      <c r="U49" s="242"/>
      <c r="V49" s="242"/>
      <c r="W49" s="242"/>
      <c r="X49" s="242"/>
      <c r="Y49" s="240" t="s">
        <v>1360</v>
      </c>
      <c r="Z49" s="240" t="s">
        <v>1360</v>
      </c>
      <c r="AA49" s="242">
        <f t="shared" si="1"/>
        <v>2</v>
      </c>
    </row>
    <row r="50">
      <c r="A50" s="240">
        <v>47.0</v>
      </c>
      <c r="B50" s="246" t="s">
        <v>443</v>
      </c>
      <c r="C50" s="241" t="s">
        <v>1432</v>
      </c>
      <c r="D50" s="242"/>
      <c r="E50" s="242"/>
      <c r="F50" s="242"/>
      <c r="G50" s="242"/>
      <c r="H50" s="242"/>
      <c r="I50" s="242"/>
      <c r="J50" s="242"/>
      <c r="K50" s="242"/>
      <c r="L50" s="242"/>
      <c r="M50" s="242"/>
      <c r="N50" s="242"/>
      <c r="O50" s="242"/>
      <c r="P50" s="242"/>
      <c r="Q50" s="242"/>
      <c r="R50" s="242"/>
      <c r="S50" s="242"/>
      <c r="U50" s="242"/>
      <c r="V50" s="242"/>
      <c r="W50" s="242"/>
      <c r="X50" s="242"/>
      <c r="Y50" s="240" t="s">
        <v>1360</v>
      </c>
      <c r="Z50" s="240" t="s">
        <v>1360</v>
      </c>
      <c r="AA50" s="242">
        <f t="shared" si="1"/>
        <v>2</v>
      </c>
    </row>
    <row r="51">
      <c r="A51" s="240">
        <v>48.0</v>
      </c>
      <c r="B51" s="241" t="s">
        <v>408</v>
      </c>
      <c r="C51" s="241" t="s">
        <v>1433</v>
      </c>
      <c r="D51" s="242"/>
      <c r="E51" s="242"/>
      <c r="F51" s="242"/>
      <c r="G51" s="242"/>
      <c r="H51" s="242"/>
      <c r="I51" s="242"/>
      <c r="J51" s="242"/>
      <c r="K51" s="242"/>
      <c r="L51" s="242"/>
      <c r="M51" s="242"/>
      <c r="N51" s="242"/>
      <c r="O51" s="242"/>
      <c r="P51" s="242"/>
      <c r="Q51" s="242"/>
      <c r="R51" s="242"/>
      <c r="S51" s="242"/>
      <c r="U51" s="242"/>
      <c r="V51" s="242"/>
      <c r="W51" s="242"/>
      <c r="X51" s="242"/>
      <c r="Y51" s="240" t="s">
        <v>1360</v>
      </c>
      <c r="Z51" s="240" t="s">
        <v>1360</v>
      </c>
      <c r="AA51" s="242">
        <f t="shared" si="1"/>
        <v>2</v>
      </c>
    </row>
    <row r="52">
      <c r="A52" s="240">
        <v>49.0</v>
      </c>
      <c r="B52" s="241" t="s">
        <v>516</v>
      </c>
      <c r="C52" s="241" t="s">
        <v>1434</v>
      </c>
      <c r="D52" s="242"/>
      <c r="E52" s="242"/>
      <c r="F52" s="242"/>
      <c r="G52" s="242"/>
      <c r="H52" s="242"/>
      <c r="I52" s="242"/>
      <c r="J52" s="242"/>
      <c r="K52" s="242"/>
      <c r="L52" s="242"/>
      <c r="M52" s="242"/>
      <c r="N52" s="242"/>
      <c r="O52" s="242"/>
      <c r="P52" s="242"/>
      <c r="Q52" s="242"/>
      <c r="R52" s="242"/>
      <c r="S52" s="242"/>
      <c r="U52" s="242"/>
      <c r="V52" s="242"/>
      <c r="W52" s="242"/>
      <c r="X52" s="242"/>
      <c r="Y52" s="240" t="s">
        <v>1360</v>
      </c>
      <c r="Z52" s="240" t="s">
        <v>1360</v>
      </c>
      <c r="AA52" s="242">
        <f t="shared" si="1"/>
        <v>2</v>
      </c>
    </row>
    <row r="53">
      <c r="A53" s="240">
        <v>50.0</v>
      </c>
      <c r="B53" s="241" t="s">
        <v>483</v>
      </c>
      <c r="C53" s="241" t="s">
        <v>1435</v>
      </c>
      <c r="D53" s="242"/>
      <c r="E53" s="242"/>
      <c r="F53" s="242"/>
      <c r="G53" s="242"/>
      <c r="H53" s="242"/>
      <c r="I53" s="242"/>
      <c r="J53" s="242"/>
      <c r="K53" s="242"/>
      <c r="L53" s="242"/>
      <c r="M53" s="242"/>
      <c r="N53" s="242"/>
      <c r="O53" s="242"/>
      <c r="P53" s="242"/>
      <c r="Q53" s="242"/>
      <c r="R53" s="242"/>
      <c r="S53" s="242"/>
      <c r="U53" s="242"/>
      <c r="V53" s="242"/>
      <c r="W53" s="242"/>
      <c r="X53" s="242"/>
      <c r="Y53" s="240" t="s">
        <v>1360</v>
      </c>
      <c r="Z53" s="240" t="s">
        <v>1360</v>
      </c>
      <c r="AA53" s="242">
        <f t="shared" si="1"/>
        <v>2</v>
      </c>
    </row>
    <row r="54">
      <c r="A54" s="240">
        <v>51.0</v>
      </c>
      <c r="B54" s="241" t="s">
        <v>476</v>
      </c>
      <c r="C54" s="241" t="s">
        <v>1436</v>
      </c>
      <c r="D54" s="242"/>
      <c r="E54" s="242"/>
      <c r="F54" s="242"/>
      <c r="G54" s="242"/>
      <c r="H54" s="242"/>
      <c r="I54" s="242"/>
      <c r="J54" s="242"/>
      <c r="K54" s="242"/>
      <c r="L54" s="242"/>
      <c r="M54" s="242"/>
      <c r="N54" s="242"/>
      <c r="O54" s="242"/>
      <c r="P54" s="242"/>
      <c r="Q54" s="242"/>
      <c r="R54" s="242"/>
      <c r="S54" s="242"/>
      <c r="U54" s="242"/>
      <c r="V54" s="242"/>
      <c r="W54" s="242"/>
      <c r="X54" s="242"/>
      <c r="Y54" s="240" t="s">
        <v>1360</v>
      </c>
      <c r="Z54" s="240" t="s">
        <v>1360</v>
      </c>
      <c r="AA54" s="242">
        <f t="shared" si="1"/>
        <v>2</v>
      </c>
    </row>
    <row r="55">
      <c r="A55" s="240">
        <v>52.0</v>
      </c>
      <c r="B55" s="241" t="s">
        <v>424</v>
      </c>
      <c r="C55" s="241" t="s">
        <v>1437</v>
      </c>
      <c r="D55" s="242"/>
      <c r="E55" s="242"/>
      <c r="F55" s="242"/>
      <c r="G55" s="242"/>
      <c r="H55" s="242"/>
      <c r="I55" s="242"/>
      <c r="J55" s="242"/>
      <c r="K55" s="242"/>
      <c r="L55" s="242"/>
      <c r="M55" s="242"/>
      <c r="N55" s="242"/>
      <c r="O55" s="242"/>
      <c r="P55" s="242"/>
      <c r="Q55" s="242"/>
      <c r="R55" s="242"/>
      <c r="S55" s="242"/>
      <c r="U55" s="242"/>
      <c r="V55" s="242"/>
      <c r="W55" s="242"/>
      <c r="X55" s="242"/>
      <c r="Y55" s="240" t="s">
        <v>1360</v>
      </c>
      <c r="Z55" s="240" t="s">
        <v>1360</v>
      </c>
      <c r="AA55" s="242">
        <f t="shared" si="1"/>
        <v>2</v>
      </c>
    </row>
    <row r="56">
      <c r="A56" s="240">
        <v>53.0</v>
      </c>
      <c r="B56" s="241" t="s">
        <v>562</v>
      </c>
      <c r="C56" s="241" t="s">
        <v>1438</v>
      </c>
      <c r="D56" s="242"/>
      <c r="E56" s="242"/>
      <c r="F56" s="242"/>
      <c r="G56" s="242"/>
      <c r="H56" s="242"/>
      <c r="I56" s="242"/>
      <c r="J56" s="242"/>
      <c r="K56" s="242"/>
      <c r="L56" s="242"/>
      <c r="M56" s="242"/>
      <c r="N56" s="242"/>
      <c r="O56" s="242"/>
      <c r="P56" s="242"/>
      <c r="Q56" s="242"/>
      <c r="R56" s="242"/>
      <c r="S56" s="242"/>
      <c r="U56" s="242"/>
      <c r="V56" s="242"/>
      <c r="W56" s="242"/>
      <c r="X56" s="242"/>
      <c r="Y56" s="240" t="s">
        <v>1360</v>
      </c>
      <c r="Z56" s="240" t="s">
        <v>1360</v>
      </c>
      <c r="AA56" s="242">
        <f t="shared" si="1"/>
        <v>2</v>
      </c>
    </row>
    <row r="57">
      <c r="A57" s="240">
        <v>54.0</v>
      </c>
      <c r="B57" s="241" t="s">
        <v>902</v>
      </c>
      <c r="C57" s="241" t="s">
        <v>1439</v>
      </c>
      <c r="D57" s="240" t="s">
        <v>1360</v>
      </c>
      <c r="E57" s="242"/>
      <c r="F57" s="242"/>
      <c r="G57" s="242"/>
      <c r="H57" s="242"/>
      <c r="I57" s="242"/>
      <c r="J57" s="240" t="s">
        <v>1360</v>
      </c>
      <c r="K57" s="242"/>
      <c r="L57" s="242"/>
      <c r="M57" s="242"/>
      <c r="N57" s="242"/>
      <c r="O57" s="242"/>
      <c r="P57" s="242"/>
      <c r="Q57" s="242"/>
      <c r="R57" s="242"/>
      <c r="S57" s="242"/>
      <c r="U57" s="240" t="s">
        <v>1360</v>
      </c>
      <c r="V57" s="240" t="s">
        <v>1360</v>
      </c>
      <c r="W57" s="240" t="s">
        <v>1360</v>
      </c>
      <c r="X57" s="242"/>
      <c r="Y57" s="242"/>
      <c r="Z57" s="242"/>
      <c r="AA57" s="242">
        <f t="shared" si="1"/>
        <v>5</v>
      </c>
    </row>
    <row r="58">
      <c r="A58" s="240">
        <v>55.0</v>
      </c>
      <c r="B58" s="241" t="s">
        <v>892</v>
      </c>
      <c r="C58" s="241" t="s">
        <v>1440</v>
      </c>
      <c r="D58" s="240" t="s">
        <v>1360</v>
      </c>
      <c r="E58" s="242"/>
      <c r="F58" s="242"/>
      <c r="G58" s="242"/>
      <c r="H58" s="242"/>
      <c r="I58" s="242"/>
      <c r="J58" s="240" t="s">
        <v>1360</v>
      </c>
      <c r="K58" s="242"/>
      <c r="L58" s="242"/>
      <c r="M58" s="242"/>
      <c r="N58" s="242"/>
      <c r="O58" s="242"/>
      <c r="P58" s="242"/>
      <c r="Q58" s="242"/>
      <c r="R58" s="242"/>
      <c r="S58" s="242"/>
      <c r="U58" s="240" t="s">
        <v>1360</v>
      </c>
      <c r="V58" s="240" t="s">
        <v>1360</v>
      </c>
      <c r="W58" s="240" t="s">
        <v>1360</v>
      </c>
      <c r="X58" s="242"/>
      <c r="Y58" s="242"/>
      <c r="Z58" s="242"/>
      <c r="AA58" s="242">
        <f t="shared" si="1"/>
        <v>5</v>
      </c>
    </row>
    <row r="59">
      <c r="B59" s="247"/>
      <c r="C59" s="247"/>
    </row>
    <row r="60">
      <c r="B60" s="247"/>
      <c r="C60" s="247"/>
      <c r="D60" s="60">
        <f t="shared" ref="D60:Z60" si="2">COUNTA(D4:D58)</f>
        <v>20</v>
      </c>
      <c r="E60" s="60">
        <f t="shared" si="2"/>
        <v>3</v>
      </c>
      <c r="F60" s="60">
        <f t="shared" si="2"/>
        <v>1</v>
      </c>
      <c r="G60" s="60">
        <f t="shared" si="2"/>
        <v>1</v>
      </c>
      <c r="H60" s="60">
        <f t="shared" si="2"/>
        <v>1</v>
      </c>
      <c r="I60" s="60">
        <f t="shared" si="2"/>
        <v>2</v>
      </c>
      <c r="J60" s="60">
        <f t="shared" si="2"/>
        <v>21</v>
      </c>
      <c r="K60" s="60">
        <f t="shared" si="2"/>
        <v>7</v>
      </c>
      <c r="L60" s="60">
        <f t="shared" si="2"/>
        <v>1</v>
      </c>
      <c r="M60" s="60">
        <f t="shared" si="2"/>
        <v>1</v>
      </c>
      <c r="N60" s="60">
        <f t="shared" si="2"/>
        <v>4</v>
      </c>
      <c r="O60" s="60">
        <f t="shared" si="2"/>
        <v>1</v>
      </c>
      <c r="P60" s="60">
        <f t="shared" si="2"/>
        <v>8</v>
      </c>
      <c r="Q60" s="60">
        <f t="shared" si="2"/>
        <v>8</v>
      </c>
      <c r="R60" s="60">
        <f t="shared" si="2"/>
        <v>2</v>
      </c>
      <c r="S60" s="60">
        <f t="shared" si="2"/>
        <v>3</v>
      </c>
      <c r="T60" s="60">
        <f t="shared" si="2"/>
        <v>2</v>
      </c>
      <c r="U60" s="60">
        <f t="shared" si="2"/>
        <v>12</v>
      </c>
      <c r="V60" s="60">
        <f t="shared" si="2"/>
        <v>16</v>
      </c>
      <c r="W60" s="60">
        <f t="shared" si="2"/>
        <v>14</v>
      </c>
      <c r="X60" s="60">
        <f t="shared" si="2"/>
        <v>1</v>
      </c>
      <c r="Y60" s="60">
        <f t="shared" si="2"/>
        <v>32</v>
      </c>
      <c r="Z60" s="60">
        <f t="shared" si="2"/>
        <v>39</v>
      </c>
    </row>
    <row r="61">
      <c r="B61" s="247"/>
      <c r="C61" s="247"/>
    </row>
    <row r="62">
      <c r="B62" s="247"/>
      <c r="C62" s="247"/>
    </row>
    <row r="63">
      <c r="B63" s="247"/>
      <c r="C63" s="247"/>
    </row>
    <row r="64">
      <c r="B64" s="247"/>
      <c r="C64" s="247"/>
    </row>
    <row r="65">
      <c r="C65" s="247"/>
    </row>
    <row r="66">
      <c r="C66" s="247"/>
    </row>
    <row r="67">
      <c r="C67" s="247"/>
    </row>
    <row r="68">
      <c r="C68" s="247"/>
    </row>
    <row r="69">
      <c r="C69" s="247"/>
    </row>
    <row r="70">
      <c r="C70" s="247"/>
    </row>
    <row r="71">
      <c r="C71" s="247"/>
    </row>
    <row r="72">
      <c r="C72" s="247"/>
    </row>
    <row r="73">
      <c r="C73" s="247"/>
    </row>
    <row r="74">
      <c r="C74" s="247"/>
    </row>
    <row r="75">
      <c r="C75" s="247"/>
    </row>
    <row r="76">
      <c r="C76" s="247"/>
    </row>
    <row r="77">
      <c r="C77" s="247"/>
    </row>
    <row r="78">
      <c r="C78" s="247"/>
    </row>
    <row r="79">
      <c r="C79" s="247"/>
    </row>
    <row r="80">
      <c r="C80" s="247"/>
    </row>
    <row r="81">
      <c r="C81" s="247"/>
    </row>
    <row r="82">
      <c r="C82" s="247"/>
    </row>
    <row r="83">
      <c r="C83" s="247"/>
    </row>
    <row r="84">
      <c r="C84" s="247"/>
    </row>
    <row r="85">
      <c r="C85" s="247"/>
    </row>
    <row r="86">
      <c r="C86" s="247"/>
    </row>
    <row r="87">
      <c r="C87" s="247"/>
    </row>
    <row r="88">
      <c r="C88" s="247"/>
    </row>
    <row r="89">
      <c r="C89" s="247"/>
    </row>
    <row r="90">
      <c r="C90" s="247"/>
    </row>
    <row r="91">
      <c r="C91" s="247"/>
    </row>
    <row r="92">
      <c r="C92" s="247"/>
    </row>
    <row r="93">
      <c r="C93" s="247"/>
    </row>
    <row r="94">
      <c r="C94" s="247"/>
    </row>
    <row r="95">
      <c r="C95" s="247"/>
    </row>
    <row r="96">
      <c r="C96" s="247"/>
    </row>
    <row r="97">
      <c r="C97" s="247"/>
    </row>
    <row r="98">
      <c r="C98" s="247"/>
    </row>
    <row r="99">
      <c r="C99" s="247"/>
    </row>
    <row r="100">
      <c r="C100" s="247"/>
    </row>
    <row r="101">
      <c r="C101" s="247"/>
    </row>
    <row r="102">
      <c r="C102" s="247"/>
    </row>
    <row r="103">
      <c r="C103" s="247"/>
    </row>
    <row r="104">
      <c r="C104" s="247"/>
    </row>
    <row r="105">
      <c r="C105" s="247"/>
    </row>
    <row r="106">
      <c r="C106" s="247"/>
    </row>
    <row r="107">
      <c r="C107" s="247"/>
    </row>
    <row r="108">
      <c r="C108" s="247"/>
    </row>
    <row r="109">
      <c r="C109" s="247"/>
    </row>
    <row r="110">
      <c r="C110" s="247"/>
    </row>
    <row r="111">
      <c r="C111" s="247"/>
    </row>
    <row r="112">
      <c r="C112" s="247"/>
    </row>
    <row r="113">
      <c r="C113" s="247"/>
    </row>
    <row r="114">
      <c r="C114" s="247"/>
    </row>
    <row r="115">
      <c r="C115" s="247"/>
    </row>
    <row r="116">
      <c r="C116" s="247"/>
    </row>
    <row r="117">
      <c r="C117" s="247"/>
    </row>
    <row r="118">
      <c r="C118" s="247"/>
    </row>
    <row r="119">
      <c r="C119" s="247"/>
    </row>
    <row r="120">
      <c r="C120" s="247"/>
    </row>
    <row r="121">
      <c r="B121" s="247"/>
      <c r="C121" s="247"/>
    </row>
    <row r="122">
      <c r="B122" s="247"/>
      <c r="C122" s="247"/>
    </row>
    <row r="123">
      <c r="B123" s="247"/>
      <c r="C123" s="247"/>
    </row>
    <row r="124">
      <c r="B124" s="247"/>
      <c r="C124" s="247"/>
    </row>
    <row r="125">
      <c r="B125" s="247"/>
      <c r="C125" s="247"/>
    </row>
    <row r="126">
      <c r="B126" s="247"/>
      <c r="C126" s="247"/>
    </row>
    <row r="127">
      <c r="B127" s="247"/>
      <c r="C127" s="247"/>
    </row>
    <row r="128">
      <c r="B128" s="247"/>
      <c r="C128" s="247"/>
    </row>
    <row r="129">
      <c r="B129" s="247"/>
      <c r="C129" s="247"/>
    </row>
    <row r="130">
      <c r="B130" s="247"/>
      <c r="C130" s="247"/>
    </row>
    <row r="131">
      <c r="B131" s="247"/>
      <c r="C131" s="247"/>
    </row>
    <row r="132">
      <c r="B132" s="247"/>
      <c r="C132" s="247"/>
    </row>
    <row r="133">
      <c r="B133" s="247"/>
      <c r="C133" s="247"/>
    </row>
    <row r="134">
      <c r="B134" s="247"/>
      <c r="C134" s="247"/>
    </row>
    <row r="135">
      <c r="B135" s="247"/>
      <c r="C135" s="247"/>
    </row>
    <row r="136">
      <c r="B136" s="247"/>
      <c r="C136" s="247"/>
    </row>
    <row r="137">
      <c r="B137" s="247"/>
      <c r="C137" s="247"/>
    </row>
    <row r="138">
      <c r="B138" s="247"/>
      <c r="C138" s="247"/>
    </row>
    <row r="139">
      <c r="B139" s="247"/>
      <c r="C139" s="247"/>
    </row>
    <row r="140">
      <c r="B140" s="247"/>
      <c r="C140" s="247"/>
    </row>
    <row r="141">
      <c r="B141" s="247"/>
      <c r="C141" s="247"/>
    </row>
    <row r="142">
      <c r="B142" s="247"/>
      <c r="C142" s="247"/>
    </row>
    <row r="143">
      <c r="B143" s="247"/>
      <c r="C143" s="247"/>
    </row>
    <row r="144">
      <c r="B144" s="247"/>
      <c r="C144" s="247"/>
    </row>
    <row r="145">
      <c r="B145" s="247"/>
      <c r="C145" s="247"/>
    </row>
    <row r="146">
      <c r="B146" s="247"/>
      <c r="C146" s="247"/>
    </row>
    <row r="147">
      <c r="B147" s="247"/>
      <c r="C147" s="247"/>
    </row>
    <row r="148">
      <c r="B148" s="247"/>
      <c r="C148" s="247"/>
    </row>
    <row r="149">
      <c r="B149" s="247"/>
      <c r="C149" s="247"/>
    </row>
    <row r="150">
      <c r="B150" s="247"/>
      <c r="C150" s="247"/>
    </row>
    <row r="151">
      <c r="B151" s="247"/>
      <c r="C151" s="247"/>
    </row>
    <row r="152">
      <c r="B152" s="247"/>
      <c r="C152" s="247"/>
    </row>
    <row r="153">
      <c r="B153" s="247"/>
      <c r="C153" s="247"/>
    </row>
    <row r="154">
      <c r="B154" s="247"/>
      <c r="C154" s="247"/>
    </row>
    <row r="155">
      <c r="B155" s="247"/>
      <c r="C155" s="247"/>
    </row>
    <row r="156">
      <c r="B156" s="247"/>
      <c r="C156" s="247"/>
    </row>
    <row r="157">
      <c r="B157" s="247"/>
      <c r="C157" s="247"/>
    </row>
    <row r="158">
      <c r="B158" s="247"/>
      <c r="C158" s="247"/>
    </row>
    <row r="159">
      <c r="B159" s="247"/>
      <c r="C159" s="247"/>
    </row>
    <row r="160">
      <c r="B160" s="247"/>
      <c r="C160" s="247"/>
    </row>
    <row r="161">
      <c r="B161" s="247"/>
      <c r="C161" s="247"/>
    </row>
    <row r="162">
      <c r="B162" s="247"/>
      <c r="C162" s="247"/>
    </row>
    <row r="163">
      <c r="B163" s="247"/>
      <c r="C163" s="247"/>
    </row>
    <row r="164">
      <c r="B164" s="247"/>
      <c r="C164" s="247"/>
    </row>
    <row r="165">
      <c r="B165" s="247"/>
      <c r="C165" s="247"/>
    </row>
    <row r="166">
      <c r="B166" s="247"/>
      <c r="C166" s="247"/>
    </row>
    <row r="167">
      <c r="B167" s="247"/>
      <c r="C167" s="247"/>
    </row>
    <row r="168">
      <c r="B168" s="247"/>
      <c r="C168" s="247"/>
    </row>
    <row r="169">
      <c r="B169" s="247"/>
      <c r="C169" s="247"/>
    </row>
    <row r="170">
      <c r="B170" s="247"/>
      <c r="C170" s="247"/>
    </row>
    <row r="171">
      <c r="B171" s="247"/>
      <c r="C171" s="247"/>
    </row>
    <row r="172">
      <c r="B172" s="247"/>
      <c r="C172" s="247"/>
    </row>
    <row r="173">
      <c r="B173" s="247"/>
      <c r="C173" s="247"/>
    </row>
    <row r="174">
      <c r="B174" s="247"/>
      <c r="C174" s="247"/>
    </row>
    <row r="175">
      <c r="B175" s="247"/>
      <c r="C175" s="247"/>
    </row>
    <row r="176">
      <c r="B176" s="247"/>
      <c r="C176" s="247"/>
    </row>
    <row r="177">
      <c r="B177" s="247"/>
      <c r="C177" s="247"/>
    </row>
    <row r="178">
      <c r="B178" s="247"/>
      <c r="C178" s="247"/>
    </row>
    <row r="179">
      <c r="B179" s="247"/>
      <c r="C179" s="247"/>
    </row>
    <row r="180">
      <c r="B180" s="247"/>
      <c r="C180" s="247"/>
    </row>
    <row r="181">
      <c r="B181" s="247"/>
      <c r="C181" s="247"/>
    </row>
    <row r="182">
      <c r="B182" s="247"/>
      <c r="C182" s="247"/>
    </row>
    <row r="183">
      <c r="B183" s="247"/>
      <c r="C183" s="247"/>
    </row>
    <row r="184">
      <c r="B184" s="247"/>
      <c r="C184" s="247"/>
    </row>
    <row r="185">
      <c r="B185" s="247"/>
      <c r="C185" s="247"/>
    </row>
    <row r="186">
      <c r="B186" s="247"/>
      <c r="C186" s="247"/>
    </row>
    <row r="187">
      <c r="B187" s="247"/>
      <c r="C187" s="247"/>
    </row>
    <row r="188">
      <c r="B188" s="247"/>
      <c r="C188" s="247"/>
    </row>
    <row r="189">
      <c r="B189" s="247"/>
      <c r="C189" s="247"/>
    </row>
    <row r="190">
      <c r="B190" s="247"/>
      <c r="C190" s="247"/>
    </row>
    <row r="191">
      <c r="B191" s="247"/>
      <c r="C191" s="247"/>
    </row>
    <row r="192">
      <c r="B192" s="247"/>
      <c r="C192" s="247"/>
    </row>
    <row r="193">
      <c r="B193" s="247"/>
      <c r="C193" s="247"/>
    </row>
    <row r="194">
      <c r="B194" s="247"/>
      <c r="C194" s="247"/>
    </row>
    <row r="195">
      <c r="B195" s="247"/>
      <c r="C195" s="247"/>
    </row>
    <row r="196">
      <c r="B196" s="247"/>
      <c r="C196" s="247"/>
    </row>
    <row r="197">
      <c r="B197" s="247"/>
      <c r="C197" s="247"/>
    </row>
    <row r="198">
      <c r="B198" s="247"/>
      <c r="C198" s="247"/>
    </row>
    <row r="199">
      <c r="B199" s="247"/>
      <c r="C199" s="247"/>
    </row>
    <row r="200">
      <c r="B200" s="247"/>
      <c r="C200" s="247"/>
    </row>
    <row r="201">
      <c r="B201" s="247"/>
      <c r="C201" s="247"/>
    </row>
    <row r="202">
      <c r="B202" s="247"/>
      <c r="C202" s="247"/>
    </row>
    <row r="203">
      <c r="B203" s="247"/>
      <c r="C203" s="247"/>
    </row>
    <row r="204">
      <c r="B204" s="247"/>
      <c r="C204" s="247"/>
    </row>
    <row r="205">
      <c r="B205" s="247"/>
      <c r="C205" s="247"/>
    </row>
    <row r="206">
      <c r="B206" s="247"/>
      <c r="C206" s="247"/>
    </row>
    <row r="207">
      <c r="B207" s="247"/>
      <c r="C207" s="247"/>
    </row>
    <row r="208">
      <c r="B208" s="247"/>
      <c r="C208" s="247"/>
    </row>
    <row r="209">
      <c r="B209" s="247"/>
      <c r="C209" s="247"/>
    </row>
    <row r="210">
      <c r="B210" s="247"/>
      <c r="C210" s="247"/>
    </row>
    <row r="211">
      <c r="B211" s="247"/>
      <c r="C211" s="247"/>
    </row>
    <row r="212">
      <c r="B212" s="247"/>
      <c r="C212" s="247"/>
    </row>
    <row r="213">
      <c r="B213" s="247"/>
      <c r="C213" s="247"/>
    </row>
    <row r="214">
      <c r="B214" s="247"/>
      <c r="C214" s="247"/>
    </row>
    <row r="215">
      <c r="B215" s="247"/>
      <c r="C215" s="247"/>
    </row>
    <row r="216">
      <c r="B216" s="247"/>
      <c r="C216" s="247"/>
    </row>
    <row r="217">
      <c r="B217" s="247"/>
      <c r="C217" s="247"/>
    </row>
    <row r="218">
      <c r="B218" s="247"/>
      <c r="C218" s="247"/>
    </row>
    <row r="219">
      <c r="B219" s="247"/>
      <c r="C219" s="247"/>
    </row>
    <row r="220">
      <c r="B220" s="247"/>
      <c r="C220" s="247"/>
    </row>
    <row r="221">
      <c r="B221" s="247"/>
      <c r="C221" s="247"/>
    </row>
    <row r="222">
      <c r="B222" s="247"/>
      <c r="C222" s="247"/>
    </row>
    <row r="223">
      <c r="B223" s="247"/>
      <c r="C223" s="247"/>
    </row>
    <row r="224">
      <c r="B224" s="247"/>
      <c r="C224" s="247"/>
    </row>
    <row r="225">
      <c r="B225" s="247"/>
      <c r="C225" s="247"/>
    </row>
    <row r="226">
      <c r="B226" s="247"/>
      <c r="C226" s="247"/>
    </row>
    <row r="227">
      <c r="B227" s="247"/>
      <c r="C227" s="247"/>
    </row>
    <row r="228">
      <c r="B228" s="247"/>
      <c r="C228" s="247"/>
    </row>
    <row r="229">
      <c r="B229" s="247"/>
      <c r="C229" s="247"/>
    </row>
    <row r="230">
      <c r="B230" s="247"/>
      <c r="C230" s="247"/>
    </row>
    <row r="231">
      <c r="B231" s="247"/>
      <c r="C231" s="247"/>
    </row>
    <row r="232">
      <c r="B232" s="247"/>
      <c r="C232" s="247"/>
    </row>
    <row r="233">
      <c r="B233" s="247"/>
      <c r="C233" s="247"/>
    </row>
    <row r="234">
      <c r="B234" s="247"/>
      <c r="C234" s="247"/>
    </row>
    <row r="235">
      <c r="B235" s="247"/>
      <c r="C235" s="247"/>
    </row>
    <row r="236">
      <c r="B236" s="247"/>
      <c r="C236" s="247"/>
    </row>
    <row r="237">
      <c r="B237" s="247"/>
      <c r="C237" s="247"/>
    </row>
    <row r="238">
      <c r="B238" s="247"/>
      <c r="C238" s="247"/>
    </row>
    <row r="239">
      <c r="B239" s="247"/>
      <c r="C239" s="247"/>
    </row>
    <row r="240">
      <c r="B240" s="247"/>
      <c r="C240" s="247"/>
    </row>
    <row r="241">
      <c r="B241" s="247"/>
      <c r="C241" s="247"/>
    </row>
    <row r="242">
      <c r="B242" s="247"/>
      <c r="C242" s="247"/>
    </row>
    <row r="243">
      <c r="B243" s="247"/>
      <c r="C243" s="247"/>
    </row>
    <row r="244">
      <c r="B244" s="247"/>
      <c r="C244" s="247"/>
    </row>
    <row r="245">
      <c r="B245" s="247"/>
      <c r="C245" s="247"/>
    </row>
    <row r="246">
      <c r="B246" s="247"/>
      <c r="C246" s="247"/>
    </row>
    <row r="247">
      <c r="B247" s="247"/>
      <c r="C247" s="247"/>
    </row>
    <row r="248">
      <c r="B248" s="247"/>
      <c r="C248" s="247"/>
    </row>
    <row r="249">
      <c r="B249" s="247"/>
      <c r="C249" s="247"/>
    </row>
    <row r="250">
      <c r="B250" s="247"/>
      <c r="C250" s="247"/>
    </row>
    <row r="251">
      <c r="B251" s="247"/>
      <c r="C251" s="247"/>
    </row>
    <row r="252">
      <c r="B252" s="247"/>
      <c r="C252" s="247"/>
    </row>
    <row r="253">
      <c r="B253" s="247"/>
      <c r="C253" s="247"/>
    </row>
    <row r="254">
      <c r="B254" s="247"/>
      <c r="C254" s="247"/>
    </row>
    <row r="255">
      <c r="B255" s="247"/>
      <c r="C255" s="247"/>
    </row>
    <row r="256">
      <c r="B256" s="247"/>
      <c r="C256" s="247"/>
    </row>
    <row r="257">
      <c r="B257" s="247"/>
      <c r="C257" s="247"/>
    </row>
    <row r="258">
      <c r="B258" s="247"/>
      <c r="C258" s="247"/>
    </row>
    <row r="259">
      <c r="B259" s="247"/>
      <c r="C259" s="247"/>
    </row>
    <row r="260">
      <c r="B260" s="247"/>
      <c r="C260" s="247"/>
    </row>
    <row r="261">
      <c r="B261" s="247"/>
      <c r="C261" s="247"/>
    </row>
    <row r="262">
      <c r="B262" s="247"/>
      <c r="C262" s="247"/>
    </row>
    <row r="263">
      <c r="B263" s="247"/>
      <c r="C263" s="247"/>
    </row>
    <row r="264">
      <c r="B264" s="247"/>
      <c r="C264" s="247"/>
    </row>
    <row r="265">
      <c r="B265" s="247"/>
      <c r="C265" s="247"/>
    </row>
    <row r="266">
      <c r="B266" s="247"/>
      <c r="C266" s="247"/>
    </row>
    <row r="267">
      <c r="B267" s="247"/>
      <c r="C267" s="247"/>
    </row>
    <row r="268">
      <c r="B268" s="247"/>
      <c r="C268" s="247"/>
    </row>
    <row r="269">
      <c r="B269" s="247"/>
      <c r="C269" s="247"/>
    </row>
    <row r="270">
      <c r="B270" s="247"/>
      <c r="C270" s="247"/>
    </row>
    <row r="271">
      <c r="B271" s="247"/>
      <c r="C271" s="247"/>
    </row>
    <row r="272">
      <c r="B272" s="247"/>
      <c r="C272" s="247"/>
    </row>
    <row r="273">
      <c r="B273" s="247"/>
      <c r="C273" s="247"/>
    </row>
    <row r="274">
      <c r="B274" s="247"/>
      <c r="C274" s="247"/>
    </row>
    <row r="275">
      <c r="B275" s="247"/>
      <c r="C275" s="247"/>
    </row>
    <row r="276">
      <c r="B276" s="247"/>
      <c r="C276" s="247"/>
    </row>
    <row r="277">
      <c r="B277" s="247"/>
      <c r="C277" s="247"/>
    </row>
    <row r="278">
      <c r="B278" s="247"/>
      <c r="C278" s="247"/>
    </row>
    <row r="279">
      <c r="B279" s="247"/>
      <c r="C279" s="247"/>
    </row>
    <row r="280">
      <c r="B280" s="247"/>
      <c r="C280" s="247"/>
    </row>
    <row r="281">
      <c r="B281" s="247"/>
      <c r="C281" s="247"/>
    </row>
    <row r="282">
      <c r="B282" s="247"/>
      <c r="C282" s="247"/>
    </row>
    <row r="283">
      <c r="B283" s="247"/>
      <c r="C283" s="247"/>
    </row>
    <row r="284">
      <c r="B284" s="247"/>
      <c r="C284" s="247"/>
    </row>
    <row r="285">
      <c r="B285" s="247"/>
      <c r="C285" s="247"/>
    </row>
    <row r="286">
      <c r="B286" s="247"/>
      <c r="C286" s="247"/>
    </row>
    <row r="287">
      <c r="B287" s="247"/>
      <c r="C287" s="247"/>
    </row>
    <row r="288">
      <c r="B288" s="247"/>
      <c r="C288" s="247"/>
    </row>
    <row r="289">
      <c r="B289" s="247"/>
      <c r="C289" s="247"/>
    </row>
    <row r="290">
      <c r="B290" s="247"/>
      <c r="C290" s="247"/>
    </row>
    <row r="291">
      <c r="B291" s="247"/>
      <c r="C291" s="247"/>
    </row>
    <row r="292">
      <c r="B292" s="247"/>
      <c r="C292" s="247"/>
    </row>
    <row r="293">
      <c r="B293" s="247"/>
      <c r="C293" s="247"/>
    </row>
    <row r="294">
      <c r="B294" s="247"/>
      <c r="C294" s="247"/>
    </row>
    <row r="295">
      <c r="B295" s="247"/>
      <c r="C295" s="247"/>
    </row>
    <row r="296">
      <c r="B296" s="247"/>
      <c r="C296" s="247"/>
    </row>
    <row r="297">
      <c r="B297" s="247"/>
      <c r="C297" s="247"/>
    </row>
    <row r="298">
      <c r="B298" s="247"/>
      <c r="C298" s="247"/>
    </row>
    <row r="299">
      <c r="B299" s="247"/>
      <c r="C299" s="247"/>
    </row>
    <row r="300">
      <c r="B300" s="247"/>
      <c r="C300" s="247"/>
    </row>
    <row r="301">
      <c r="B301" s="247"/>
      <c r="C301" s="247"/>
    </row>
    <row r="302">
      <c r="B302" s="247"/>
      <c r="C302" s="247"/>
    </row>
    <row r="303">
      <c r="B303" s="247"/>
      <c r="C303" s="247"/>
    </row>
    <row r="304">
      <c r="B304" s="247"/>
      <c r="C304" s="247"/>
    </row>
    <row r="305">
      <c r="B305" s="247"/>
      <c r="C305" s="247"/>
    </row>
    <row r="306">
      <c r="B306" s="247"/>
      <c r="C306" s="247"/>
    </row>
    <row r="307">
      <c r="B307" s="247"/>
      <c r="C307" s="247"/>
    </row>
    <row r="308">
      <c r="B308" s="247"/>
      <c r="C308" s="247"/>
    </row>
    <row r="309">
      <c r="B309" s="247"/>
      <c r="C309" s="247"/>
    </row>
    <row r="310">
      <c r="B310" s="247"/>
      <c r="C310" s="247"/>
    </row>
    <row r="311">
      <c r="B311" s="247"/>
      <c r="C311" s="247"/>
    </row>
    <row r="312">
      <c r="B312" s="247"/>
      <c r="C312" s="247"/>
    </row>
    <row r="313">
      <c r="B313" s="247"/>
      <c r="C313" s="247"/>
    </row>
    <row r="314">
      <c r="B314" s="247"/>
      <c r="C314" s="247"/>
    </row>
    <row r="315">
      <c r="B315" s="247"/>
      <c r="C315" s="247"/>
    </row>
    <row r="316">
      <c r="B316" s="247"/>
      <c r="C316" s="247"/>
    </row>
    <row r="317">
      <c r="B317" s="247"/>
      <c r="C317" s="247"/>
    </row>
    <row r="318">
      <c r="B318" s="247"/>
      <c r="C318" s="247"/>
    </row>
    <row r="319">
      <c r="B319" s="247"/>
      <c r="C319" s="247"/>
    </row>
    <row r="320">
      <c r="B320" s="247"/>
      <c r="C320" s="247"/>
    </row>
    <row r="321">
      <c r="B321" s="247"/>
      <c r="C321" s="247"/>
    </row>
    <row r="322">
      <c r="B322" s="247"/>
      <c r="C322" s="247"/>
    </row>
    <row r="323">
      <c r="B323" s="247"/>
      <c r="C323" s="247"/>
    </row>
    <row r="324">
      <c r="B324" s="247"/>
      <c r="C324" s="247"/>
    </row>
    <row r="325">
      <c r="B325" s="247"/>
      <c r="C325" s="247"/>
    </row>
    <row r="326">
      <c r="B326" s="247"/>
      <c r="C326" s="247"/>
    </row>
    <row r="327">
      <c r="B327" s="247"/>
      <c r="C327" s="247"/>
    </row>
    <row r="328">
      <c r="B328" s="247"/>
      <c r="C328" s="247"/>
    </row>
    <row r="329">
      <c r="B329" s="247"/>
      <c r="C329" s="247"/>
    </row>
    <row r="330">
      <c r="B330" s="247"/>
      <c r="C330" s="247"/>
    </row>
    <row r="331">
      <c r="B331" s="247"/>
      <c r="C331" s="247"/>
    </row>
    <row r="332">
      <c r="B332" s="247"/>
      <c r="C332" s="247"/>
    </row>
    <row r="333">
      <c r="B333" s="247"/>
      <c r="C333" s="247"/>
    </row>
    <row r="334">
      <c r="B334" s="247"/>
      <c r="C334" s="247"/>
    </row>
    <row r="335">
      <c r="B335" s="247"/>
      <c r="C335" s="247"/>
    </row>
    <row r="336">
      <c r="B336" s="247"/>
      <c r="C336" s="247"/>
    </row>
    <row r="337">
      <c r="B337" s="247"/>
      <c r="C337" s="247"/>
    </row>
    <row r="338">
      <c r="B338" s="247"/>
      <c r="C338" s="247"/>
    </row>
    <row r="339">
      <c r="B339" s="247"/>
      <c r="C339" s="247"/>
    </row>
    <row r="340">
      <c r="B340" s="247"/>
      <c r="C340" s="247"/>
    </row>
    <row r="341">
      <c r="B341" s="247"/>
      <c r="C341" s="247"/>
    </row>
    <row r="342">
      <c r="B342" s="247"/>
      <c r="C342" s="247"/>
    </row>
    <row r="343">
      <c r="B343" s="247"/>
      <c r="C343" s="247"/>
    </row>
    <row r="344">
      <c r="B344" s="247"/>
      <c r="C344" s="247"/>
    </row>
    <row r="345">
      <c r="B345" s="247"/>
      <c r="C345" s="247"/>
    </row>
    <row r="346">
      <c r="B346" s="247"/>
      <c r="C346" s="247"/>
    </row>
    <row r="347">
      <c r="B347" s="247"/>
      <c r="C347" s="247"/>
    </row>
    <row r="348">
      <c r="B348" s="247"/>
      <c r="C348" s="247"/>
    </row>
    <row r="349">
      <c r="B349" s="247"/>
      <c r="C349" s="247"/>
    </row>
    <row r="350">
      <c r="B350" s="247"/>
      <c r="C350" s="247"/>
    </row>
    <row r="351">
      <c r="B351" s="247"/>
      <c r="C351" s="247"/>
    </row>
    <row r="352">
      <c r="B352" s="247"/>
      <c r="C352" s="247"/>
    </row>
    <row r="353">
      <c r="B353" s="247"/>
      <c r="C353" s="247"/>
    </row>
    <row r="354">
      <c r="B354" s="247"/>
      <c r="C354" s="247"/>
    </row>
    <row r="355">
      <c r="B355" s="247"/>
      <c r="C355" s="247"/>
    </row>
    <row r="356">
      <c r="B356" s="247"/>
      <c r="C356" s="247"/>
    </row>
    <row r="357">
      <c r="B357" s="247"/>
      <c r="C357" s="247"/>
    </row>
    <row r="358">
      <c r="B358" s="247"/>
      <c r="C358" s="247"/>
    </row>
    <row r="359">
      <c r="B359" s="247"/>
      <c r="C359" s="247"/>
    </row>
    <row r="360">
      <c r="B360" s="247"/>
      <c r="C360" s="247"/>
    </row>
    <row r="361">
      <c r="B361" s="247"/>
      <c r="C361" s="247"/>
    </row>
    <row r="362">
      <c r="B362" s="247"/>
      <c r="C362" s="247"/>
    </row>
    <row r="363">
      <c r="B363" s="247"/>
      <c r="C363" s="247"/>
    </row>
    <row r="364">
      <c r="B364" s="247"/>
      <c r="C364" s="247"/>
    </row>
    <row r="365">
      <c r="B365" s="247"/>
      <c r="C365" s="247"/>
    </row>
    <row r="366">
      <c r="B366" s="247"/>
      <c r="C366" s="247"/>
    </row>
    <row r="367">
      <c r="B367" s="247"/>
      <c r="C367" s="247"/>
    </row>
    <row r="368">
      <c r="B368" s="247"/>
      <c r="C368" s="247"/>
    </row>
    <row r="369">
      <c r="B369" s="247"/>
      <c r="C369" s="247"/>
    </row>
    <row r="370">
      <c r="B370" s="247"/>
      <c r="C370" s="247"/>
    </row>
    <row r="371">
      <c r="B371" s="247"/>
      <c r="C371" s="247"/>
    </row>
    <row r="372">
      <c r="B372" s="247"/>
      <c r="C372" s="247"/>
    </row>
    <row r="373">
      <c r="B373" s="247"/>
      <c r="C373" s="247"/>
    </row>
    <row r="374">
      <c r="B374" s="247"/>
      <c r="C374" s="247"/>
    </row>
    <row r="375">
      <c r="B375" s="247"/>
      <c r="C375" s="247"/>
    </row>
    <row r="376">
      <c r="B376" s="247"/>
      <c r="C376" s="247"/>
    </row>
    <row r="377">
      <c r="B377" s="247"/>
      <c r="C377" s="247"/>
    </row>
    <row r="378">
      <c r="B378" s="247"/>
      <c r="C378" s="247"/>
    </row>
    <row r="379">
      <c r="B379" s="247"/>
      <c r="C379" s="247"/>
    </row>
    <row r="380">
      <c r="B380" s="247"/>
      <c r="C380" s="247"/>
    </row>
    <row r="381">
      <c r="B381" s="247"/>
      <c r="C381" s="247"/>
    </row>
    <row r="382">
      <c r="B382" s="247"/>
      <c r="C382" s="247"/>
    </row>
    <row r="383">
      <c r="B383" s="247"/>
      <c r="C383" s="247"/>
    </row>
    <row r="384">
      <c r="B384" s="247"/>
      <c r="C384" s="247"/>
    </row>
    <row r="385">
      <c r="B385" s="247"/>
      <c r="C385" s="247"/>
    </row>
    <row r="386">
      <c r="B386" s="247"/>
      <c r="C386" s="247"/>
    </row>
    <row r="387">
      <c r="B387" s="247"/>
      <c r="C387" s="247"/>
    </row>
    <row r="388">
      <c r="B388" s="247"/>
      <c r="C388" s="247"/>
    </row>
    <row r="389">
      <c r="B389" s="247"/>
      <c r="C389" s="247"/>
    </row>
    <row r="390">
      <c r="B390" s="247"/>
      <c r="C390" s="247"/>
    </row>
    <row r="391">
      <c r="B391" s="247"/>
      <c r="C391" s="247"/>
    </row>
    <row r="392">
      <c r="B392" s="247"/>
      <c r="C392" s="247"/>
    </row>
    <row r="393">
      <c r="B393" s="247"/>
      <c r="C393" s="247"/>
    </row>
    <row r="394">
      <c r="B394" s="247"/>
      <c r="C394" s="247"/>
    </row>
    <row r="395">
      <c r="B395" s="247"/>
      <c r="C395" s="247"/>
    </row>
    <row r="396">
      <c r="B396" s="247"/>
      <c r="C396" s="247"/>
    </row>
    <row r="397">
      <c r="B397" s="247"/>
      <c r="C397" s="247"/>
    </row>
    <row r="398">
      <c r="B398" s="247"/>
      <c r="C398" s="247"/>
    </row>
    <row r="399">
      <c r="B399" s="247"/>
      <c r="C399" s="247"/>
    </row>
    <row r="400">
      <c r="B400" s="247"/>
      <c r="C400" s="247"/>
    </row>
    <row r="401">
      <c r="B401" s="247"/>
      <c r="C401" s="247"/>
    </row>
    <row r="402">
      <c r="B402" s="247"/>
      <c r="C402" s="247"/>
    </row>
    <row r="403">
      <c r="B403" s="247"/>
      <c r="C403" s="247"/>
    </row>
    <row r="404">
      <c r="B404" s="247"/>
      <c r="C404" s="247"/>
    </row>
    <row r="405">
      <c r="B405" s="247"/>
      <c r="C405" s="247"/>
    </row>
    <row r="406">
      <c r="B406" s="247"/>
      <c r="C406" s="247"/>
    </row>
    <row r="407">
      <c r="B407" s="247"/>
      <c r="C407" s="247"/>
    </row>
    <row r="408">
      <c r="B408" s="247"/>
      <c r="C408" s="247"/>
    </row>
    <row r="409">
      <c r="B409" s="247"/>
      <c r="C409" s="247"/>
    </row>
    <row r="410">
      <c r="B410" s="247"/>
      <c r="C410" s="247"/>
    </row>
    <row r="411">
      <c r="B411" s="247"/>
      <c r="C411" s="247"/>
    </row>
    <row r="412">
      <c r="B412" s="247"/>
      <c r="C412" s="247"/>
    </row>
    <row r="413">
      <c r="B413" s="247"/>
      <c r="C413" s="247"/>
    </row>
    <row r="414">
      <c r="B414" s="247"/>
      <c r="C414" s="247"/>
    </row>
    <row r="415">
      <c r="B415" s="247"/>
      <c r="C415" s="247"/>
    </row>
    <row r="416">
      <c r="B416" s="247"/>
      <c r="C416" s="247"/>
    </row>
    <row r="417">
      <c r="B417" s="247"/>
      <c r="C417" s="247"/>
    </row>
    <row r="418">
      <c r="B418" s="247"/>
      <c r="C418" s="247"/>
    </row>
    <row r="419">
      <c r="B419" s="247"/>
      <c r="C419" s="247"/>
    </row>
    <row r="420">
      <c r="B420" s="247"/>
      <c r="C420" s="247"/>
    </row>
    <row r="421">
      <c r="B421" s="247"/>
      <c r="C421" s="247"/>
    </row>
    <row r="422">
      <c r="B422" s="247"/>
      <c r="C422" s="247"/>
    </row>
    <row r="423">
      <c r="B423" s="247"/>
      <c r="C423" s="247"/>
    </row>
    <row r="424">
      <c r="B424" s="247"/>
      <c r="C424" s="247"/>
    </row>
    <row r="425">
      <c r="B425" s="247"/>
      <c r="C425" s="247"/>
    </row>
    <row r="426">
      <c r="B426" s="247"/>
      <c r="C426" s="247"/>
    </row>
    <row r="427">
      <c r="B427" s="247"/>
      <c r="C427" s="247"/>
    </row>
    <row r="428">
      <c r="B428" s="247"/>
      <c r="C428" s="247"/>
    </row>
    <row r="429">
      <c r="B429" s="247"/>
      <c r="C429" s="247"/>
    </row>
    <row r="430">
      <c r="B430" s="247"/>
      <c r="C430" s="247"/>
    </row>
    <row r="431">
      <c r="B431" s="247"/>
      <c r="C431" s="247"/>
    </row>
    <row r="432">
      <c r="B432" s="247"/>
      <c r="C432" s="247"/>
    </row>
    <row r="433">
      <c r="B433" s="247"/>
      <c r="C433" s="247"/>
    </row>
    <row r="434">
      <c r="B434" s="247"/>
      <c r="C434" s="247"/>
    </row>
    <row r="435">
      <c r="B435" s="247"/>
      <c r="C435" s="247"/>
    </row>
    <row r="436">
      <c r="B436" s="247"/>
      <c r="C436" s="247"/>
    </row>
    <row r="437">
      <c r="B437" s="247"/>
      <c r="C437" s="247"/>
    </row>
    <row r="438">
      <c r="B438" s="247"/>
      <c r="C438" s="247"/>
    </row>
    <row r="439">
      <c r="B439" s="247"/>
      <c r="C439" s="247"/>
    </row>
    <row r="440">
      <c r="B440" s="247"/>
      <c r="C440" s="247"/>
    </row>
    <row r="441">
      <c r="B441" s="247"/>
      <c r="C441" s="247"/>
    </row>
    <row r="442">
      <c r="B442" s="247"/>
      <c r="C442" s="247"/>
    </row>
    <row r="443">
      <c r="B443" s="247"/>
      <c r="C443" s="247"/>
    </row>
    <row r="444">
      <c r="B444" s="247"/>
      <c r="C444" s="247"/>
    </row>
    <row r="445">
      <c r="B445" s="247"/>
      <c r="C445" s="247"/>
    </row>
    <row r="446">
      <c r="B446" s="247"/>
      <c r="C446" s="247"/>
    </row>
    <row r="447">
      <c r="B447" s="247"/>
      <c r="C447" s="247"/>
    </row>
    <row r="448">
      <c r="B448" s="247"/>
      <c r="C448" s="247"/>
    </row>
    <row r="449">
      <c r="B449" s="247"/>
      <c r="C449" s="247"/>
    </row>
    <row r="450">
      <c r="B450" s="247"/>
      <c r="C450" s="247"/>
    </row>
    <row r="451">
      <c r="B451" s="247"/>
      <c r="C451" s="247"/>
    </row>
    <row r="452">
      <c r="B452" s="247"/>
      <c r="C452" s="247"/>
    </row>
    <row r="453">
      <c r="B453" s="247"/>
      <c r="C453" s="247"/>
    </row>
    <row r="454">
      <c r="B454" s="247"/>
      <c r="C454" s="247"/>
    </row>
    <row r="455">
      <c r="B455" s="247"/>
      <c r="C455" s="247"/>
    </row>
    <row r="456">
      <c r="B456" s="247"/>
      <c r="C456" s="247"/>
    </row>
    <row r="457">
      <c r="B457" s="247"/>
      <c r="C457" s="247"/>
    </row>
    <row r="458">
      <c r="B458" s="247"/>
      <c r="C458" s="247"/>
    </row>
    <row r="459">
      <c r="B459" s="247"/>
      <c r="C459" s="247"/>
    </row>
    <row r="460">
      <c r="B460" s="247"/>
      <c r="C460" s="247"/>
    </row>
    <row r="461">
      <c r="B461" s="247"/>
      <c r="C461" s="247"/>
    </row>
    <row r="462">
      <c r="B462" s="247"/>
      <c r="C462" s="247"/>
    </row>
    <row r="463">
      <c r="B463" s="247"/>
      <c r="C463" s="247"/>
    </row>
    <row r="464">
      <c r="B464" s="247"/>
      <c r="C464" s="247"/>
    </row>
    <row r="465">
      <c r="B465" s="247"/>
      <c r="C465" s="247"/>
    </row>
    <row r="466">
      <c r="B466" s="247"/>
      <c r="C466" s="247"/>
    </row>
    <row r="467">
      <c r="B467" s="247"/>
      <c r="C467" s="247"/>
    </row>
    <row r="468">
      <c r="B468" s="247"/>
      <c r="C468" s="247"/>
    </row>
    <row r="469">
      <c r="B469" s="247"/>
      <c r="C469" s="247"/>
    </row>
    <row r="470">
      <c r="B470" s="247"/>
      <c r="C470" s="247"/>
    </row>
    <row r="471">
      <c r="B471" s="247"/>
      <c r="C471" s="247"/>
    </row>
    <row r="472">
      <c r="B472" s="247"/>
      <c r="C472" s="247"/>
    </row>
    <row r="473">
      <c r="B473" s="247"/>
      <c r="C473" s="247"/>
    </row>
    <row r="474">
      <c r="B474" s="247"/>
      <c r="C474" s="247"/>
    </row>
    <row r="475">
      <c r="B475" s="247"/>
      <c r="C475" s="247"/>
    </row>
    <row r="476">
      <c r="B476" s="247"/>
      <c r="C476" s="247"/>
    </row>
    <row r="477">
      <c r="B477" s="247"/>
      <c r="C477" s="247"/>
    </row>
    <row r="478">
      <c r="B478" s="247"/>
      <c r="C478" s="247"/>
    </row>
    <row r="479">
      <c r="B479" s="247"/>
      <c r="C479" s="247"/>
    </row>
    <row r="480">
      <c r="B480" s="247"/>
      <c r="C480" s="247"/>
    </row>
    <row r="481">
      <c r="B481" s="247"/>
      <c r="C481" s="247"/>
    </row>
    <row r="482">
      <c r="B482" s="247"/>
      <c r="C482" s="247"/>
    </row>
    <row r="483">
      <c r="B483" s="247"/>
      <c r="C483" s="247"/>
    </row>
    <row r="484">
      <c r="B484" s="247"/>
      <c r="C484" s="247"/>
    </row>
    <row r="485">
      <c r="B485" s="247"/>
      <c r="C485" s="247"/>
    </row>
    <row r="486">
      <c r="B486" s="247"/>
      <c r="C486" s="247"/>
    </row>
    <row r="487">
      <c r="B487" s="247"/>
      <c r="C487" s="247"/>
    </row>
    <row r="488">
      <c r="B488" s="247"/>
      <c r="C488" s="247"/>
    </row>
    <row r="489">
      <c r="B489" s="247"/>
      <c r="C489" s="247"/>
    </row>
    <row r="490">
      <c r="B490" s="247"/>
      <c r="C490" s="247"/>
    </row>
    <row r="491">
      <c r="B491" s="247"/>
      <c r="C491" s="247"/>
    </row>
    <row r="492">
      <c r="B492" s="247"/>
      <c r="C492" s="247"/>
    </row>
    <row r="493">
      <c r="B493" s="247"/>
      <c r="C493" s="247"/>
    </row>
    <row r="494">
      <c r="B494" s="247"/>
      <c r="C494" s="247"/>
    </row>
    <row r="495">
      <c r="B495" s="247"/>
      <c r="C495" s="247"/>
    </row>
    <row r="496">
      <c r="B496" s="247"/>
      <c r="C496" s="247"/>
    </row>
    <row r="497">
      <c r="B497" s="247"/>
      <c r="C497" s="247"/>
    </row>
    <row r="498">
      <c r="B498" s="247"/>
      <c r="C498" s="247"/>
    </row>
    <row r="499">
      <c r="B499" s="247"/>
      <c r="C499" s="247"/>
    </row>
    <row r="500">
      <c r="B500" s="247"/>
      <c r="C500" s="247"/>
    </row>
    <row r="501">
      <c r="B501" s="247"/>
      <c r="C501" s="247"/>
    </row>
    <row r="502">
      <c r="B502" s="247"/>
      <c r="C502" s="247"/>
    </row>
    <row r="503">
      <c r="B503" s="247"/>
      <c r="C503" s="247"/>
    </row>
    <row r="504">
      <c r="B504" s="247"/>
      <c r="C504" s="247"/>
    </row>
    <row r="505">
      <c r="B505" s="247"/>
      <c r="C505" s="247"/>
    </row>
    <row r="506">
      <c r="B506" s="247"/>
      <c r="C506" s="247"/>
    </row>
    <row r="507">
      <c r="B507" s="247"/>
      <c r="C507" s="247"/>
    </row>
    <row r="508">
      <c r="B508" s="247"/>
      <c r="C508" s="247"/>
    </row>
    <row r="509">
      <c r="B509" s="247"/>
      <c r="C509" s="247"/>
    </row>
    <row r="510">
      <c r="B510" s="247"/>
      <c r="C510" s="247"/>
    </row>
    <row r="511">
      <c r="B511" s="247"/>
      <c r="C511" s="247"/>
    </row>
    <row r="512">
      <c r="B512" s="247"/>
      <c r="C512" s="247"/>
    </row>
    <row r="513">
      <c r="B513" s="247"/>
      <c r="C513" s="247"/>
    </row>
    <row r="514">
      <c r="B514" s="247"/>
      <c r="C514" s="247"/>
    </row>
    <row r="515">
      <c r="B515" s="247"/>
      <c r="C515" s="247"/>
    </row>
    <row r="516">
      <c r="B516" s="247"/>
      <c r="C516" s="247"/>
    </row>
    <row r="517">
      <c r="B517" s="247"/>
      <c r="C517" s="247"/>
    </row>
    <row r="518">
      <c r="B518" s="247"/>
      <c r="C518" s="247"/>
    </row>
    <row r="519">
      <c r="B519" s="247"/>
      <c r="C519" s="247"/>
    </row>
    <row r="520">
      <c r="B520" s="247"/>
      <c r="C520" s="247"/>
    </row>
    <row r="521">
      <c r="B521" s="247"/>
      <c r="C521" s="247"/>
    </row>
    <row r="522">
      <c r="B522" s="247"/>
      <c r="C522" s="247"/>
    </row>
    <row r="523">
      <c r="B523" s="247"/>
      <c r="C523" s="247"/>
    </row>
    <row r="524">
      <c r="B524" s="247"/>
      <c r="C524" s="247"/>
    </row>
    <row r="525">
      <c r="B525" s="247"/>
      <c r="C525" s="247"/>
    </row>
    <row r="526">
      <c r="B526" s="247"/>
      <c r="C526" s="247"/>
    </row>
    <row r="527">
      <c r="B527" s="247"/>
      <c r="C527" s="247"/>
    </row>
    <row r="528">
      <c r="B528" s="247"/>
      <c r="C528" s="247"/>
    </row>
    <row r="529">
      <c r="B529" s="247"/>
      <c r="C529" s="247"/>
    </row>
    <row r="530">
      <c r="B530" s="247"/>
      <c r="C530" s="247"/>
    </row>
    <row r="531">
      <c r="B531" s="247"/>
      <c r="C531" s="247"/>
    </row>
    <row r="532">
      <c r="B532" s="247"/>
      <c r="C532" s="247"/>
    </row>
    <row r="533">
      <c r="B533" s="247"/>
      <c r="C533" s="247"/>
    </row>
    <row r="534">
      <c r="B534" s="247"/>
      <c r="C534" s="247"/>
    </row>
    <row r="535">
      <c r="B535" s="247"/>
      <c r="C535" s="247"/>
    </row>
    <row r="536">
      <c r="B536" s="247"/>
      <c r="C536" s="247"/>
    </row>
    <row r="537">
      <c r="B537" s="247"/>
      <c r="C537" s="247"/>
    </row>
    <row r="538">
      <c r="B538" s="247"/>
      <c r="C538" s="247"/>
    </row>
    <row r="539">
      <c r="B539" s="247"/>
      <c r="C539" s="247"/>
    </row>
    <row r="540">
      <c r="B540" s="247"/>
      <c r="C540" s="247"/>
    </row>
    <row r="541">
      <c r="B541" s="247"/>
      <c r="C541" s="247"/>
    </row>
    <row r="542">
      <c r="B542" s="247"/>
      <c r="C542" s="247"/>
    </row>
    <row r="543">
      <c r="B543" s="247"/>
      <c r="C543" s="247"/>
    </row>
    <row r="544">
      <c r="B544" s="247"/>
      <c r="C544" s="247"/>
    </row>
    <row r="545">
      <c r="B545" s="247"/>
      <c r="C545" s="247"/>
    </row>
    <row r="546">
      <c r="B546" s="247"/>
      <c r="C546" s="247"/>
    </row>
    <row r="547">
      <c r="B547" s="247"/>
      <c r="C547" s="247"/>
    </row>
    <row r="548">
      <c r="B548" s="247"/>
      <c r="C548" s="247"/>
    </row>
    <row r="549">
      <c r="B549" s="247"/>
      <c r="C549" s="247"/>
    </row>
    <row r="550">
      <c r="B550" s="247"/>
      <c r="C550" s="247"/>
    </row>
    <row r="551">
      <c r="B551" s="247"/>
      <c r="C551" s="247"/>
    </row>
    <row r="552">
      <c r="B552" s="247"/>
      <c r="C552" s="247"/>
    </row>
    <row r="553">
      <c r="B553" s="247"/>
      <c r="C553" s="247"/>
    </row>
    <row r="554">
      <c r="B554" s="247"/>
      <c r="C554" s="247"/>
    </row>
    <row r="555">
      <c r="B555" s="247"/>
      <c r="C555" s="247"/>
    </row>
    <row r="556">
      <c r="B556" s="247"/>
      <c r="C556" s="247"/>
    </row>
    <row r="557">
      <c r="B557" s="247"/>
      <c r="C557" s="247"/>
    </row>
    <row r="558">
      <c r="B558" s="247"/>
      <c r="C558" s="247"/>
    </row>
    <row r="559">
      <c r="B559" s="247"/>
      <c r="C559" s="247"/>
    </row>
    <row r="560">
      <c r="B560" s="247"/>
      <c r="C560" s="247"/>
    </row>
    <row r="561">
      <c r="B561" s="247"/>
      <c r="C561" s="247"/>
    </row>
    <row r="562">
      <c r="B562" s="247"/>
      <c r="C562" s="247"/>
    </row>
    <row r="563">
      <c r="B563" s="247"/>
      <c r="C563" s="247"/>
    </row>
    <row r="564">
      <c r="B564" s="247"/>
      <c r="C564" s="247"/>
    </row>
    <row r="565">
      <c r="B565" s="247"/>
      <c r="C565" s="247"/>
    </row>
    <row r="566">
      <c r="B566" s="247"/>
      <c r="C566" s="247"/>
    </row>
    <row r="567">
      <c r="B567" s="247"/>
      <c r="C567" s="247"/>
    </row>
    <row r="568">
      <c r="B568" s="247"/>
      <c r="C568" s="247"/>
    </row>
    <row r="569">
      <c r="B569" s="247"/>
      <c r="C569" s="247"/>
    </row>
    <row r="570">
      <c r="B570" s="247"/>
      <c r="C570" s="247"/>
    </row>
    <row r="571">
      <c r="B571" s="247"/>
      <c r="C571" s="247"/>
    </row>
    <row r="572">
      <c r="B572" s="247"/>
      <c r="C572" s="247"/>
    </row>
    <row r="573">
      <c r="B573" s="247"/>
      <c r="C573" s="247"/>
    </row>
    <row r="574">
      <c r="B574" s="247"/>
      <c r="C574" s="247"/>
    </row>
    <row r="575">
      <c r="B575" s="247"/>
      <c r="C575" s="247"/>
    </row>
    <row r="576">
      <c r="B576" s="247"/>
      <c r="C576" s="247"/>
    </row>
    <row r="577">
      <c r="B577" s="247"/>
      <c r="C577" s="247"/>
    </row>
    <row r="578">
      <c r="B578" s="247"/>
      <c r="C578" s="247"/>
    </row>
    <row r="579">
      <c r="B579" s="247"/>
      <c r="C579" s="247"/>
    </row>
    <row r="580">
      <c r="B580" s="247"/>
      <c r="C580" s="247"/>
    </row>
    <row r="581">
      <c r="B581" s="247"/>
      <c r="C581" s="247"/>
    </row>
    <row r="582">
      <c r="B582" s="247"/>
      <c r="C582" s="247"/>
    </row>
    <row r="583">
      <c r="B583" s="247"/>
      <c r="C583" s="247"/>
    </row>
    <row r="584">
      <c r="B584" s="247"/>
      <c r="C584" s="247"/>
    </row>
    <row r="585">
      <c r="B585" s="247"/>
      <c r="C585" s="247"/>
    </row>
    <row r="586">
      <c r="B586" s="247"/>
      <c r="C586" s="247"/>
    </row>
    <row r="587">
      <c r="B587" s="247"/>
      <c r="C587" s="247"/>
    </row>
    <row r="588">
      <c r="B588" s="247"/>
      <c r="C588" s="247"/>
    </row>
    <row r="589">
      <c r="B589" s="247"/>
      <c r="C589" s="247"/>
    </row>
    <row r="590">
      <c r="B590" s="247"/>
      <c r="C590" s="247"/>
    </row>
    <row r="591">
      <c r="B591" s="247"/>
      <c r="C591" s="247"/>
    </row>
    <row r="592">
      <c r="B592" s="247"/>
      <c r="C592" s="247"/>
    </row>
    <row r="593">
      <c r="B593" s="247"/>
      <c r="C593" s="247"/>
    </row>
    <row r="594">
      <c r="B594" s="247"/>
      <c r="C594" s="247"/>
    </row>
    <row r="595">
      <c r="B595" s="247"/>
      <c r="C595" s="247"/>
    </row>
    <row r="596">
      <c r="B596" s="247"/>
      <c r="C596" s="247"/>
    </row>
    <row r="597">
      <c r="B597" s="247"/>
      <c r="C597" s="247"/>
    </row>
    <row r="598">
      <c r="B598" s="247"/>
      <c r="C598" s="247"/>
    </row>
    <row r="599">
      <c r="B599" s="247"/>
      <c r="C599" s="247"/>
    </row>
    <row r="600">
      <c r="B600" s="247"/>
      <c r="C600" s="247"/>
    </row>
    <row r="601">
      <c r="B601" s="247"/>
      <c r="C601" s="247"/>
    </row>
    <row r="602">
      <c r="B602" s="247"/>
      <c r="C602" s="247"/>
    </row>
    <row r="603">
      <c r="B603" s="247"/>
      <c r="C603" s="247"/>
    </row>
    <row r="604">
      <c r="B604" s="247"/>
      <c r="C604" s="247"/>
    </row>
    <row r="605">
      <c r="B605" s="247"/>
      <c r="C605" s="247"/>
    </row>
    <row r="606">
      <c r="B606" s="247"/>
      <c r="C606" s="247"/>
    </row>
    <row r="607">
      <c r="B607" s="247"/>
      <c r="C607" s="247"/>
    </row>
    <row r="608">
      <c r="B608" s="247"/>
      <c r="C608" s="247"/>
    </row>
    <row r="609">
      <c r="B609" s="247"/>
      <c r="C609" s="247"/>
    </row>
    <row r="610">
      <c r="B610" s="247"/>
      <c r="C610" s="247"/>
    </row>
    <row r="611">
      <c r="B611" s="247"/>
      <c r="C611" s="247"/>
    </row>
    <row r="612">
      <c r="B612" s="247"/>
      <c r="C612" s="247"/>
    </row>
    <row r="613">
      <c r="B613" s="247"/>
      <c r="C613" s="247"/>
    </row>
    <row r="614">
      <c r="B614" s="247"/>
      <c r="C614" s="247"/>
    </row>
    <row r="615">
      <c r="B615" s="247"/>
      <c r="C615" s="247"/>
    </row>
    <row r="616">
      <c r="B616" s="247"/>
      <c r="C616" s="247"/>
    </row>
    <row r="617">
      <c r="B617" s="247"/>
      <c r="C617" s="247"/>
    </row>
    <row r="618">
      <c r="B618" s="247"/>
      <c r="C618" s="247"/>
    </row>
    <row r="619">
      <c r="B619" s="247"/>
      <c r="C619" s="247"/>
    </row>
    <row r="620">
      <c r="B620" s="247"/>
      <c r="C620" s="247"/>
    </row>
    <row r="621">
      <c r="B621" s="247"/>
      <c r="C621" s="247"/>
    </row>
    <row r="622">
      <c r="B622" s="247"/>
      <c r="C622" s="247"/>
    </row>
    <row r="623">
      <c r="B623" s="247"/>
      <c r="C623" s="247"/>
    </row>
    <row r="624">
      <c r="B624" s="247"/>
      <c r="C624" s="247"/>
    </row>
    <row r="625">
      <c r="B625" s="247"/>
      <c r="C625" s="247"/>
    </row>
    <row r="626">
      <c r="B626" s="247"/>
      <c r="C626" s="247"/>
    </row>
    <row r="627">
      <c r="B627" s="247"/>
      <c r="C627" s="247"/>
    </row>
    <row r="628">
      <c r="B628" s="247"/>
      <c r="C628" s="247"/>
    </row>
    <row r="629">
      <c r="B629" s="247"/>
      <c r="C629" s="247"/>
    </row>
    <row r="630">
      <c r="B630" s="247"/>
      <c r="C630" s="247"/>
    </row>
    <row r="631">
      <c r="B631" s="247"/>
      <c r="C631" s="247"/>
    </row>
    <row r="632">
      <c r="B632" s="247"/>
      <c r="C632" s="247"/>
    </row>
    <row r="633">
      <c r="B633" s="247"/>
      <c r="C633" s="247"/>
    </row>
    <row r="634">
      <c r="B634" s="247"/>
      <c r="C634" s="247"/>
    </row>
    <row r="635">
      <c r="B635" s="247"/>
      <c r="C635" s="247"/>
    </row>
    <row r="636">
      <c r="B636" s="247"/>
      <c r="C636" s="247"/>
    </row>
    <row r="637">
      <c r="B637" s="247"/>
      <c r="C637" s="247"/>
    </row>
    <row r="638">
      <c r="B638" s="247"/>
      <c r="C638" s="247"/>
    </row>
    <row r="639">
      <c r="B639" s="247"/>
      <c r="C639" s="247"/>
    </row>
    <row r="640">
      <c r="B640" s="247"/>
      <c r="C640" s="247"/>
    </row>
    <row r="641">
      <c r="B641" s="247"/>
      <c r="C641" s="247"/>
    </row>
    <row r="642">
      <c r="B642" s="247"/>
      <c r="C642" s="247"/>
    </row>
    <row r="643">
      <c r="B643" s="247"/>
      <c r="C643" s="247"/>
    </row>
    <row r="644">
      <c r="B644" s="247"/>
      <c r="C644" s="247"/>
    </row>
    <row r="645">
      <c r="B645" s="247"/>
      <c r="C645" s="247"/>
    </row>
    <row r="646">
      <c r="B646" s="247"/>
      <c r="C646" s="247"/>
    </row>
    <row r="647">
      <c r="B647" s="247"/>
      <c r="C647" s="247"/>
    </row>
    <row r="648">
      <c r="B648" s="247"/>
      <c r="C648" s="247"/>
    </row>
    <row r="649">
      <c r="B649" s="247"/>
      <c r="C649" s="247"/>
    </row>
    <row r="650">
      <c r="B650" s="247"/>
      <c r="C650" s="247"/>
    </row>
    <row r="651">
      <c r="B651" s="247"/>
      <c r="C651" s="247"/>
    </row>
    <row r="652">
      <c r="B652" s="247"/>
      <c r="C652" s="247"/>
    </row>
    <row r="653">
      <c r="B653" s="247"/>
      <c r="C653" s="247"/>
    </row>
    <row r="654">
      <c r="B654" s="247"/>
      <c r="C654" s="247"/>
    </row>
    <row r="655">
      <c r="B655" s="247"/>
      <c r="C655" s="247"/>
    </row>
    <row r="656">
      <c r="B656" s="247"/>
      <c r="C656" s="247"/>
    </row>
    <row r="657">
      <c r="B657" s="247"/>
      <c r="C657" s="247"/>
    </row>
    <row r="658">
      <c r="B658" s="247"/>
      <c r="C658" s="247"/>
    </row>
    <row r="659">
      <c r="B659" s="247"/>
      <c r="C659" s="247"/>
    </row>
    <row r="660">
      <c r="B660" s="247"/>
      <c r="C660" s="247"/>
    </row>
    <row r="661">
      <c r="B661" s="247"/>
      <c r="C661" s="247"/>
    </row>
    <row r="662">
      <c r="B662" s="247"/>
      <c r="C662" s="247"/>
    </row>
    <row r="663">
      <c r="B663" s="247"/>
      <c r="C663" s="247"/>
    </row>
    <row r="664">
      <c r="B664" s="247"/>
      <c r="C664" s="247"/>
    </row>
    <row r="665">
      <c r="B665" s="247"/>
      <c r="C665" s="247"/>
    </row>
    <row r="666">
      <c r="B666" s="247"/>
      <c r="C666" s="247"/>
    </row>
    <row r="667">
      <c r="B667" s="247"/>
      <c r="C667" s="247"/>
    </row>
    <row r="668">
      <c r="B668" s="247"/>
      <c r="C668" s="247"/>
    </row>
    <row r="669">
      <c r="B669" s="247"/>
      <c r="C669" s="247"/>
    </row>
    <row r="670">
      <c r="B670" s="247"/>
      <c r="C670" s="247"/>
    </row>
    <row r="671">
      <c r="B671" s="247"/>
      <c r="C671" s="247"/>
    </row>
    <row r="672">
      <c r="B672" s="247"/>
      <c r="C672" s="247"/>
    </row>
    <row r="673">
      <c r="B673" s="247"/>
      <c r="C673" s="247"/>
    </row>
    <row r="674">
      <c r="B674" s="247"/>
      <c r="C674" s="247"/>
    </row>
    <row r="675">
      <c r="B675" s="247"/>
      <c r="C675" s="247"/>
    </row>
    <row r="676">
      <c r="B676" s="247"/>
      <c r="C676" s="247"/>
    </row>
    <row r="677">
      <c r="B677" s="247"/>
      <c r="C677" s="247"/>
    </row>
    <row r="678">
      <c r="B678" s="247"/>
      <c r="C678" s="247"/>
    </row>
    <row r="679">
      <c r="B679" s="247"/>
      <c r="C679" s="247"/>
    </row>
    <row r="680">
      <c r="B680" s="247"/>
      <c r="C680" s="247"/>
    </row>
    <row r="681">
      <c r="B681" s="247"/>
      <c r="C681" s="247"/>
    </row>
    <row r="682">
      <c r="B682" s="247"/>
      <c r="C682" s="247"/>
    </row>
    <row r="683">
      <c r="B683" s="247"/>
      <c r="C683" s="247"/>
    </row>
    <row r="684">
      <c r="B684" s="247"/>
      <c r="C684" s="247"/>
    </row>
    <row r="685">
      <c r="B685" s="247"/>
      <c r="C685" s="247"/>
    </row>
    <row r="686">
      <c r="B686" s="247"/>
      <c r="C686" s="247"/>
    </row>
    <row r="687">
      <c r="B687" s="247"/>
      <c r="C687" s="247"/>
    </row>
    <row r="688">
      <c r="B688" s="247"/>
      <c r="C688" s="247"/>
    </row>
    <row r="689">
      <c r="B689" s="247"/>
      <c r="C689" s="247"/>
    </row>
    <row r="690">
      <c r="B690" s="247"/>
      <c r="C690" s="247"/>
    </row>
    <row r="691">
      <c r="B691" s="247"/>
      <c r="C691" s="247"/>
    </row>
    <row r="692">
      <c r="B692" s="247"/>
      <c r="C692" s="247"/>
    </row>
    <row r="693">
      <c r="B693" s="247"/>
      <c r="C693" s="247"/>
    </row>
    <row r="694">
      <c r="B694" s="247"/>
      <c r="C694" s="247"/>
    </row>
    <row r="695">
      <c r="B695" s="247"/>
      <c r="C695" s="247"/>
    </row>
    <row r="696">
      <c r="B696" s="247"/>
      <c r="C696" s="247"/>
    </row>
    <row r="697">
      <c r="B697" s="247"/>
      <c r="C697" s="247"/>
    </row>
    <row r="698">
      <c r="B698" s="247"/>
      <c r="C698" s="247"/>
    </row>
    <row r="699">
      <c r="B699" s="247"/>
      <c r="C699" s="247"/>
    </row>
    <row r="700">
      <c r="B700" s="247"/>
      <c r="C700" s="247"/>
    </row>
    <row r="701">
      <c r="B701" s="247"/>
      <c r="C701" s="247"/>
    </row>
    <row r="702">
      <c r="B702" s="247"/>
      <c r="C702" s="247"/>
    </row>
    <row r="703">
      <c r="B703" s="247"/>
      <c r="C703" s="247"/>
    </row>
    <row r="704">
      <c r="B704" s="247"/>
      <c r="C704" s="247"/>
    </row>
    <row r="705">
      <c r="B705" s="247"/>
      <c r="C705" s="247"/>
    </row>
    <row r="706">
      <c r="B706" s="247"/>
      <c r="C706" s="247"/>
    </row>
    <row r="707">
      <c r="B707" s="247"/>
      <c r="C707" s="247"/>
    </row>
    <row r="708">
      <c r="B708" s="247"/>
      <c r="C708" s="247"/>
    </row>
    <row r="709">
      <c r="B709" s="247"/>
      <c r="C709" s="247"/>
    </row>
    <row r="710">
      <c r="B710" s="247"/>
      <c r="C710" s="247"/>
    </row>
    <row r="711">
      <c r="B711" s="247"/>
      <c r="C711" s="247"/>
    </row>
    <row r="712">
      <c r="B712" s="247"/>
      <c r="C712" s="247"/>
    </row>
    <row r="713">
      <c r="B713" s="247"/>
      <c r="C713" s="247"/>
    </row>
    <row r="714">
      <c r="B714" s="247"/>
      <c r="C714" s="247"/>
    </row>
    <row r="715">
      <c r="B715" s="247"/>
      <c r="C715" s="247"/>
    </row>
    <row r="716">
      <c r="B716" s="247"/>
      <c r="C716" s="247"/>
    </row>
    <row r="717">
      <c r="B717" s="247"/>
      <c r="C717" s="247"/>
    </row>
    <row r="718">
      <c r="B718" s="247"/>
      <c r="C718" s="247"/>
    </row>
    <row r="719">
      <c r="B719" s="247"/>
      <c r="C719" s="247"/>
    </row>
    <row r="720">
      <c r="B720" s="247"/>
      <c r="C720" s="247"/>
    </row>
    <row r="721">
      <c r="B721" s="247"/>
      <c r="C721" s="247"/>
    </row>
    <row r="722">
      <c r="B722" s="247"/>
      <c r="C722" s="247"/>
    </row>
    <row r="723">
      <c r="B723" s="247"/>
      <c r="C723" s="247"/>
    </row>
    <row r="724">
      <c r="B724" s="247"/>
      <c r="C724" s="247"/>
    </row>
    <row r="725">
      <c r="B725" s="247"/>
      <c r="C725" s="247"/>
    </row>
    <row r="726">
      <c r="B726" s="247"/>
      <c r="C726" s="247"/>
    </row>
    <row r="727">
      <c r="B727" s="247"/>
      <c r="C727" s="247"/>
    </row>
    <row r="728">
      <c r="B728" s="247"/>
      <c r="C728" s="247"/>
    </row>
    <row r="729">
      <c r="B729" s="247"/>
      <c r="C729" s="247"/>
    </row>
    <row r="730">
      <c r="B730" s="247"/>
      <c r="C730" s="247"/>
    </row>
    <row r="731">
      <c r="B731" s="247"/>
      <c r="C731" s="247"/>
    </row>
    <row r="732">
      <c r="B732" s="247"/>
      <c r="C732" s="247"/>
    </row>
    <row r="733">
      <c r="B733" s="247"/>
      <c r="C733" s="247"/>
    </row>
    <row r="734">
      <c r="B734" s="247"/>
      <c r="C734" s="247"/>
    </row>
    <row r="735">
      <c r="B735" s="247"/>
      <c r="C735" s="247"/>
    </row>
    <row r="736">
      <c r="B736" s="247"/>
      <c r="C736" s="247"/>
    </row>
    <row r="737">
      <c r="B737" s="247"/>
      <c r="C737" s="247"/>
    </row>
    <row r="738">
      <c r="B738" s="247"/>
      <c r="C738" s="247"/>
    </row>
    <row r="739">
      <c r="B739" s="247"/>
      <c r="C739" s="247"/>
    </row>
    <row r="740">
      <c r="B740" s="247"/>
      <c r="C740" s="247"/>
    </row>
    <row r="741">
      <c r="B741" s="247"/>
      <c r="C741" s="247"/>
    </row>
    <row r="742">
      <c r="B742" s="247"/>
      <c r="C742" s="247"/>
    </row>
    <row r="743">
      <c r="B743" s="247"/>
      <c r="C743" s="247"/>
    </row>
    <row r="744">
      <c r="B744" s="247"/>
      <c r="C744" s="247"/>
    </row>
    <row r="745">
      <c r="B745" s="247"/>
      <c r="C745" s="247"/>
    </row>
    <row r="746">
      <c r="B746" s="247"/>
      <c r="C746" s="247"/>
    </row>
    <row r="747">
      <c r="B747" s="247"/>
      <c r="C747" s="247"/>
    </row>
    <row r="748">
      <c r="B748" s="247"/>
      <c r="C748" s="247"/>
    </row>
    <row r="749">
      <c r="B749" s="247"/>
      <c r="C749" s="247"/>
    </row>
    <row r="750">
      <c r="B750" s="247"/>
      <c r="C750" s="247"/>
    </row>
    <row r="751">
      <c r="B751" s="247"/>
      <c r="C751" s="247"/>
    </row>
    <row r="752">
      <c r="B752" s="247"/>
      <c r="C752" s="247"/>
    </row>
    <row r="753">
      <c r="B753" s="247"/>
      <c r="C753" s="247"/>
    </row>
    <row r="754">
      <c r="B754" s="247"/>
      <c r="C754" s="247"/>
    </row>
    <row r="755">
      <c r="B755" s="247"/>
      <c r="C755" s="247"/>
    </row>
    <row r="756">
      <c r="B756" s="247"/>
      <c r="C756" s="247"/>
    </row>
    <row r="757">
      <c r="B757" s="247"/>
      <c r="C757" s="247"/>
    </row>
    <row r="758">
      <c r="B758" s="247"/>
      <c r="C758" s="247"/>
    </row>
    <row r="759">
      <c r="B759" s="247"/>
      <c r="C759" s="247"/>
    </row>
    <row r="760">
      <c r="B760" s="247"/>
      <c r="C760" s="247"/>
    </row>
    <row r="761">
      <c r="B761" s="247"/>
      <c r="C761" s="247"/>
    </row>
    <row r="762">
      <c r="B762" s="247"/>
      <c r="C762" s="247"/>
    </row>
    <row r="763">
      <c r="B763" s="247"/>
      <c r="C763" s="247"/>
    </row>
    <row r="764">
      <c r="B764" s="247"/>
      <c r="C764" s="247"/>
    </row>
    <row r="765">
      <c r="B765" s="247"/>
      <c r="C765" s="247"/>
    </row>
    <row r="766">
      <c r="B766" s="247"/>
      <c r="C766" s="247"/>
    </row>
    <row r="767">
      <c r="B767" s="247"/>
      <c r="C767" s="247"/>
    </row>
    <row r="768">
      <c r="B768" s="247"/>
      <c r="C768" s="247"/>
    </row>
    <row r="769">
      <c r="B769" s="247"/>
      <c r="C769" s="247"/>
    </row>
    <row r="770">
      <c r="B770" s="247"/>
      <c r="C770" s="247"/>
    </row>
    <row r="771">
      <c r="B771" s="247"/>
      <c r="C771" s="247"/>
    </row>
    <row r="772">
      <c r="B772" s="247"/>
      <c r="C772" s="247"/>
    </row>
    <row r="773">
      <c r="B773" s="247"/>
      <c r="C773" s="247"/>
    </row>
    <row r="774">
      <c r="B774" s="247"/>
      <c r="C774" s="247"/>
    </row>
    <row r="775">
      <c r="B775" s="247"/>
      <c r="C775" s="247"/>
    </row>
    <row r="776">
      <c r="B776" s="247"/>
      <c r="C776" s="247"/>
    </row>
    <row r="777">
      <c r="B777" s="247"/>
      <c r="C777" s="247"/>
    </row>
    <row r="778">
      <c r="B778" s="247"/>
      <c r="C778" s="247"/>
    </row>
    <row r="779">
      <c r="B779" s="247"/>
      <c r="C779" s="247"/>
    </row>
    <row r="780">
      <c r="B780" s="247"/>
      <c r="C780" s="247"/>
    </row>
    <row r="781">
      <c r="B781" s="247"/>
      <c r="C781" s="247"/>
    </row>
    <row r="782">
      <c r="B782" s="247"/>
      <c r="C782" s="247"/>
    </row>
    <row r="783">
      <c r="B783" s="247"/>
      <c r="C783" s="247"/>
    </row>
    <row r="784">
      <c r="B784" s="247"/>
      <c r="C784" s="247"/>
    </row>
    <row r="785">
      <c r="B785" s="247"/>
      <c r="C785" s="247"/>
    </row>
    <row r="786">
      <c r="B786" s="247"/>
      <c r="C786" s="247"/>
    </row>
    <row r="787">
      <c r="B787" s="247"/>
      <c r="C787" s="247"/>
    </row>
    <row r="788">
      <c r="B788" s="247"/>
      <c r="C788" s="247"/>
    </row>
    <row r="789">
      <c r="B789" s="247"/>
      <c r="C789" s="247"/>
    </row>
    <row r="790">
      <c r="B790" s="247"/>
      <c r="C790" s="247"/>
    </row>
    <row r="791">
      <c r="B791" s="247"/>
      <c r="C791" s="247"/>
    </row>
    <row r="792">
      <c r="B792" s="247"/>
      <c r="C792" s="247"/>
    </row>
    <row r="793">
      <c r="B793" s="247"/>
      <c r="C793" s="247"/>
    </row>
    <row r="794">
      <c r="B794" s="247"/>
      <c r="C794" s="247"/>
    </row>
    <row r="795">
      <c r="B795" s="247"/>
      <c r="C795" s="247"/>
    </row>
    <row r="796">
      <c r="B796" s="247"/>
      <c r="C796" s="247"/>
    </row>
    <row r="797">
      <c r="B797" s="247"/>
      <c r="C797" s="247"/>
    </row>
    <row r="798">
      <c r="B798" s="247"/>
      <c r="C798" s="247"/>
    </row>
    <row r="799">
      <c r="B799" s="247"/>
      <c r="C799" s="247"/>
    </row>
    <row r="800">
      <c r="B800" s="247"/>
      <c r="C800" s="247"/>
    </row>
    <row r="801">
      <c r="B801" s="247"/>
      <c r="C801" s="247"/>
    </row>
    <row r="802">
      <c r="B802" s="247"/>
      <c r="C802" s="247"/>
    </row>
    <row r="803">
      <c r="B803" s="247"/>
      <c r="C803" s="247"/>
    </row>
    <row r="804">
      <c r="B804" s="247"/>
      <c r="C804" s="247"/>
    </row>
    <row r="805">
      <c r="B805" s="247"/>
      <c r="C805" s="247"/>
    </row>
    <row r="806">
      <c r="B806" s="247"/>
      <c r="C806" s="247"/>
    </row>
    <row r="807">
      <c r="B807" s="247"/>
      <c r="C807" s="247"/>
    </row>
    <row r="808">
      <c r="B808" s="247"/>
      <c r="C808" s="247"/>
    </row>
    <row r="809">
      <c r="B809" s="247"/>
      <c r="C809" s="247"/>
    </row>
    <row r="810">
      <c r="B810" s="247"/>
      <c r="C810" s="247"/>
    </row>
    <row r="811">
      <c r="B811" s="247"/>
      <c r="C811" s="247"/>
    </row>
    <row r="812">
      <c r="B812" s="247"/>
      <c r="C812" s="247"/>
    </row>
    <row r="813">
      <c r="B813" s="247"/>
      <c r="C813" s="247"/>
    </row>
    <row r="814">
      <c r="B814" s="247"/>
      <c r="C814" s="247"/>
    </row>
    <row r="815">
      <c r="B815" s="247"/>
      <c r="C815" s="247"/>
    </row>
    <row r="816">
      <c r="B816" s="247"/>
      <c r="C816" s="247"/>
    </row>
    <row r="817">
      <c r="B817" s="247"/>
      <c r="C817" s="247"/>
    </row>
    <row r="818">
      <c r="B818" s="247"/>
      <c r="C818" s="247"/>
    </row>
    <row r="819">
      <c r="B819" s="247"/>
      <c r="C819" s="247"/>
    </row>
    <row r="820">
      <c r="B820" s="247"/>
      <c r="C820" s="247"/>
    </row>
    <row r="821">
      <c r="B821" s="247"/>
      <c r="C821" s="247"/>
    </row>
    <row r="822">
      <c r="B822" s="247"/>
      <c r="C822" s="247"/>
    </row>
    <row r="823">
      <c r="B823" s="247"/>
      <c r="C823" s="247"/>
    </row>
    <row r="824">
      <c r="B824" s="247"/>
      <c r="C824" s="247"/>
    </row>
    <row r="825">
      <c r="B825" s="247"/>
      <c r="C825" s="247"/>
    </row>
    <row r="826">
      <c r="B826" s="247"/>
      <c r="C826" s="247"/>
    </row>
    <row r="827">
      <c r="B827" s="247"/>
      <c r="C827" s="247"/>
    </row>
    <row r="828">
      <c r="B828" s="247"/>
      <c r="C828" s="247"/>
    </row>
    <row r="829">
      <c r="B829" s="247"/>
      <c r="C829" s="247"/>
    </row>
    <row r="830">
      <c r="B830" s="247"/>
      <c r="C830" s="247"/>
    </row>
    <row r="831">
      <c r="B831" s="247"/>
      <c r="C831" s="247"/>
    </row>
    <row r="832">
      <c r="B832" s="247"/>
      <c r="C832" s="247"/>
    </row>
    <row r="833">
      <c r="B833" s="247"/>
      <c r="C833" s="247"/>
    </row>
    <row r="834">
      <c r="B834" s="247"/>
      <c r="C834" s="247"/>
    </row>
    <row r="835">
      <c r="B835" s="247"/>
      <c r="C835" s="247"/>
    </row>
    <row r="836">
      <c r="B836" s="247"/>
      <c r="C836" s="247"/>
    </row>
    <row r="837">
      <c r="B837" s="247"/>
      <c r="C837" s="247"/>
    </row>
    <row r="838">
      <c r="B838" s="247"/>
      <c r="C838" s="247"/>
    </row>
    <row r="839">
      <c r="B839" s="247"/>
      <c r="C839" s="247"/>
    </row>
    <row r="840">
      <c r="B840" s="247"/>
      <c r="C840" s="247"/>
    </row>
    <row r="841">
      <c r="B841" s="247"/>
      <c r="C841" s="247"/>
    </row>
    <row r="842">
      <c r="B842" s="247"/>
      <c r="C842" s="247"/>
    </row>
    <row r="843">
      <c r="B843" s="247"/>
      <c r="C843" s="247"/>
    </row>
    <row r="844">
      <c r="B844" s="247"/>
      <c r="C844" s="247"/>
    </row>
    <row r="845">
      <c r="B845" s="247"/>
      <c r="C845" s="247"/>
    </row>
    <row r="846">
      <c r="B846" s="247"/>
      <c r="C846" s="247"/>
    </row>
    <row r="847">
      <c r="B847" s="247"/>
      <c r="C847" s="247"/>
    </row>
    <row r="848">
      <c r="B848" s="247"/>
      <c r="C848" s="247"/>
    </row>
    <row r="849">
      <c r="B849" s="247"/>
      <c r="C849" s="247"/>
    </row>
    <row r="850">
      <c r="B850" s="247"/>
      <c r="C850" s="247"/>
    </row>
    <row r="851">
      <c r="B851" s="247"/>
      <c r="C851" s="247"/>
    </row>
    <row r="852">
      <c r="B852" s="247"/>
      <c r="C852" s="247"/>
    </row>
    <row r="853">
      <c r="B853" s="247"/>
      <c r="C853" s="247"/>
    </row>
    <row r="854">
      <c r="B854" s="247"/>
      <c r="C854" s="247"/>
    </row>
    <row r="855">
      <c r="B855" s="247"/>
      <c r="C855" s="247"/>
    </row>
    <row r="856">
      <c r="B856" s="247"/>
      <c r="C856" s="247"/>
    </row>
    <row r="857">
      <c r="B857" s="247"/>
      <c r="C857" s="247"/>
    </row>
    <row r="858">
      <c r="B858" s="247"/>
      <c r="C858" s="247"/>
    </row>
    <row r="859">
      <c r="B859" s="247"/>
      <c r="C859" s="247"/>
    </row>
    <row r="860">
      <c r="B860" s="247"/>
      <c r="C860" s="247"/>
    </row>
    <row r="861">
      <c r="B861" s="247"/>
      <c r="C861" s="247"/>
    </row>
    <row r="862">
      <c r="B862" s="247"/>
      <c r="C862" s="247"/>
    </row>
    <row r="863">
      <c r="B863" s="247"/>
      <c r="C863" s="247"/>
    </row>
    <row r="864">
      <c r="B864" s="247"/>
      <c r="C864" s="247"/>
    </row>
    <row r="865">
      <c r="B865" s="247"/>
      <c r="C865" s="247"/>
    </row>
    <row r="866">
      <c r="B866" s="247"/>
      <c r="C866" s="247"/>
    </row>
    <row r="867">
      <c r="B867" s="247"/>
      <c r="C867" s="247"/>
    </row>
    <row r="868">
      <c r="B868" s="247"/>
      <c r="C868" s="247"/>
    </row>
    <row r="869">
      <c r="B869" s="247"/>
      <c r="C869" s="247"/>
    </row>
    <row r="870">
      <c r="B870" s="247"/>
      <c r="C870" s="247"/>
    </row>
    <row r="871">
      <c r="B871" s="247"/>
      <c r="C871" s="247"/>
    </row>
    <row r="872">
      <c r="B872" s="247"/>
      <c r="C872" s="247"/>
    </row>
    <row r="873">
      <c r="B873" s="247"/>
      <c r="C873" s="247"/>
    </row>
    <row r="874">
      <c r="B874" s="247"/>
      <c r="C874" s="247"/>
    </row>
    <row r="875">
      <c r="B875" s="247"/>
      <c r="C875" s="247"/>
    </row>
    <row r="876">
      <c r="B876" s="247"/>
      <c r="C876" s="247"/>
    </row>
    <row r="877">
      <c r="B877" s="247"/>
      <c r="C877" s="247"/>
    </row>
    <row r="878">
      <c r="B878" s="247"/>
      <c r="C878" s="247"/>
    </row>
    <row r="879">
      <c r="B879" s="247"/>
      <c r="C879" s="247"/>
    </row>
    <row r="880">
      <c r="B880" s="247"/>
      <c r="C880" s="247"/>
    </row>
    <row r="881">
      <c r="B881" s="247"/>
      <c r="C881" s="247"/>
    </row>
    <row r="882">
      <c r="B882" s="247"/>
      <c r="C882" s="247"/>
    </row>
    <row r="883">
      <c r="B883" s="247"/>
      <c r="C883" s="247"/>
    </row>
    <row r="884">
      <c r="B884" s="247"/>
      <c r="C884" s="247"/>
    </row>
    <row r="885">
      <c r="B885" s="247"/>
      <c r="C885" s="247"/>
    </row>
    <row r="886">
      <c r="B886" s="247"/>
      <c r="C886" s="247"/>
    </row>
    <row r="887">
      <c r="B887" s="247"/>
      <c r="C887" s="247"/>
    </row>
    <row r="888">
      <c r="B888" s="247"/>
      <c r="C888" s="247"/>
    </row>
    <row r="889">
      <c r="B889" s="247"/>
      <c r="C889" s="247"/>
    </row>
    <row r="890">
      <c r="B890" s="247"/>
      <c r="C890" s="247"/>
    </row>
    <row r="891">
      <c r="B891" s="247"/>
      <c r="C891" s="247"/>
    </row>
    <row r="892">
      <c r="B892" s="247"/>
      <c r="C892" s="247"/>
    </row>
    <row r="893">
      <c r="B893" s="247"/>
      <c r="C893" s="247"/>
    </row>
    <row r="894">
      <c r="B894" s="247"/>
      <c r="C894" s="247"/>
    </row>
    <row r="895">
      <c r="B895" s="247"/>
      <c r="C895" s="247"/>
    </row>
    <row r="896">
      <c r="B896" s="247"/>
      <c r="C896" s="247"/>
    </row>
    <row r="897">
      <c r="B897" s="247"/>
      <c r="C897" s="247"/>
    </row>
    <row r="898">
      <c r="B898" s="247"/>
      <c r="C898" s="247"/>
    </row>
    <row r="899">
      <c r="B899" s="247"/>
      <c r="C899" s="247"/>
    </row>
    <row r="900">
      <c r="B900" s="247"/>
      <c r="C900" s="247"/>
    </row>
    <row r="901">
      <c r="B901" s="247"/>
      <c r="C901" s="247"/>
    </row>
    <row r="902">
      <c r="B902" s="247"/>
      <c r="C902" s="247"/>
    </row>
    <row r="903">
      <c r="B903" s="247"/>
      <c r="C903" s="247"/>
    </row>
    <row r="904">
      <c r="B904" s="247"/>
      <c r="C904" s="247"/>
    </row>
    <row r="905">
      <c r="B905" s="247"/>
      <c r="C905" s="247"/>
    </row>
    <row r="906">
      <c r="B906" s="247"/>
      <c r="C906" s="247"/>
    </row>
    <row r="907">
      <c r="B907" s="247"/>
      <c r="C907" s="247"/>
    </row>
    <row r="908">
      <c r="B908" s="247"/>
      <c r="C908" s="247"/>
    </row>
    <row r="909">
      <c r="B909" s="247"/>
      <c r="C909" s="247"/>
    </row>
    <row r="910">
      <c r="B910" s="247"/>
      <c r="C910" s="247"/>
    </row>
    <row r="911">
      <c r="B911" s="247"/>
      <c r="C911" s="247"/>
    </row>
    <row r="912">
      <c r="B912" s="247"/>
      <c r="C912" s="247"/>
    </row>
    <row r="913">
      <c r="B913" s="247"/>
      <c r="C913" s="247"/>
    </row>
    <row r="914">
      <c r="B914" s="247"/>
      <c r="C914" s="247"/>
    </row>
    <row r="915">
      <c r="B915" s="247"/>
      <c r="C915" s="247"/>
    </row>
    <row r="916">
      <c r="B916" s="247"/>
      <c r="C916" s="247"/>
    </row>
    <row r="917">
      <c r="B917" s="247"/>
      <c r="C917" s="247"/>
    </row>
    <row r="918">
      <c r="B918" s="247"/>
      <c r="C918" s="247"/>
    </row>
    <row r="919">
      <c r="B919" s="247"/>
      <c r="C919" s="247"/>
    </row>
    <row r="920">
      <c r="B920" s="247"/>
      <c r="C920" s="247"/>
    </row>
    <row r="921">
      <c r="B921" s="247"/>
      <c r="C921" s="247"/>
    </row>
    <row r="922">
      <c r="B922" s="247"/>
      <c r="C922" s="247"/>
    </row>
    <row r="923">
      <c r="B923" s="247"/>
      <c r="C923" s="247"/>
    </row>
    <row r="924">
      <c r="B924" s="247"/>
      <c r="C924" s="247"/>
    </row>
    <row r="925">
      <c r="B925" s="247"/>
      <c r="C925" s="247"/>
    </row>
    <row r="926">
      <c r="B926" s="247"/>
      <c r="C926" s="247"/>
    </row>
    <row r="927">
      <c r="B927" s="247"/>
      <c r="C927" s="247"/>
    </row>
    <row r="928">
      <c r="B928" s="247"/>
      <c r="C928" s="247"/>
    </row>
    <row r="929">
      <c r="B929" s="247"/>
      <c r="C929" s="247"/>
    </row>
    <row r="930">
      <c r="B930" s="247"/>
      <c r="C930" s="247"/>
    </row>
    <row r="931">
      <c r="B931" s="247"/>
      <c r="C931" s="247"/>
    </row>
    <row r="932">
      <c r="B932" s="247"/>
      <c r="C932" s="247"/>
    </row>
    <row r="933">
      <c r="B933" s="247"/>
      <c r="C933" s="247"/>
    </row>
    <row r="934">
      <c r="B934" s="247"/>
      <c r="C934" s="247"/>
    </row>
    <row r="935">
      <c r="B935" s="247"/>
      <c r="C935" s="247"/>
    </row>
    <row r="936">
      <c r="B936" s="247"/>
      <c r="C936" s="247"/>
    </row>
    <row r="937">
      <c r="B937" s="247"/>
      <c r="C937" s="247"/>
    </row>
    <row r="938">
      <c r="B938" s="247"/>
      <c r="C938" s="247"/>
    </row>
    <row r="939">
      <c r="B939" s="247"/>
      <c r="C939" s="247"/>
    </row>
    <row r="940">
      <c r="B940" s="247"/>
      <c r="C940" s="247"/>
    </row>
    <row r="941">
      <c r="B941" s="247"/>
      <c r="C941" s="247"/>
    </row>
    <row r="942">
      <c r="B942" s="247"/>
      <c r="C942" s="247"/>
    </row>
    <row r="943">
      <c r="B943" s="247"/>
      <c r="C943" s="247"/>
    </row>
    <row r="944">
      <c r="B944" s="247"/>
      <c r="C944" s="247"/>
    </row>
    <row r="945">
      <c r="B945" s="247"/>
      <c r="C945" s="247"/>
    </row>
    <row r="946">
      <c r="B946" s="247"/>
      <c r="C946" s="247"/>
    </row>
    <row r="947">
      <c r="B947" s="247"/>
      <c r="C947" s="247"/>
    </row>
    <row r="948">
      <c r="B948" s="247"/>
      <c r="C948" s="247"/>
    </row>
    <row r="949">
      <c r="B949" s="247"/>
      <c r="C949" s="247"/>
    </row>
    <row r="950">
      <c r="B950" s="247"/>
      <c r="C950" s="247"/>
    </row>
    <row r="951">
      <c r="B951" s="247"/>
      <c r="C951" s="247"/>
    </row>
    <row r="952">
      <c r="B952" s="247"/>
      <c r="C952" s="247"/>
    </row>
    <row r="953">
      <c r="B953" s="247"/>
      <c r="C953" s="247"/>
    </row>
    <row r="954">
      <c r="B954" s="247"/>
      <c r="C954" s="247"/>
    </row>
    <row r="955">
      <c r="B955" s="247"/>
      <c r="C955" s="247"/>
    </row>
    <row r="956">
      <c r="B956" s="247"/>
      <c r="C956" s="247"/>
    </row>
    <row r="957">
      <c r="B957" s="247"/>
      <c r="C957" s="247"/>
    </row>
    <row r="958">
      <c r="B958" s="247"/>
      <c r="C958" s="247"/>
    </row>
    <row r="959">
      <c r="B959" s="247"/>
      <c r="C959" s="247"/>
    </row>
    <row r="960">
      <c r="B960" s="247"/>
      <c r="C960" s="247"/>
    </row>
    <row r="961">
      <c r="B961" s="247"/>
      <c r="C961" s="247"/>
    </row>
    <row r="962">
      <c r="B962" s="247"/>
      <c r="C962" s="247"/>
    </row>
    <row r="963">
      <c r="B963" s="247"/>
      <c r="C963" s="247"/>
    </row>
    <row r="964">
      <c r="B964" s="247"/>
      <c r="C964" s="247"/>
    </row>
    <row r="965">
      <c r="B965" s="247"/>
      <c r="C965" s="247"/>
    </row>
    <row r="966">
      <c r="B966" s="247"/>
      <c r="C966" s="247"/>
    </row>
    <row r="967">
      <c r="B967" s="247"/>
      <c r="C967" s="247"/>
    </row>
    <row r="968">
      <c r="B968" s="247"/>
      <c r="C968" s="247"/>
    </row>
    <row r="969">
      <c r="B969" s="247"/>
      <c r="C969" s="247"/>
    </row>
    <row r="970">
      <c r="B970" s="247"/>
      <c r="C970" s="247"/>
    </row>
    <row r="971">
      <c r="B971" s="247"/>
      <c r="C971" s="247"/>
    </row>
    <row r="972">
      <c r="B972" s="247"/>
      <c r="C972" s="247"/>
    </row>
    <row r="973">
      <c r="B973" s="247"/>
      <c r="C973" s="247"/>
    </row>
    <row r="974">
      <c r="B974" s="247"/>
      <c r="C974" s="247"/>
    </row>
    <row r="975">
      <c r="B975" s="247"/>
      <c r="C975" s="247"/>
    </row>
    <row r="976">
      <c r="B976" s="247"/>
      <c r="C976" s="247"/>
    </row>
    <row r="977">
      <c r="B977" s="247"/>
      <c r="C977" s="247"/>
    </row>
    <row r="978">
      <c r="B978" s="247"/>
      <c r="C978" s="247"/>
    </row>
    <row r="979">
      <c r="B979" s="247"/>
      <c r="C979" s="247"/>
    </row>
    <row r="980">
      <c r="B980" s="247"/>
      <c r="C980" s="247"/>
    </row>
    <row r="981">
      <c r="B981" s="247"/>
      <c r="C981" s="247"/>
    </row>
    <row r="982">
      <c r="B982" s="247"/>
      <c r="C982" s="247"/>
    </row>
    <row r="983">
      <c r="B983" s="247"/>
      <c r="C983" s="247"/>
    </row>
    <row r="984">
      <c r="B984" s="247"/>
      <c r="C984" s="247"/>
    </row>
    <row r="985">
      <c r="B985" s="247"/>
      <c r="C985" s="247"/>
    </row>
    <row r="986">
      <c r="B986" s="247"/>
      <c r="C986" s="247"/>
    </row>
    <row r="987">
      <c r="B987" s="247"/>
      <c r="C987" s="247"/>
    </row>
    <row r="988">
      <c r="B988" s="247"/>
      <c r="C988" s="247"/>
    </row>
    <row r="989">
      <c r="B989" s="247"/>
      <c r="C989" s="247"/>
    </row>
    <row r="990">
      <c r="B990" s="247"/>
      <c r="C990" s="247"/>
    </row>
    <row r="991">
      <c r="B991" s="247"/>
      <c r="C991" s="247"/>
    </row>
    <row r="992">
      <c r="B992" s="247"/>
      <c r="C992" s="247"/>
    </row>
    <row r="993">
      <c r="B993" s="247"/>
      <c r="C993" s="247"/>
    </row>
    <row r="994">
      <c r="B994" s="247"/>
      <c r="C994" s="247"/>
    </row>
    <row r="995">
      <c r="B995" s="247"/>
      <c r="C995" s="247"/>
    </row>
    <row r="996">
      <c r="B996" s="247"/>
      <c r="C996" s="247"/>
    </row>
    <row r="997">
      <c r="B997" s="247"/>
      <c r="C997" s="247"/>
    </row>
    <row r="998">
      <c r="B998" s="247"/>
      <c r="C998" s="247"/>
    </row>
    <row r="999">
      <c r="B999" s="247"/>
      <c r="C999" s="247"/>
    </row>
    <row r="1000">
      <c r="B1000" s="247"/>
      <c r="C1000" s="247"/>
    </row>
    <row r="1001">
      <c r="B1001" s="247"/>
      <c r="C1001" s="247"/>
    </row>
  </sheetData>
  <mergeCells count="4">
    <mergeCell ref="D1:I1"/>
    <mergeCell ref="J1:M1"/>
    <mergeCell ref="N1:T1"/>
    <mergeCell ref="V1:X1"/>
  </mergeCells>
  <conditionalFormatting sqref="A4:E58 I4:K58 M4:N58 P4:Z58">
    <cfRule type="colorScale" priority="1">
      <colorScale>
        <cfvo type="min"/>
        <cfvo type="max"/>
        <color rgb="FF57BB8A"/>
        <color rgb="FFFFFFFF"/>
      </colorScale>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4.5"/>
    <col customWidth="1" min="3" max="3" width="28.88"/>
    <col customWidth="1" min="4" max="4" width="71.75"/>
    <col customWidth="1" min="6" max="6" width="4.25"/>
    <col customWidth="1" min="7" max="7" width="11.13"/>
    <col customWidth="1" min="8" max="8" width="13.63"/>
    <col customWidth="1" min="9" max="9" width="14.13"/>
    <col customWidth="1" min="10" max="10" width="11.75"/>
  </cols>
  <sheetData>
    <row r="1">
      <c r="A1" s="248"/>
      <c r="D1" s="243" t="s">
        <v>1441</v>
      </c>
    </row>
    <row r="2">
      <c r="A2" s="247"/>
      <c r="D2" s="247"/>
    </row>
    <row r="3">
      <c r="A3" s="247"/>
      <c r="D3" s="247"/>
    </row>
    <row r="4">
      <c r="A4" s="247"/>
      <c r="D4" s="247"/>
    </row>
    <row r="5">
      <c r="A5" s="247"/>
      <c r="D5" s="247"/>
    </row>
    <row r="6">
      <c r="A6" s="247"/>
      <c r="D6" s="247"/>
    </row>
    <row r="7">
      <c r="A7" s="243" t="s">
        <v>1442</v>
      </c>
      <c r="D7" s="243" t="s">
        <v>1443</v>
      </c>
    </row>
    <row r="8">
      <c r="A8" s="247"/>
      <c r="D8" s="247"/>
    </row>
    <row r="9">
      <c r="A9" s="247"/>
      <c r="D9" s="243" t="s">
        <v>1444</v>
      </c>
    </row>
    <row r="10">
      <c r="A10" s="247"/>
      <c r="D10" s="243" t="s">
        <v>1445</v>
      </c>
    </row>
    <row r="11">
      <c r="A11" s="247"/>
      <c r="D11" s="243" t="s">
        <v>1446</v>
      </c>
    </row>
    <row r="12">
      <c r="A12" s="247"/>
      <c r="D12" s="247"/>
    </row>
    <row r="13">
      <c r="A13" s="247"/>
      <c r="D13" s="247"/>
    </row>
    <row r="14">
      <c r="A14" s="10"/>
      <c r="B14" s="249"/>
      <c r="C14" s="250" t="s">
        <v>1447</v>
      </c>
      <c r="D14" s="251" t="s">
        <v>1448</v>
      </c>
      <c r="E14" s="252" t="s">
        <v>3</v>
      </c>
      <c r="G14" s="253" t="s">
        <v>1449</v>
      </c>
      <c r="H14" s="253" t="s">
        <v>1450</v>
      </c>
    </row>
    <row r="15">
      <c r="A15" s="10"/>
      <c r="B15" s="254"/>
      <c r="C15" s="255" t="s">
        <v>1451</v>
      </c>
      <c r="D15" s="256" t="s">
        <v>13</v>
      </c>
      <c r="E15" s="257">
        <f>VLOOKUP(D15,'All relevant articles'!$C$2:$K$56,3,false)</f>
        <v>2014</v>
      </c>
      <c r="G15" s="252" t="s">
        <v>1132</v>
      </c>
      <c r="H15" s="256" t="s">
        <v>71</v>
      </c>
    </row>
    <row r="16">
      <c r="A16" s="10"/>
      <c r="B16" s="254"/>
      <c r="C16" s="255" t="s">
        <v>1451</v>
      </c>
      <c r="D16" s="256" t="s">
        <v>848</v>
      </c>
      <c r="E16" s="257">
        <f>VLOOKUP(D16,'All relevant articles'!$C$2:$K$56,3,false)</f>
        <v>2016</v>
      </c>
      <c r="G16" s="252" t="s">
        <v>1132</v>
      </c>
      <c r="H16" s="258" t="s">
        <v>281</v>
      </c>
    </row>
    <row r="17">
      <c r="A17" s="10"/>
      <c r="B17" s="254"/>
      <c r="C17" s="255" t="s">
        <v>1451</v>
      </c>
      <c r="D17" s="256" t="s">
        <v>869</v>
      </c>
      <c r="E17" s="257">
        <f>VLOOKUP(D17,'All relevant articles'!$C$2:$K$56,3,false)</f>
        <v>2016</v>
      </c>
      <c r="G17" s="252" t="s">
        <v>1452</v>
      </c>
      <c r="H17" s="258" t="s">
        <v>281</v>
      </c>
    </row>
    <row r="18">
      <c r="A18" s="10"/>
      <c r="B18" s="254"/>
      <c r="C18" s="255" t="s">
        <v>1451</v>
      </c>
      <c r="D18" s="256" t="s">
        <v>27</v>
      </c>
      <c r="E18" s="257">
        <f>VLOOKUP(D18,'All relevant articles'!$C$2:$K$56,3,false)</f>
        <v>2015</v>
      </c>
      <c r="F18" s="243" t="s">
        <v>1453</v>
      </c>
      <c r="G18" s="252" t="s">
        <v>1454</v>
      </c>
      <c r="H18" s="258" t="s">
        <v>281</v>
      </c>
    </row>
    <row r="19">
      <c r="A19" s="10"/>
      <c r="B19" s="254"/>
      <c r="C19" s="255" t="s">
        <v>1451</v>
      </c>
      <c r="D19" s="256" t="s">
        <v>237</v>
      </c>
      <c r="E19" s="257">
        <f>VLOOKUP(D19,'All relevant articles'!$C$2:$K$56,3,false)</f>
        <v>2020</v>
      </c>
      <c r="G19" s="252" t="s">
        <v>1455</v>
      </c>
      <c r="H19" s="258" t="s">
        <v>281</v>
      </c>
    </row>
    <row r="20">
      <c r="A20" s="10"/>
      <c r="B20" s="254"/>
      <c r="C20" s="255" t="s">
        <v>1451</v>
      </c>
      <c r="D20" s="256" t="s">
        <v>346</v>
      </c>
      <c r="E20" s="257">
        <f>VLOOKUP(D20,'All relevant articles'!$C$2:$K$56,3,false)</f>
        <v>2021</v>
      </c>
      <c r="G20" s="252" t="s">
        <v>1456</v>
      </c>
      <c r="H20" s="252" t="s">
        <v>396</v>
      </c>
    </row>
    <row r="21">
      <c r="A21" s="10"/>
      <c r="B21" s="254"/>
      <c r="C21" s="255" t="s">
        <v>1451</v>
      </c>
      <c r="D21" s="256" t="s">
        <v>424</v>
      </c>
      <c r="E21" s="257">
        <f>VLOOKUP(D21,'All relevant articles'!$C$2:$K$56,3,false)</f>
        <v>2022</v>
      </c>
      <c r="G21" s="252" t="s">
        <v>1457</v>
      </c>
      <c r="H21" s="259" t="s">
        <v>521</v>
      </c>
    </row>
    <row r="22">
      <c r="A22" s="10"/>
      <c r="B22" s="254"/>
      <c r="C22" s="255" t="s">
        <v>1451</v>
      </c>
      <c r="D22" s="256" t="s">
        <v>483</v>
      </c>
      <c r="E22" s="257">
        <f>VLOOKUP(D22,'All relevant articles'!$C$2:$K$56,3,false)</f>
        <v>2022</v>
      </c>
      <c r="G22" s="252" t="s">
        <v>1458</v>
      </c>
      <c r="H22" s="252" t="s">
        <v>892</v>
      </c>
    </row>
    <row r="23">
      <c r="A23" s="10"/>
      <c r="B23" s="254"/>
      <c r="C23" s="255" t="s">
        <v>1451</v>
      </c>
      <c r="D23" s="256" t="s">
        <v>443</v>
      </c>
      <c r="E23" s="257">
        <f>VLOOKUP(D23,'All relevant articles'!$C$2:$K$56,3,false)</f>
        <v>2022</v>
      </c>
    </row>
    <row r="24">
      <c r="A24" s="10"/>
      <c r="B24" s="254"/>
      <c r="C24" s="255" t="s">
        <v>1451</v>
      </c>
      <c r="D24" s="256" t="s">
        <v>562</v>
      </c>
      <c r="E24" s="257">
        <f>VLOOKUP(D24,'All relevant articles'!$C$2:$K$56,3,false)</f>
        <v>2022</v>
      </c>
    </row>
    <row r="25">
      <c r="A25" s="10"/>
      <c r="B25" s="254"/>
      <c r="C25" s="255" t="s">
        <v>1451</v>
      </c>
      <c r="D25" s="256" t="s">
        <v>875</v>
      </c>
      <c r="E25" s="257">
        <f>VLOOKUP(D25,'All relevant articles'!$C$2:$K$56,3,false)</f>
        <v>2016</v>
      </c>
      <c r="G25" s="55"/>
      <c r="H25" s="8"/>
    </row>
    <row r="26">
      <c r="A26" s="10"/>
      <c r="B26" s="254"/>
      <c r="C26" s="255" t="s">
        <v>1451</v>
      </c>
      <c r="D26" s="256" t="s">
        <v>912</v>
      </c>
      <c r="E26" s="257">
        <f>VLOOKUP(D26,'All relevant articles'!$C$2:$K$56,3,false)</f>
        <v>2021</v>
      </c>
      <c r="G26" s="55"/>
      <c r="H26" s="8"/>
    </row>
    <row r="27">
      <c r="A27" s="10"/>
      <c r="B27" s="254"/>
      <c r="C27" s="255" t="s">
        <v>1451</v>
      </c>
      <c r="D27" s="256" t="s">
        <v>839</v>
      </c>
      <c r="E27" s="257">
        <f>VLOOKUP(D27,'All relevant articles'!$C$2:$K$56,3,false)</f>
        <v>2020</v>
      </c>
      <c r="G27" s="55"/>
      <c r="H27" s="8"/>
    </row>
    <row r="28">
      <c r="A28" s="10"/>
      <c r="B28" s="55"/>
      <c r="C28" s="252" t="s">
        <v>1459</v>
      </c>
      <c r="D28" s="256" t="s">
        <v>21</v>
      </c>
      <c r="E28" s="257">
        <f>VLOOKUP(D28,'All relevant articles'!$C$2:$K$56,3,false)</f>
        <v>2015</v>
      </c>
    </row>
    <row r="29">
      <c r="A29" s="10"/>
      <c r="B29" s="55"/>
      <c r="C29" s="252" t="s">
        <v>1459</v>
      </c>
      <c r="D29" s="256" t="s">
        <v>921</v>
      </c>
      <c r="E29" s="257">
        <f>VLOOKUP(D29,'All relevant articles'!$C$2:$K$56,3,false)</f>
        <v>2020</v>
      </c>
    </row>
    <row r="30">
      <c r="A30" s="10"/>
      <c r="B30" s="55"/>
    </row>
    <row r="31">
      <c r="A31" s="10"/>
      <c r="B31" s="55"/>
    </row>
    <row r="32">
      <c r="A32" s="10"/>
      <c r="B32" s="55"/>
      <c r="C32" s="260" t="s">
        <v>1460</v>
      </c>
      <c r="D32" s="261" t="s">
        <v>528</v>
      </c>
    </row>
    <row r="33">
      <c r="A33" s="10"/>
      <c r="D33" s="247"/>
      <c r="G33" s="243"/>
      <c r="H33" s="55"/>
    </row>
    <row r="34">
      <c r="A34" s="10"/>
      <c r="D34" s="247"/>
    </row>
    <row r="35">
      <c r="A35" s="262"/>
      <c r="G35" s="55" t="s">
        <v>1461</v>
      </c>
      <c r="H35" s="55">
        <v>2014.0</v>
      </c>
      <c r="I35" s="55">
        <v>2015.0</v>
      </c>
      <c r="J35" s="55">
        <v>2016.0</v>
      </c>
      <c r="K35" s="55">
        <v>2017.0</v>
      </c>
      <c r="L35" s="55">
        <v>2019.0</v>
      </c>
      <c r="M35" s="55">
        <v>2020.0</v>
      </c>
      <c r="N35" s="55">
        <v>2021.0</v>
      </c>
      <c r="O35" s="55">
        <v>2022.0</v>
      </c>
      <c r="P35" s="55">
        <v>2023.0</v>
      </c>
    </row>
    <row r="36">
      <c r="A36" s="262"/>
      <c r="G36" s="55" t="s">
        <v>1451</v>
      </c>
      <c r="H36" s="60">
        <f t="shared" ref="H36:P36" si="1">COUNTIFS($C$15:$C$29,"Textual Patterns",$E$15:$E$29,H35)</f>
        <v>1</v>
      </c>
      <c r="I36" s="60">
        <f t="shared" si="1"/>
        <v>1</v>
      </c>
      <c r="J36" s="60">
        <f t="shared" si="1"/>
        <v>3</v>
      </c>
      <c r="K36" s="60">
        <f t="shared" si="1"/>
        <v>0</v>
      </c>
      <c r="L36" s="60">
        <f t="shared" si="1"/>
        <v>0</v>
      </c>
      <c r="M36" s="60">
        <f t="shared" si="1"/>
        <v>2</v>
      </c>
      <c r="N36" s="60">
        <f t="shared" si="1"/>
        <v>2</v>
      </c>
      <c r="O36" s="60">
        <f t="shared" si="1"/>
        <v>4</v>
      </c>
      <c r="P36" s="60">
        <f t="shared" si="1"/>
        <v>0</v>
      </c>
      <c r="Q36" s="60">
        <f t="shared" ref="Q36:Q39" si="3">SUM(H36:P36)</f>
        <v>13</v>
      </c>
    </row>
    <row r="37">
      <c r="A37" s="262"/>
      <c r="G37" s="55" t="s">
        <v>1462</v>
      </c>
      <c r="H37" s="60">
        <f t="shared" ref="H37:P37" si="2">COUNTIFS($B$47:$B$152,$G$37,$E$47:$E$152,H35)</f>
        <v>0</v>
      </c>
      <c r="I37" s="60">
        <f t="shared" si="2"/>
        <v>0</v>
      </c>
      <c r="J37" s="60">
        <f t="shared" si="2"/>
        <v>0</v>
      </c>
      <c r="K37" s="60">
        <f t="shared" si="2"/>
        <v>4</v>
      </c>
      <c r="L37" s="60">
        <f t="shared" si="2"/>
        <v>13</v>
      </c>
      <c r="M37" s="60">
        <f t="shared" si="2"/>
        <v>6</v>
      </c>
      <c r="N37" s="60">
        <f t="shared" si="2"/>
        <v>4</v>
      </c>
      <c r="O37" s="60">
        <f t="shared" si="2"/>
        <v>19</v>
      </c>
      <c r="P37" s="60">
        <f t="shared" si="2"/>
        <v>3</v>
      </c>
      <c r="Q37" s="60">
        <f t="shared" si="3"/>
        <v>49</v>
      </c>
    </row>
    <row r="38">
      <c r="A38" s="262"/>
      <c r="D38" s="247"/>
      <c r="G38" s="263" t="s">
        <v>1463</v>
      </c>
      <c r="H38" s="60">
        <f t="shared" ref="H38:P38" si="4">COUNTIFS($B$47:$B$152,$G$38,$E$47:$E$152,H35)</f>
        <v>0</v>
      </c>
      <c r="I38" s="60">
        <f t="shared" si="4"/>
        <v>0</v>
      </c>
      <c r="J38" s="60">
        <f t="shared" si="4"/>
        <v>0</v>
      </c>
      <c r="K38" s="60">
        <f t="shared" si="4"/>
        <v>0</v>
      </c>
      <c r="L38" s="60">
        <f t="shared" si="4"/>
        <v>4</v>
      </c>
      <c r="M38" s="60">
        <f t="shared" si="4"/>
        <v>5</v>
      </c>
      <c r="N38" s="60">
        <f t="shared" si="4"/>
        <v>5</v>
      </c>
      <c r="O38" s="60">
        <f t="shared" si="4"/>
        <v>14</v>
      </c>
      <c r="P38" s="60">
        <f t="shared" si="4"/>
        <v>4</v>
      </c>
      <c r="Q38" s="60">
        <f t="shared" si="3"/>
        <v>32</v>
      </c>
    </row>
    <row r="39">
      <c r="A39" s="262"/>
      <c r="B39" s="8"/>
      <c r="C39" s="8"/>
      <c r="D39" s="8"/>
      <c r="G39" s="55" t="s">
        <v>1464</v>
      </c>
      <c r="H39" s="60">
        <f t="shared" ref="H39:P39" si="5">COUNTIFS($B$47:$B$152,$G$39,$E$47:$E$152,H35)</f>
        <v>0</v>
      </c>
      <c r="I39" s="60">
        <f t="shared" si="5"/>
        <v>0</v>
      </c>
      <c r="J39" s="60">
        <f t="shared" si="5"/>
        <v>0</v>
      </c>
      <c r="K39" s="60">
        <f t="shared" si="5"/>
        <v>0</v>
      </c>
      <c r="L39" s="60">
        <f t="shared" si="5"/>
        <v>0</v>
      </c>
      <c r="M39" s="60">
        <f t="shared" si="5"/>
        <v>0</v>
      </c>
      <c r="N39" s="60">
        <f t="shared" si="5"/>
        <v>3</v>
      </c>
      <c r="O39" s="60">
        <f t="shared" si="5"/>
        <v>6</v>
      </c>
      <c r="P39" s="60">
        <f t="shared" si="5"/>
        <v>4</v>
      </c>
      <c r="Q39" s="60">
        <f t="shared" si="3"/>
        <v>13</v>
      </c>
    </row>
    <row r="40">
      <c r="A40" s="262"/>
      <c r="D40" s="247"/>
      <c r="H40" s="37"/>
    </row>
    <row r="41">
      <c r="A41" s="262"/>
      <c r="D41" s="247"/>
      <c r="Q41" s="60">
        <f>SUM(Q35:Q39)</f>
        <v>107</v>
      </c>
    </row>
    <row r="42">
      <c r="A42" s="247"/>
      <c r="D42" s="247"/>
    </row>
    <row r="43">
      <c r="A43" s="247"/>
      <c r="D43" s="247"/>
    </row>
    <row r="44">
      <c r="A44" s="247"/>
      <c r="D44" s="247"/>
    </row>
    <row r="45">
      <c r="A45" s="247"/>
      <c r="D45" s="247"/>
    </row>
    <row r="46">
      <c r="A46" s="251" t="s">
        <v>1037</v>
      </c>
      <c r="B46" s="250" t="s">
        <v>1037</v>
      </c>
      <c r="C46" s="250" t="s">
        <v>1113</v>
      </c>
      <c r="D46" s="251" t="s">
        <v>1448</v>
      </c>
      <c r="E46" s="252" t="s">
        <v>3</v>
      </c>
    </row>
    <row r="47">
      <c r="A47" s="256" t="s">
        <v>1465</v>
      </c>
      <c r="B47" s="252" t="str">
        <f t="shared" ref="B47:B99" si="6">VLOOKUP(A47,$B$178:$C$199,2,false)</f>
        <v>Frequency based Embedding</v>
      </c>
      <c r="C47" s="264" t="s">
        <v>1466</v>
      </c>
      <c r="D47" s="265" t="s">
        <v>137</v>
      </c>
      <c r="E47" s="257">
        <f>VLOOKUP(D47,'All relevant articles'!$C$2:$K$56,3,false)</f>
        <v>2019</v>
      </c>
      <c r="H47" s="247"/>
    </row>
    <row r="48">
      <c r="A48" s="256" t="s">
        <v>1465</v>
      </c>
      <c r="B48" s="252" t="str">
        <f t="shared" si="6"/>
        <v>Frequency based Embedding</v>
      </c>
      <c r="C48" s="264" t="s">
        <v>1466</v>
      </c>
      <c r="D48" s="265" t="s">
        <v>528</v>
      </c>
      <c r="E48" s="257">
        <f>VLOOKUP(D48,'All relevant articles'!$C$2:$K$56,3,false)</f>
        <v>2022</v>
      </c>
      <c r="H48" s="247"/>
    </row>
    <row r="49">
      <c r="A49" s="256" t="s">
        <v>1465</v>
      </c>
      <c r="B49" s="252" t="str">
        <f t="shared" si="6"/>
        <v>Frequency based Embedding</v>
      </c>
      <c r="C49" s="264" t="s">
        <v>1466</v>
      </c>
      <c r="D49" s="266" t="s">
        <v>483</v>
      </c>
      <c r="E49" s="257">
        <f>VLOOKUP(D49,'All relevant articles'!$C$2:$K$56,3,false)</f>
        <v>2022</v>
      </c>
    </row>
    <row r="50">
      <c r="A50" s="256" t="s">
        <v>1465</v>
      </c>
      <c r="B50" s="252" t="str">
        <f t="shared" si="6"/>
        <v>Frequency based Embedding</v>
      </c>
      <c r="C50" s="264" t="s">
        <v>1466</v>
      </c>
      <c r="D50" s="267" t="s">
        <v>857</v>
      </c>
      <c r="E50" s="257">
        <f>VLOOKUP(D50,'All relevant articles'!$C$2:$K$56,3,false)</f>
        <v>2022</v>
      </c>
    </row>
    <row r="51">
      <c r="A51" s="261" t="s">
        <v>790</v>
      </c>
      <c r="B51" s="252" t="str">
        <f t="shared" si="6"/>
        <v>Frequency based Embedding</v>
      </c>
      <c r="C51" s="264" t="s">
        <v>1466</v>
      </c>
      <c r="D51" s="266" t="s">
        <v>339</v>
      </c>
      <c r="E51" s="257">
        <f>VLOOKUP(D51,'All relevant articles'!$C$2:$K$56,3,false)</f>
        <v>2021</v>
      </c>
    </row>
    <row r="52">
      <c r="A52" s="268" t="s">
        <v>787</v>
      </c>
      <c r="B52" s="252" t="str">
        <f t="shared" si="6"/>
        <v>Frequency based Embedding</v>
      </c>
      <c r="C52" s="264" t="s">
        <v>1466</v>
      </c>
      <c r="D52" s="266" t="s">
        <v>82</v>
      </c>
      <c r="E52" s="257">
        <f>VLOOKUP(D52,'All relevant articles'!$C$2:$K$56,3,false)</f>
        <v>2018</v>
      </c>
    </row>
    <row r="53">
      <c r="A53" s="268" t="s">
        <v>787</v>
      </c>
      <c r="B53" s="252" t="str">
        <f t="shared" si="6"/>
        <v>Frequency based Embedding</v>
      </c>
      <c r="C53" s="264" t="s">
        <v>1466</v>
      </c>
      <c r="D53" s="265" t="s">
        <v>137</v>
      </c>
      <c r="E53" s="257">
        <f>VLOOKUP(D53,'All relevant articles'!$C$2:$K$56,3,false)</f>
        <v>2019</v>
      </c>
    </row>
    <row r="54">
      <c r="A54" s="268" t="s">
        <v>1467</v>
      </c>
      <c r="B54" s="252" t="str">
        <f t="shared" si="6"/>
        <v>Frequency based Embedding</v>
      </c>
      <c r="C54" s="269" t="s">
        <v>1466</v>
      </c>
      <c r="D54" s="265" t="s">
        <v>137</v>
      </c>
      <c r="E54" s="257">
        <f>VLOOKUP(D54,'All relevant articles'!$C$2:$K$56,3,false)</f>
        <v>2019</v>
      </c>
    </row>
    <row r="55">
      <c r="A55" s="268" t="s">
        <v>1468</v>
      </c>
      <c r="B55" s="252" t="str">
        <f t="shared" si="6"/>
        <v>Frequency based Embedding</v>
      </c>
      <c r="C55" s="269" t="s">
        <v>1466</v>
      </c>
      <c r="D55" s="265" t="s">
        <v>137</v>
      </c>
      <c r="E55" s="257">
        <f>VLOOKUP(D55,'All relevant articles'!$C$2:$K$56,3,false)</f>
        <v>2019</v>
      </c>
    </row>
    <row r="56">
      <c r="A56" s="256" t="s">
        <v>1469</v>
      </c>
      <c r="B56" s="252" t="str">
        <f t="shared" si="6"/>
        <v>Frequency based Embedding</v>
      </c>
      <c r="C56" s="252" t="s">
        <v>1466</v>
      </c>
      <c r="D56" s="265" t="s">
        <v>528</v>
      </c>
      <c r="E56" s="257">
        <f>VLOOKUP(D56,'All relevant articles'!$C$2:$K$56,3,false)</f>
        <v>2022</v>
      </c>
    </row>
    <row r="57">
      <c r="A57" s="256" t="s">
        <v>1465</v>
      </c>
      <c r="B57" s="252" t="str">
        <f t="shared" si="6"/>
        <v>Frequency based Embedding</v>
      </c>
      <c r="C57" s="256" t="s">
        <v>1470</v>
      </c>
      <c r="D57" s="267" t="s">
        <v>302</v>
      </c>
      <c r="E57" s="257">
        <f>VLOOKUP(D57,'All relevant articles'!$C$2:$K$56,3,false)</f>
        <v>2021</v>
      </c>
    </row>
    <row r="58">
      <c r="A58" s="260" t="s">
        <v>1465</v>
      </c>
      <c r="B58" s="252" t="str">
        <f t="shared" si="6"/>
        <v>Frequency based Embedding</v>
      </c>
      <c r="C58" s="260" t="s">
        <v>1471</v>
      </c>
      <c r="D58" s="270" t="s">
        <v>33</v>
      </c>
      <c r="E58" s="257" t="str">
        <f>VLOOKUP(D58,'All relevant articles'!$C$2:$K$56,3,false)</f>
        <v>#N/A</v>
      </c>
    </row>
    <row r="59">
      <c r="A59" s="256" t="s">
        <v>1465</v>
      </c>
      <c r="B59" s="252" t="str">
        <f t="shared" si="6"/>
        <v>Frequency based Embedding</v>
      </c>
      <c r="C59" s="252" t="s">
        <v>1472</v>
      </c>
      <c r="D59" s="266" t="s">
        <v>483</v>
      </c>
      <c r="E59" s="257">
        <f>VLOOKUP(D59,'All relevant articles'!$C$2:$K$56,3,false)</f>
        <v>2022</v>
      </c>
    </row>
    <row r="60">
      <c r="A60" s="256" t="s">
        <v>1465</v>
      </c>
      <c r="B60" s="252" t="str">
        <f t="shared" si="6"/>
        <v>Frequency based Embedding</v>
      </c>
      <c r="C60" s="252" t="s">
        <v>1472</v>
      </c>
      <c r="D60" s="267" t="s">
        <v>443</v>
      </c>
      <c r="E60" s="257">
        <f>VLOOKUP(D60,'All relevant articles'!$C$2:$K$56,3,false)</f>
        <v>2022</v>
      </c>
    </row>
    <row r="61">
      <c r="A61" s="256" t="s">
        <v>1465</v>
      </c>
      <c r="B61" s="252" t="str">
        <f t="shared" si="6"/>
        <v>Frequency based Embedding</v>
      </c>
      <c r="C61" s="252" t="s">
        <v>1472</v>
      </c>
      <c r="D61" s="267" t="s">
        <v>902</v>
      </c>
      <c r="E61" s="257">
        <f>VLOOKUP(D61,'All relevant articles'!$C$2:$K$56,3,false)</f>
        <v>2023</v>
      </c>
    </row>
    <row r="62">
      <c r="A62" s="261" t="s">
        <v>790</v>
      </c>
      <c r="B62" s="252" t="str">
        <f t="shared" si="6"/>
        <v>Frequency based Embedding</v>
      </c>
      <c r="C62" s="252" t="s">
        <v>1472</v>
      </c>
      <c r="D62" s="266" t="s">
        <v>339</v>
      </c>
      <c r="E62" s="257">
        <f>VLOOKUP(D62,'All relevant articles'!$C$2:$K$56,3,false)</f>
        <v>2021</v>
      </c>
    </row>
    <row r="63">
      <c r="A63" s="268" t="s">
        <v>96</v>
      </c>
      <c r="B63" s="252" t="str">
        <f t="shared" si="6"/>
        <v>Frequency based Embedding</v>
      </c>
      <c r="C63" s="252" t="s">
        <v>1472</v>
      </c>
      <c r="D63" s="267" t="s">
        <v>145</v>
      </c>
      <c r="E63" s="257">
        <f>VLOOKUP(D63,'All relevant articles'!$C$2:$K$56,3,false)</f>
        <v>2019</v>
      </c>
    </row>
    <row r="64">
      <c r="A64" s="268" t="s">
        <v>787</v>
      </c>
      <c r="B64" s="252" t="str">
        <f t="shared" si="6"/>
        <v>Frequency based Embedding</v>
      </c>
      <c r="C64" s="264" t="s">
        <v>1473</v>
      </c>
      <c r="D64" s="266" t="s">
        <v>82</v>
      </c>
      <c r="E64" s="257">
        <f>VLOOKUP(D64,'All relevant articles'!$C$2:$K$56,3,false)</f>
        <v>2018</v>
      </c>
    </row>
    <row r="65">
      <c r="A65" s="268" t="s">
        <v>787</v>
      </c>
      <c r="B65" s="252" t="str">
        <f t="shared" si="6"/>
        <v>Frequency based Embedding</v>
      </c>
      <c r="C65" s="264" t="s">
        <v>1473</v>
      </c>
      <c r="D65" s="266" t="s">
        <v>124</v>
      </c>
      <c r="E65" s="257">
        <f>VLOOKUP(D65,'All relevant articles'!$C$2:$K$56,3,false)</f>
        <v>2018</v>
      </c>
    </row>
    <row r="66">
      <c r="A66" s="268" t="s">
        <v>787</v>
      </c>
      <c r="B66" s="252" t="str">
        <f t="shared" si="6"/>
        <v>Frequency based Embedding</v>
      </c>
      <c r="C66" s="264" t="s">
        <v>1473</v>
      </c>
      <c r="D66" s="266" t="s">
        <v>225</v>
      </c>
      <c r="E66" s="257">
        <f>VLOOKUP(D66,'All relevant articles'!$C$2:$K$56,3,false)</f>
        <v>2020</v>
      </c>
    </row>
    <row r="67">
      <c r="A67" s="268" t="s">
        <v>787</v>
      </c>
      <c r="B67" s="252" t="str">
        <f t="shared" si="6"/>
        <v>Frequency based Embedding</v>
      </c>
      <c r="C67" s="264" t="s">
        <v>1473</v>
      </c>
      <c r="D67" s="265" t="s">
        <v>137</v>
      </c>
      <c r="E67" s="257">
        <f>VLOOKUP(D67,'All relevant articles'!$C$2:$K$56,3,false)</f>
        <v>2019</v>
      </c>
    </row>
    <row r="68">
      <c r="A68" s="268" t="s">
        <v>787</v>
      </c>
      <c r="B68" s="252" t="str">
        <f t="shared" si="6"/>
        <v>Frequency based Embedding</v>
      </c>
      <c r="C68" s="264" t="s">
        <v>1473</v>
      </c>
      <c r="D68" s="265" t="s">
        <v>516</v>
      </c>
      <c r="E68" s="257">
        <f>VLOOKUP(D68,'All relevant articles'!$C$2:$K$56,3,false)</f>
        <v>2022</v>
      </c>
    </row>
    <row r="69">
      <c r="A69" s="268" t="s">
        <v>787</v>
      </c>
      <c r="B69" s="252" t="str">
        <f t="shared" si="6"/>
        <v>Frequency based Embedding</v>
      </c>
      <c r="C69" s="264" t="s">
        <v>1473</v>
      </c>
      <c r="D69" s="271" t="s">
        <v>331</v>
      </c>
      <c r="E69" s="257">
        <f>VLOOKUP(D69,'All relevant articles'!$C$2:$K$56,3,false)</f>
        <v>2021</v>
      </c>
    </row>
    <row r="70">
      <c r="A70" s="272" t="s">
        <v>1465</v>
      </c>
      <c r="B70" s="273" t="str">
        <f t="shared" si="6"/>
        <v>Frequency based Embedding</v>
      </c>
      <c r="C70" s="274" t="s">
        <v>1474</v>
      </c>
      <c r="D70" s="274" t="s">
        <v>62</v>
      </c>
      <c r="E70" s="257">
        <f>VLOOKUP(D70,'All relevant articles'!$C$2:$K$56,3,false)</f>
        <v>2017</v>
      </c>
    </row>
    <row r="71">
      <c r="A71" s="256" t="s">
        <v>1465</v>
      </c>
      <c r="B71" s="252" t="str">
        <f t="shared" si="6"/>
        <v>Frequency based Embedding</v>
      </c>
      <c r="C71" s="252" t="s">
        <v>1474</v>
      </c>
      <c r="D71" s="266" t="s">
        <v>137</v>
      </c>
      <c r="E71" s="257">
        <f>VLOOKUP(D71,'All relevant articles'!$C$2:$K$56,3,false)</f>
        <v>2019</v>
      </c>
    </row>
    <row r="72">
      <c r="A72" s="256" t="s">
        <v>1465</v>
      </c>
      <c r="B72" s="252" t="str">
        <f t="shared" si="6"/>
        <v>Frequency based Embedding</v>
      </c>
      <c r="C72" s="252" t="s">
        <v>1474</v>
      </c>
      <c r="D72" s="265" t="s">
        <v>902</v>
      </c>
      <c r="E72" s="257">
        <f>VLOOKUP(D72,'All relevant articles'!$C$2:$K$56,3,false)</f>
        <v>2023</v>
      </c>
    </row>
    <row r="73">
      <c r="A73" s="275" t="s">
        <v>1465</v>
      </c>
      <c r="B73" s="273" t="str">
        <f t="shared" si="6"/>
        <v>Frequency based Embedding</v>
      </c>
      <c r="C73" s="273" t="s">
        <v>1474</v>
      </c>
      <c r="D73" s="274" t="s">
        <v>483</v>
      </c>
      <c r="E73" s="257">
        <f>VLOOKUP(D73,'All relevant articles'!$C$2:$K$56,3,false)</f>
        <v>2022</v>
      </c>
    </row>
    <row r="74">
      <c r="A74" s="256" t="s">
        <v>1475</v>
      </c>
      <c r="B74" s="252" t="str">
        <f t="shared" si="6"/>
        <v>Frequency based Embedding</v>
      </c>
      <c r="C74" s="252" t="s">
        <v>1474</v>
      </c>
      <c r="D74" s="276" t="s">
        <v>62</v>
      </c>
      <c r="E74" s="257">
        <f>VLOOKUP(D74,'All relevant articles'!$C$2:$K$56,3,false)</f>
        <v>2017</v>
      </c>
    </row>
    <row r="75">
      <c r="A75" s="268" t="s">
        <v>1467</v>
      </c>
      <c r="B75" s="252" t="str">
        <f t="shared" si="6"/>
        <v>Frequency based Embedding</v>
      </c>
      <c r="C75" s="252" t="s">
        <v>1474</v>
      </c>
      <c r="D75" s="265" t="s">
        <v>137</v>
      </c>
      <c r="E75" s="257">
        <f>VLOOKUP(D75,'All relevant articles'!$C$2:$K$56,3,false)</f>
        <v>2019</v>
      </c>
    </row>
    <row r="76">
      <c r="A76" s="268" t="s">
        <v>1468</v>
      </c>
      <c r="B76" s="252" t="str">
        <f t="shared" si="6"/>
        <v>Frequency based Embedding</v>
      </c>
      <c r="C76" s="252" t="s">
        <v>1474</v>
      </c>
      <c r="D76" s="265" t="s">
        <v>137</v>
      </c>
      <c r="E76" s="257">
        <f>VLOOKUP(D76,'All relevant articles'!$C$2:$K$56,3,false)</f>
        <v>2019</v>
      </c>
    </row>
    <row r="77">
      <c r="A77" s="256" t="s">
        <v>1465</v>
      </c>
      <c r="B77" s="252" t="str">
        <f t="shared" si="6"/>
        <v>Frequency based Embedding</v>
      </c>
      <c r="C77" s="257" t="s">
        <v>1476</v>
      </c>
      <c r="D77" s="265" t="s">
        <v>137</v>
      </c>
      <c r="E77" s="257">
        <f>VLOOKUP(D77,'All relevant articles'!$C$2:$K$56,3,false)</f>
        <v>2019</v>
      </c>
    </row>
    <row r="78">
      <c r="A78" s="268" t="s">
        <v>787</v>
      </c>
      <c r="B78" s="252" t="str">
        <f t="shared" si="6"/>
        <v>Frequency based Embedding</v>
      </c>
      <c r="C78" s="277" t="s">
        <v>1476</v>
      </c>
      <c r="D78" s="265" t="s">
        <v>137</v>
      </c>
      <c r="E78" s="257">
        <f>VLOOKUP(D78,'All relevant articles'!$C$2:$K$56,3,false)</f>
        <v>2019</v>
      </c>
    </row>
    <row r="79">
      <c r="A79" s="268" t="s">
        <v>1467</v>
      </c>
      <c r="B79" s="252" t="str">
        <f t="shared" si="6"/>
        <v>Frequency based Embedding</v>
      </c>
      <c r="C79" s="277" t="s">
        <v>1476</v>
      </c>
      <c r="D79" s="265" t="s">
        <v>137</v>
      </c>
      <c r="E79" s="257">
        <f>VLOOKUP(D79,'All relevant articles'!$C$2:$K$56,3,false)</f>
        <v>2019</v>
      </c>
    </row>
    <row r="80">
      <c r="A80" s="268" t="s">
        <v>1468</v>
      </c>
      <c r="B80" s="252" t="str">
        <f t="shared" si="6"/>
        <v>Frequency based Embedding</v>
      </c>
      <c r="C80" s="277" t="s">
        <v>1476</v>
      </c>
      <c r="D80" s="265" t="s">
        <v>137</v>
      </c>
      <c r="E80" s="257">
        <f>VLOOKUP(D80,'All relevant articles'!$C$2:$K$56,3,false)</f>
        <v>2019</v>
      </c>
    </row>
    <row r="81">
      <c r="A81" s="256" t="s">
        <v>1465</v>
      </c>
      <c r="B81" s="252" t="str">
        <f t="shared" si="6"/>
        <v>Frequency based Embedding</v>
      </c>
      <c r="C81" s="264" t="s">
        <v>1477</v>
      </c>
      <c r="D81" s="265" t="s">
        <v>408</v>
      </c>
      <c r="E81" s="257">
        <f>VLOOKUP(D81,'All relevant articles'!$C$2:$K$56,3,false)</f>
        <v>2022</v>
      </c>
    </row>
    <row r="82">
      <c r="A82" s="256" t="s">
        <v>1465</v>
      </c>
      <c r="B82" s="252" t="str">
        <f t="shared" si="6"/>
        <v>Frequency based Embedding</v>
      </c>
      <c r="C82" s="264" t="s">
        <v>1478</v>
      </c>
      <c r="D82" s="266" t="s">
        <v>483</v>
      </c>
      <c r="E82" s="257">
        <f>VLOOKUP(D82,'All relevant articles'!$C$2:$K$56,3,false)</f>
        <v>2022</v>
      </c>
    </row>
    <row r="83">
      <c r="A83" s="256" t="s">
        <v>1465</v>
      </c>
      <c r="B83" s="252" t="str">
        <f t="shared" si="6"/>
        <v>Frequency based Embedding</v>
      </c>
      <c r="C83" s="264" t="s">
        <v>1478</v>
      </c>
      <c r="D83" s="267" t="s">
        <v>443</v>
      </c>
      <c r="E83" s="257">
        <f>VLOOKUP(D83,'All relevant articles'!$C$2:$K$56,3,false)</f>
        <v>2022</v>
      </c>
    </row>
    <row r="84">
      <c r="A84" s="256" t="s">
        <v>1465</v>
      </c>
      <c r="B84" s="252" t="str">
        <f t="shared" si="6"/>
        <v>Frequency based Embedding</v>
      </c>
      <c r="C84" s="264" t="s">
        <v>1478</v>
      </c>
      <c r="D84" s="267" t="s">
        <v>528</v>
      </c>
      <c r="E84" s="257">
        <f>VLOOKUP(D84,'All relevant articles'!$C$2:$K$56,3,false)</f>
        <v>2022</v>
      </c>
    </row>
    <row r="85">
      <c r="A85" s="256" t="s">
        <v>1469</v>
      </c>
      <c r="B85" s="252" t="str">
        <f t="shared" si="6"/>
        <v>Frequency based Embedding</v>
      </c>
      <c r="C85" s="252" t="s">
        <v>1478</v>
      </c>
      <c r="D85" s="265" t="s">
        <v>528</v>
      </c>
      <c r="E85" s="257">
        <f>VLOOKUP(D85,'All relevant articles'!$C$2:$K$56,3,false)</f>
        <v>2022</v>
      </c>
    </row>
    <row r="86">
      <c r="A86" s="256" t="s">
        <v>1465</v>
      </c>
      <c r="B86" s="252" t="str">
        <f t="shared" si="6"/>
        <v>Frequency based Embedding</v>
      </c>
      <c r="C86" s="264" t="s">
        <v>887</v>
      </c>
      <c r="D86" s="267" t="s">
        <v>883</v>
      </c>
      <c r="E86" s="257">
        <f>VLOOKUP(D86,'All relevant articles'!$C$2:$K$56,3,false)</f>
        <v>2020</v>
      </c>
    </row>
    <row r="87">
      <c r="A87" s="268" t="s">
        <v>1479</v>
      </c>
      <c r="B87" s="252" t="str">
        <f t="shared" si="6"/>
        <v>Frequency based Embedding</v>
      </c>
      <c r="C87" s="252" t="s">
        <v>887</v>
      </c>
      <c r="D87" s="266" t="s">
        <v>253</v>
      </c>
      <c r="E87" s="257">
        <f>VLOOKUP(D87,'All relevant articles'!$C$2:$K$56,3,false)</f>
        <v>2020</v>
      </c>
    </row>
    <row r="88">
      <c r="A88" s="268" t="s">
        <v>1480</v>
      </c>
      <c r="B88" s="252" t="str">
        <f t="shared" si="6"/>
        <v>Frequency based Embedding</v>
      </c>
      <c r="C88" s="252" t="s">
        <v>887</v>
      </c>
      <c r="D88" s="266" t="s">
        <v>253</v>
      </c>
      <c r="E88" s="257">
        <f>VLOOKUP(D88,'All relevant articles'!$C$2:$K$56,3,false)</f>
        <v>2020</v>
      </c>
    </row>
    <row r="89">
      <c r="A89" s="268" t="s">
        <v>787</v>
      </c>
      <c r="B89" s="252" t="str">
        <f t="shared" si="6"/>
        <v>Frequency based Embedding</v>
      </c>
      <c r="C89" s="252" t="s">
        <v>1481</v>
      </c>
      <c r="D89" s="266" t="s">
        <v>82</v>
      </c>
      <c r="E89" s="257">
        <f>VLOOKUP(D89,'All relevant articles'!$C$2:$K$56,3,false)</f>
        <v>2018</v>
      </c>
    </row>
    <row r="90">
      <c r="A90" s="256" t="s">
        <v>1465</v>
      </c>
      <c r="B90" s="252" t="str">
        <f t="shared" si="6"/>
        <v>Frequency based Embedding</v>
      </c>
      <c r="C90" s="252" t="s">
        <v>1482</v>
      </c>
      <c r="D90" s="266" t="s">
        <v>505</v>
      </c>
      <c r="E90" s="257">
        <f>VLOOKUP(D90,'All relevant articles'!$C$2:$K$56,3,false)</f>
        <v>2022</v>
      </c>
    </row>
    <row r="91">
      <c r="A91" s="256" t="s">
        <v>1465</v>
      </c>
      <c r="B91" s="252" t="str">
        <f t="shared" si="6"/>
        <v>Frequency based Embedding</v>
      </c>
      <c r="C91" s="252" t="s">
        <v>1483</v>
      </c>
      <c r="D91" s="266" t="s">
        <v>505</v>
      </c>
      <c r="E91" s="257">
        <f>VLOOKUP(D91,'All relevant articles'!$C$2:$K$56,3,false)</f>
        <v>2022</v>
      </c>
    </row>
    <row r="92">
      <c r="A92" s="256" t="s">
        <v>1469</v>
      </c>
      <c r="B92" s="252" t="str">
        <f t="shared" si="6"/>
        <v>Frequency based Embedding</v>
      </c>
      <c r="C92" s="269" t="s">
        <v>1484</v>
      </c>
      <c r="D92" s="266" t="s">
        <v>396</v>
      </c>
      <c r="E92" s="257">
        <f>VLOOKUP(D92,'All relevant articles'!$C$2:$K$56,3,false)</f>
        <v>2022</v>
      </c>
    </row>
    <row r="93">
      <c r="A93" s="256" t="s">
        <v>1465</v>
      </c>
      <c r="B93" s="252" t="str">
        <f t="shared" si="6"/>
        <v>Frequency based Embedding</v>
      </c>
      <c r="C93" s="252" t="s">
        <v>1485</v>
      </c>
      <c r="D93" s="265" t="s">
        <v>483</v>
      </c>
      <c r="E93" s="257">
        <f>VLOOKUP(D93,'All relevant articles'!$C$2:$K$56,3,false)</f>
        <v>2022</v>
      </c>
    </row>
    <row r="94">
      <c r="A94" s="256" t="s">
        <v>1465</v>
      </c>
      <c r="B94" s="252" t="str">
        <f t="shared" si="6"/>
        <v>Frequency based Embedding</v>
      </c>
      <c r="C94" s="252" t="s">
        <v>1486</v>
      </c>
      <c r="D94" s="267" t="s">
        <v>505</v>
      </c>
      <c r="E94" s="257">
        <f>VLOOKUP(D94,'All relevant articles'!$C$2:$K$56,3,false)</f>
        <v>2022</v>
      </c>
    </row>
    <row r="95">
      <c r="A95" s="256" t="s">
        <v>1465</v>
      </c>
      <c r="B95" s="252" t="str">
        <f t="shared" si="6"/>
        <v>Frequency based Embedding</v>
      </c>
      <c r="C95" s="252" t="s">
        <v>1486</v>
      </c>
      <c r="D95" s="267" t="s">
        <v>902</v>
      </c>
      <c r="E95" s="257">
        <f>VLOOKUP(D95,'All relevant articles'!$C$2:$K$56,3,false)</f>
        <v>2023</v>
      </c>
    </row>
    <row r="96">
      <c r="A96" s="268" t="s">
        <v>96</v>
      </c>
      <c r="B96" s="252" t="str">
        <f t="shared" si="6"/>
        <v>Frequency based Embedding</v>
      </c>
      <c r="C96" s="252" t="s">
        <v>1487</v>
      </c>
      <c r="D96" s="267" t="s">
        <v>206</v>
      </c>
      <c r="E96" s="257">
        <f>VLOOKUP(D96,'All relevant articles'!$C$2:$K$56,3,false)</f>
        <v>2020</v>
      </c>
    </row>
    <row r="97">
      <c r="A97" s="268" t="s">
        <v>96</v>
      </c>
      <c r="B97" s="252" t="str">
        <f t="shared" si="6"/>
        <v>Frequency based Embedding</v>
      </c>
      <c r="C97" s="252" t="s">
        <v>1487</v>
      </c>
      <c r="D97" s="266" t="s">
        <v>270</v>
      </c>
      <c r="E97" s="257">
        <f>VLOOKUP(D97,'All relevant articles'!$C$2:$K$56,3,false)</f>
        <v>2020</v>
      </c>
    </row>
    <row r="98">
      <c r="A98" s="268" t="s">
        <v>96</v>
      </c>
      <c r="B98" s="252" t="str">
        <f t="shared" si="6"/>
        <v>Frequency based Embedding</v>
      </c>
      <c r="C98" s="252" t="s">
        <v>1487</v>
      </c>
      <c r="D98" s="267" t="s">
        <v>430</v>
      </c>
      <c r="E98" s="257">
        <f>VLOOKUP(D98,'All relevant articles'!$C$2:$K$56,3,false)</f>
        <v>2022</v>
      </c>
    </row>
    <row r="99" ht="63.0" customHeight="1">
      <c r="A99" s="268" t="s">
        <v>96</v>
      </c>
      <c r="B99" s="252" t="str">
        <f t="shared" si="6"/>
        <v>Frequency based Embedding</v>
      </c>
      <c r="C99" s="252" t="s">
        <v>1487</v>
      </c>
      <c r="D99" s="271" t="s">
        <v>91</v>
      </c>
      <c r="E99" s="257">
        <f>VLOOKUP(D99,'All relevant articles'!$C$2:$K$56,3,false)</f>
        <v>2018</v>
      </c>
    </row>
    <row r="100">
      <c r="A100" s="256" t="s">
        <v>1488</v>
      </c>
      <c r="B100" s="278" t="s">
        <v>1462</v>
      </c>
      <c r="C100" s="252" t="s">
        <v>1460</v>
      </c>
      <c r="D100" s="267" t="s">
        <v>44</v>
      </c>
      <c r="E100" s="257">
        <f>VLOOKUP(D100,'All relevant articles'!$C$2:$K$56,3,false)</f>
        <v>2017</v>
      </c>
    </row>
    <row r="101">
      <c r="A101" s="256" t="s">
        <v>1488</v>
      </c>
      <c r="B101" s="278" t="s">
        <v>1462</v>
      </c>
      <c r="C101" s="252" t="s">
        <v>1460</v>
      </c>
      <c r="D101" s="267" t="s">
        <v>55</v>
      </c>
      <c r="E101" s="257">
        <f>VLOOKUP(D101,'All relevant articles'!$C$2:$K$56,3,false)</f>
        <v>2017</v>
      </c>
    </row>
    <row r="102">
      <c r="A102" s="268" t="s">
        <v>1489</v>
      </c>
      <c r="B102" s="252" t="str">
        <f t="shared" ref="B102:B152" si="7">VLOOKUP(A102,$B$178:$C$199,2,false)</f>
        <v>Pre-trained Word Embeddings</v>
      </c>
      <c r="C102" s="256" t="s">
        <v>1490</v>
      </c>
      <c r="D102" s="279" t="s">
        <v>857</v>
      </c>
      <c r="E102" s="257">
        <f>VLOOKUP(D102,'All relevant articles'!$C$2:$K$56,3,false)</f>
        <v>2022</v>
      </c>
    </row>
    <row r="103">
      <c r="A103" s="268" t="s">
        <v>1491</v>
      </c>
      <c r="B103" s="252" t="str">
        <f t="shared" si="7"/>
        <v>Pre-trained Word Embeddings</v>
      </c>
      <c r="C103" s="252" t="s">
        <v>1492</v>
      </c>
      <c r="D103" s="266" t="s">
        <v>310</v>
      </c>
      <c r="E103" s="257">
        <f>VLOOKUP(D103,'All relevant articles'!$C$2:$K$56,3,false)</f>
        <v>2021</v>
      </c>
    </row>
    <row r="104">
      <c r="A104" s="256" t="s">
        <v>1493</v>
      </c>
      <c r="B104" s="252" t="str">
        <f t="shared" si="7"/>
        <v>Pre-trained Word Embeddings</v>
      </c>
      <c r="C104" s="252" t="s">
        <v>1494</v>
      </c>
      <c r="D104" s="267" t="s">
        <v>387</v>
      </c>
      <c r="E104" s="257">
        <f>VLOOKUP(D104,'All relevant articles'!$C$2:$K$56,3,false)</f>
        <v>2022</v>
      </c>
    </row>
    <row r="105">
      <c r="A105" s="268" t="s">
        <v>1495</v>
      </c>
      <c r="B105" s="252" t="str">
        <f t="shared" si="7"/>
        <v>Pre-trained Word Embeddings</v>
      </c>
      <c r="C105" s="252" t="s">
        <v>1496</v>
      </c>
      <c r="D105" s="265" t="s">
        <v>892</v>
      </c>
      <c r="E105" s="257">
        <f>VLOOKUP(D105,'All relevant articles'!$C$2:$K$56,3,false)</f>
        <v>2023</v>
      </c>
    </row>
    <row r="106">
      <c r="A106" s="268" t="s">
        <v>1495</v>
      </c>
      <c r="B106" s="252" t="str">
        <f t="shared" si="7"/>
        <v>Pre-trained Word Embeddings</v>
      </c>
      <c r="C106" s="252" t="s">
        <v>1496</v>
      </c>
      <c r="D106" s="265" t="s">
        <v>892</v>
      </c>
      <c r="E106" s="257">
        <f>VLOOKUP(D106,'All relevant articles'!$C$2:$K$56,3,false)</f>
        <v>2023</v>
      </c>
    </row>
    <row r="107">
      <c r="A107" s="268" t="s">
        <v>1495</v>
      </c>
      <c r="B107" s="252" t="str">
        <f t="shared" si="7"/>
        <v>Pre-trained Word Embeddings</v>
      </c>
      <c r="C107" s="256" t="s">
        <v>1486</v>
      </c>
      <c r="D107" s="267" t="s">
        <v>416</v>
      </c>
      <c r="E107" s="257">
        <f>VLOOKUP(D107,'All relevant articles'!$C$2:$K$56,3,false)</f>
        <v>2022</v>
      </c>
    </row>
    <row r="108">
      <c r="A108" s="268" t="s">
        <v>1495</v>
      </c>
      <c r="B108" s="252" t="str">
        <f t="shared" si="7"/>
        <v>Pre-trained Word Embeddings</v>
      </c>
      <c r="C108" s="256" t="s">
        <v>1486</v>
      </c>
      <c r="D108" s="267" t="s">
        <v>902</v>
      </c>
      <c r="E108" s="257">
        <f>VLOOKUP(D108,'All relevant articles'!$C$2:$K$56,3,false)</f>
        <v>2023</v>
      </c>
    </row>
    <row r="109">
      <c r="A109" s="268" t="s">
        <v>1489</v>
      </c>
      <c r="B109" s="252" t="str">
        <f t="shared" si="7"/>
        <v>Pre-trained Word Embeddings</v>
      </c>
      <c r="C109" s="256" t="s">
        <v>1486</v>
      </c>
      <c r="D109" s="267" t="s">
        <v>902</v>
      </c>
      <c r="E109" s="257">
        <f>VLOOKUP(D109,'All relevant articles'!$C$2:$K$56,3,false)</f>
        <v>2023</v>
      </c>
    </row>
    <row r="110">
      <c r="A110" s="268" t="s">
        <v>1495</v>
      </c>
      <c r="B110" s="252" t="str">
        <f t="shared" si="7"/>
        <v>Pre-trained Word Embeddings</v>
      </c>
      <c r="C110" s="269" t="s">
        <v>1497</v>
      </c>
      <c r="D110" s="267" t="s">
        <v>289</v>
      </c>
      <c r="E110" s="257">
        <f>VLOOKUP(D110,'All relevant articles'!$C$2:$K$56,3,false)</f>
        <v>2021</v>
      </c>
    </row>
    <row r="111">
      <c r="A111" s="268" t="s">
        <v>1495</v>
      </c>
      <c r="B111" s="252" t="str">
        <f t="shared" si="7"/>
        <v>Pre-trained Word Embeddings</v>
      </c>
      <c r="C111" s="269" t="s">
        <v>1497</v>
      </c>
      <c r="D111" s="267" t="s">
        <v>857</v>
      </c>
      <c r="E111" s="257">
        <f>VLOOKUP(D111,'All relevant articles'!$C$2:$K$56,3,false)</f>
        <v>2022</v>
      </c>
    </row>
    <row r="112">
      <c r="A112" s="268" t="s">
        <v>1491</v>
      </c>
      <c r="B112" s="252" t="str">
        <f t="shared" si="7"/>
        <v>Pre-trained Word Embeddings</v>
      </c>
      <c r="C112" s="269" t="s">
        <v>1497</v>
      </c>
      <c r="D112" s="266" t="s">
        <v>310</v>
      </c>
      <c r="E112" s="257">
        <f>VLOOKUP(D112,'All relevant articles'!$C$2:$K$56,3,false)</f>
        <v>2021</v>
      </c>
    </row>
    <row r="113">
      <c r="A113" s="256" t="s">
        <v>1498</v>
      </c>
      <c r="B113" s="252" t="str">
        <f t="shared" si="7"/>
        <v>Pre-trained Word Embeddings</v>
      </c>
      <c r="C113" s="252" t="s">
        <v>1499</v>
      </c>
      <c r="D113" s="279" t="s">
        <v>528</v>
      </c>
      <c r="E113" s="257">
        <f>VLOOKUP(D113,'All relevant articles'!$C$2:$K$56,3,false)</f>
        <v>2022</v>
      </c>
    </row>
    <row r="114">
      <c r="A114" s="256" t="s">
        <v>1498</v>
      </c>
      <c r="B114" s="252" t="str">
        <f t="shared" si="7"/>
        <v>Pre-trained Word Embeddings</v>
      </c>
      <c r="C114" s="256" t="s">
        <v>1500</v>
      </c>
      <c r="D114" s="279" t="s">
        <v>528</v>
      </c>
      <c r="E114" s="257">
        <f>VLOOKUP(D114,'All relevant articles'!$C$2:$K$56,3,false)</f>
        <v>2022</v>
      </c>
    </row>
    <row r="115">
      <c r="A115" s="280" t="s">
        <v>1501</v>
      </c>
      <c r="B115" s="252" t="str">
        <f t="shared" si="7"/>
        <v>text clustering</v>
      </c>
      <c r="C115" s="252" t="s">
        <v>1502</v>
      </c>
      <c r="D115" s="260" t="s">
        <v>71</v>
      </c>
      <c r="E115" s="257" t="str">
        <f>VLOOKUP(D115,'All relevant articles'!$C$2:$K$56,3,false)</f>
        <v>#N/A</v>
      </c>
    </row>
    <row r="116" ht="39.75" customHeight="1">
      <c r="A116" s="280" t="s">
        <v>1501</v>
      </c>
      <c r="B116" s="252" t="str">
        <f t="shared" si="7"/>
        <v>text clustering</v>
      </c>
      <c r="C116" s="252" t="s">
        <v>1472</v>
      </c>
      <c r="D116" s="260" t="s">
        <v>71</v>
      </c>
      <c r="E116" s="257" t="str">
        <f>VLOOKUP(D116,'All relevant articles'!$C$2:$K$56,3,false)</f>
        <v>#N/A</v>
      </c>
    </row>
    <row r="117">
      <c r="A117" s="280" t="s">
        <v>1501</v>
      </c>
      <c r="B117" s="252" t="str">
        <f t="shared" si="7"/>
        <v>text clustering</v>
      </c>
      <c r="C117" s="252" t="s">
        <v>1474</v>
      </c>
      <c r="D117" s="260" t="s">
        <v>71</v>
      </c>
      <c r="E117" s="257" t="str">
        <f>VLOOKUP(D117,'All relevant articles'!$C$2:$K$56,3,false)</f>
        <v>#N/A</v>
      </c>
    </row>
    <row r="118">
      <c r="A118" s="280" t="s">
        <v>1501</v>
      </c>
      <c r="B118" s="252" t="str">
        <f t="shared" si="7"/>
        <v>text clustering</v>
      </c>
      <c r="C118" s="252" t="s">
        <v>1485</v>
      </c>
      <c r="D118" s="260" t="s">
        <v>71</v>
      </c>
      <c r="E118" s="257" t="str">
        <f>VLOOKUP(D118,'All relevant articles'!$C$2:$K$56,3,false)</f>
        <v>#N/A</v>
      </c>
    </row>
    <row r="119">
      <c r="A119" s="280" t="s">
        <v>1501</v>
      </c>
      <c r="B119" s="252" t="str">
        <f t="shared" si="7"/>
        <v>text clustering</v>
      </c>
      <c r="C119" s="252" t="s">
        <v>1503</v>
      </c>
      <c r="D119" s="260" t="s">
        <v>71</v>
      </c>
      <c r="E119" s="257" t="str">
        <f>VLOOKUP(D119,'All relevant articles'!$C$2:$K$56,3,false)</f>
        <v>#N/A</v>
      </c>
    </row>
    <row r="120">
      <c r="A120" s="256" t="s">
        <v>1504</v>
      </c>
      <c r="B120" s="252" t="str">
        <f t="shared" si="7"/>
        <v>Word Embeddings</v>
      </c>
      <c r="C120" s="269" t="s">
        <v>1505</v>
      </c>
      <c r="D120" s="266" t="s">
        <v>476</v>
      </c>
      <c r="E120" s="257">
        <f>VLOOKUP(D120,'All relevant articles'!$C$2:$K$56,3,false)</f>
        <v>2022</v>
      </c>
    </row>
    <row r="121">
      <c r="A121" s="256" t="s">
        <v>1504</v>
      </c>
      <c r="B121" s="252" t="str">
        <f t="shared" si="7"/>
        <v>Word Embeddings</v>
      </c>
      <c r="C121" s="252" t="s">
        <v>1506</v>
      </c>
      <c r="D121" s="266" t="s">
        <v>476</v>
      </c>
      <c r="E121" s="257">
        <f>VLOOKUP(D121,'All relevant articles'!$C$2:$K$56,3,false)</f>
        <v>2022</v>
      </c>
    </row>
    <row r="122">
      <c r="A122" s="256" t="s">
        <v>1507</v>
      </c>
      <c r="B122" s="252" t="str">
        <f t="shared" si="7"/>
        <v>Word Embeddings</v>
      </c>
      <c r="C122" s="264" t="s">
        <v>1466</v>
      </c>
      <c r="D122" s="267" t="s">
        <v>102</v>
      </c>
      <c r="E122" s="257">
        <f>VLOOKUP(D122,'All relevant articles'!$C$2:$K$56,3,false)</f>
        <v>2018</v>
      </c>
    </row>
    <row r="123">
      <c r="A123" s="256" t="s">
        <v>1507</v>
      </c>
      <c r="B123" s="252" t="str">
        <f t="shared" si="7"/>
        <v>Word Embeddings</v>
      </c>
      <c r="C123" s="264" t="s">
        <v>1466</v>
      </c>
      <c r="D123" s="265" t="s">
        <v>137</v>
      </c>
      <c r="E123" s="257">
        <f>VLOOKUP(D123,'All relevant articles'!$C$2:$K$56,3,false)</f>
        <v>2019</v>
      </c>
    </row>
    <row r="124">
      <c r="A124" s="256" t="s">
        <v>1504</v>
      </c>
      <c r="B124" s="252" t="str">
        <f t="shared" si="7"/>
        <v>Word Embeddings</v>
      </c>
      <c r="C124" s="252" t="s">
        <v>1466</v>
      </c>
      <c r="D124" s="281" t="s">
        <v>476</v>
      </c>
      <c r="E124" s="257">
        <f>VLOOKUP(D124,'All relevant articles'!$C$2:$K$56,3,false)</f>
        <v>2022</v>
      </c>
    </row>
    <row r="125">
      <c r="A125" s="256" t="s">
        <v>1508</v>
      </c>
      <c r="B125" s="252" t="str">
        <f t="shared" si="7"/>
        <v>Word Embeddings</v>
      </c>
      <c r="C125" s="252" t="s">
        <v>1472</v>
      </c>
      <c r="D125" s="267" t="s">
        <v>902</v>
      </c>
      <c r="E125" s="257">
        <f>VLOOKUP(D125,'All relevant articles'!$C$2:$K$56,3,false)</f>
        <v>2023</v>
      </c>
    </row>
    <row r="126">
      <c r="A126" s="256" t="s">
        <v>1509</v>
      </c>
      <c r="B126" s="252" t="str">
        <f t="shared" si="7"/>
        <v>Word Embeddings</v>
      </c>
      <c r="C126" s="252" t="s">
        <v>1472</v>
      </c>
      <c r="D126" s="271" t="s">
        <v>281</v>
      </c>
      <c r="E126" s="257">
        <f>VLOOKUP(D126,'All relevant articles'!$C$2:$K$56,3,false)</f>
        <v>2021</v>
      </c>
    </row>
    <row r="127">
      <c r="A127" s="256" t="s">
        <v>1504</v>
      </c>
      <c r="B127" s="252" t="str">
        <f t="shared" si="7"/>
        <v>Word Embeddings</v>
      </c>
      <c r="C127" s="257" t="s">
        <v>1472</v>
      </c>
      <c r="D127" s="266" t="s">
        <v>476</v>
      </c>
      <c r="E127" s="257">
        <f>VLOOKUP(D127,'All relevant articles'!$C$2:$K$56,3,false)</f>
        <v>2022</v>
      </c>
    </row>
    <row r="128">
      <c r="A128" s="256" t="s">
        <v>1504</v>
      </c>
      <c r="B128" s="252" t="str">
        <f t="shared" si="7"/>
        <v>Word Embeddings</v>
      </c>
      <c r="C128" s="252" t="s">
        <v>1473</v>
      </c>
      <c r="D128" s="266" t="s">
        <v>476</v>
      </c>
      <c r="E128" s="257">
        <f>VLOOKUP(D128,'All relevant articles'!$C$2:$K$56,3,false)</f>
        <v>2022</v>
      </c>
    </row>
    <row r="129">
      <c r="A129" s="256" t="s">
        <v>1508</v>
      </c>
      <c r="B129" s="252" t="str">
        <f t="shared" si="7"/>
        <v>Word Embeddings</v>
      </c>
      <c r="C129" s="252" t="s">
        <v>1474</v>
      </c>
      <c r="D129" s="267" t="s">
        <v>902</v>
      </c>
      <c r="E129" s="257">
        <f>VLOOKUP(D129,'All relevant articles'!$C$2:$K$56,3,false)</f>
        <v>2023</v>
      </c>
    </row>
    <row r="130">
      <c r="A130" s="256" t="s">
        <v>1507</v>
      </c>
      <c r="B130" s="252" t="str">
        <f t="shared" si="7"/>
        <v>Word Embeddings</v>
      </c>
      <c r="C130" s="252" t="s">
        <v>1474</v>
      </c>
      <c r="D130" s="265" t="s">
        <v>137</v>
      </c>
      <c r="E130" s="257">
        <f>VLOOKUP(D130,'All relevant articles'!$C$2:$K$56,3,false)</f>
        <v>2019</v>
      </c>
    </row>
    <row r="131">
      <c r="A131" s="256" t="s">
        <v>1507</v>
      </c>
      <c r="B131" s="252" t="str">
        <f t="shared" si="7"/>
        <v>Word Embeddings</v>
      </c>
      <c r="C131" s="277" t="s">
        <v>1476</v>
      </c>
      <c r="D131" s="265" t="s">
        <v>137</v>
      </c>
      <c r="E131" s="257">
        <f>VLOOKUP(D131,'All relevant articles'!$C$2:$K$56,3,false)</f>
        <v>2019</v>
      </c>
    </row>
    <row r="132">
      <c r="A132" s="256" t="s">
        <v>1504</v>
      </c>
      <c r="B132" s="252" t="str">
        <f t="shared" si="7"/>
        <v>Word Embeddings</v>
      </c>
      <c r="C132" s="252" t="s">
        <v>1477</v>
      </c>
      <c r="D132" s="267" t="s">
        <v>186</v>
      </c>
      <c r="E132" s="257">
        <f>VLOOKUP(D132,'All relevant articles'!$C$2:$K$56,3,false)</f>
        <v>2020</v>
      </c>
      <c r="H132" s="282" t="s">
        <v>1510</v>
      </c>
    </row>
    <row r="133">
      <c r="A133" s="256" t="s">
        <v>1507</v>
      </c>
      <c r="B133" s="252" t="str">
        <f t="shared" si="7"/>
        <v>Word Embeddings</v>
      </c>
      <c r="C133" s="269" t="s">
        <v>1511</v>
      </c>
      <c r="D133" s="267" t="s">
        <v>217</v>
      </c>
      <c r="E133" s="257">
        <f>VLOOKUP(D133,'All relevant articles'!$C$2:$K$56,3,false)</f>
        <v>2020</v>
      </c>
    </row>
    <row r="134">
      <c r="A134" s="256" t="s">
        <v>1507</v>
      </c>
      <c r="B134" s="252" t="str">
        <f t="shared" si="7"/>
        <v>Word Embeddings</v>
      </c>
      <c r="C134" s="269" t="s">
        <v>1511</v>
      </c>
      <c r="D134" s="267" t="s">
        <v>240</v>
      </c>
      <c r="E134" s="257">
        <f>VLOOKUP(D134,'All relevant articles'!$C$2:$K$56,3,false)</f>
        <v>2020</v>
      </c>
      <c r="H134" s="282"/>
      <c r="I134" s="282"/>
      <c r="J134" s="282"/>
    </row>
    <row r="135">
      <c r="A135" s="256" t="s">
        <v>1507</v>
      </c>
      <c r="B135" s="252" t="str">
        <f t="shared" si="7"/>
        <v>Word Embeddings</v>
      </c>
      <c r="C135" s="269" t="s">
        <v>1511</v>
      </c>
      <c r="D135" s="267" t="s">
        <v>296</v>
      </c>
      <c r="E135" s="257">
        <f>VLOOKUP(D135,'All relevant articles'!$C$2:$K$56,3,false)</f>
        <v>2021</v>
      </c>
      <c r="G135" s="55" t="s">
        <v>1512</v>
      </c>
      <c r="I135" s="55"/>
    </row>
    <row r="136">
      <c r="A136" s="256" t="s">
        <v>1509</v>
      </c>
      <c r="B136" s="252" t="str">
        <f t="shared" si="7"/>
        <v>Word Embeddings</v>
      </c>
      <c r="C136" s="252" t="s">
        <v>1478</v>
      </c>
      <c r="D136" s="271" t="s">
        <v>281</v>
      </c>
      <c r="E136" s="257">
        <f>VLOOKUP(D136,'All relevant articles'!$C$2:$K$56,3,false)</f>
        <v>2021</v>
      </c>
      <c r="G136" s="55" t="s">
        <v>1513</v>
      </c>
      <c r="I136" s="55"/>
    </row>
    <row r="137">
      <c r="A137" s="256" t="s">
        <v>1504</v>
      </c>
      <c r="B137" s="252" t="str">
        <f t="shared" si="7"/>
        <v>Word Embeddings</v>
      </c>
      <c r="C137" s="252" t="s">
        <v>1478</v>
      </c>
      <c r="D137" s="266" t="s">
        <v>476</v>
      </c>
      <c r="E137" s="257">
        <f>VLOOKUP(D137,'All relevant articles'!$C$2:$K$56,3,false)</f>
        <v>2022</v>
      </c>
      <c r="I137" s="55"/>
    </row>
    <row r="138">
      <c r="A138" s="256" t="s">
        <v>1504</v>
      </c>
      <c r="B138" s="252" t="str">
        <f t="shared" si="7"/>
        <v>Word Embeddings</v>
      </c>
      <c r="C138" s="252" t="s">
        <v>887</v>
      </c>
      <c r="D138" s="266" t="s">
        <v>253</v>
      </c>
      <c r="E138" s="257">
        <f>VLOOKUP(D138,'All relevant articles'!$C$2:$K$56,3,false)</f>
        <v>2020</v>
      </c>
      <c r="I138" s="55"/>
    </row>
    <row r="139">
      <c r="A139" s="256" t="s">
        <v>1504</v>
      </c>
      <c r="B139" s="252" t="str">
        <f t="shared" si="7"/>
        <v>Word Embeddings</v>
      </c>
      <c r="C139" s="252" t="s">
        <v>1481</v>
      </c>
      <c r="D139" s="266" t="s">
        <v>476</v>
      </c>
      <c r="E139" s="257">
        <f>VLOOKUP(D139,'All relevant articles'!$C$2:$K$56,3,false)</f>
        <v>2022</v>
      </c>
      <c r="I139" s="55"/>
    </row>
    <row r="140">
      <c r="A140" s="256" t="s">
        <v>1507</v>
      </c>
      <c r="B140" s="252" t="str">
        <f t="shared" si="7"/>
        <v>Word Embeddings</v>
      </c>
      <c r="C140" s="252" t="s">
        <v>1482</v>
      </c>
      <c r="D140" s="267" t="s">
        <v>521</v>
      </c>
      <c r="E140" s="257">
        <f>VLOOKUP(D140,'All relevant articles'!$C$2:$K$56,3,false)</f>
        <v>2022</v>
      </c>
      <c r="I140" s="55"/>
    </row>
    <row r="141">
      <c r="A141" s="256" t="s">
        <v>1509</v>
      </c>
      <c r="B141" s="252" t="str">
        <f t="shared" si="7"/>
        <v>Word Embeddings</v>
      </c>
      <c r="C141" s="269" t="s">
        <v>1484</v>
      </c>
      <c r="D141" s="271" t="s">
        <v>281</v>
      </c>
      <c r="E141" s="257">
        <f>VLOOKUP(D141,'All relevant articles'!$C$2:$K$56,3,false)</f>
        <v>2021</v>
      </c>
      <c r="I141" s="55"/>
    </row>
    <row r="142">
      <c r="A142" s="256" t="s">
        <v>1504</v>
      </c>
      <c r="B142" s="252" t="str">
        <f t="shared" si="7"/>
        <v>Word Embeddings</v>
      </c>
      <c r="C142" s="269" t="s">
        <v>1514</v>
      </c>
      <c r="D142" s="281" t="s">
        <v>452</v>
      </c>
      <c r="E142" s="257">
        <f>VLOOKUP(D142,'All relevant articles'!$C$2:$K$56,3,false)</f>
        <v>2022</v>
      </c>
      <c r="I142" s="55"/>
    </row>
    <row r="143">
      <c r="A143" s="256" t="s">
        <v>1507</v>
      </c>
      <c r="B143" s="252" t="str">
        <f t="shared" si="7"/>
        <v>Word Embeddings</v>
      </c>
      <c r="C143" s="283" t="s">
        <v>1515</v>
      </c>
      <c r="D143" s="267" t="s">
        <v>317</v>
      </c>
      <c r="E143" s="257">
        <f>VLOOKUP(D143,'All relevant articles'!$C$2:$K$56,3,false)</f>
        <v>2021</v>
      </c>
      <c r="I143" s="55"/>
    </row>
    <row r="144">
      <c r="A144" s="256" t="s">
        <v>1504</v>
      </c>
      <c r="B144" s="252" t="str">
        <f t="shared" si="7"/>
        <v>Word Embeddings</v>
      </c>
      <c r="C144" s="283" t="s">
        <v>1515</v>
      </c>
      <c r="D144" s="281" t="s">
        <v>452</v>
      </c>
      <c r="E144" s="257">
        <f>VLOOKUP(D144,'All relevant articles'!$C$2:$K$56,3,false)</f>
        <v>2022</v>
      </c>
    </row>
    <row r="145">
      <c r="A145" s="256" t="s">
        <v>1504</v>
      </c>
      <c r="B145" s="252" t="str">
        <f t="shared" si="7"/>
        <v>Word Embeddings</v>
      </c>
      <c r="C145" s="283" t="s">
        <v>1515</v>
      </c>
      <c r="D145" s="281" t="s">
        <v>452</v>
      </c>
      <c r="E145" s="257">
        <f>VLOOKUP(D145,'All relevant articles'!$C$2:$K$56,3,false)</f>
        <v>2022</v>
      </c>
    </row>
    <row r="146">
      <c r="A146" s="256" t="s">
        <v>1507</v>
      </c>
      <c r="B146" s="252" t="str">
        <f t="shared" si="7"/>
        <v>Word Embeddings</v>
      </c>
      <c r="C146" s="264" t="s">
        <v>1486</v>
      </c>
      <c r="D146" s="267" t="s">
        <v>155</v>
      </c>
      <c r="E146" s="257">
        <f>VLOOKUP(D146,'All relevant articles'!$C$2:$K$56,3,false)</f>
        <v>2019</v>
      </c>
      <c r="I146" s="55"/>
    </row>
    <row r="147">
      <c r="A147" s="256" t="s">
        <v>1507</v>
      </c>
      <c r="B147" s="252" t="str">
        <f t="shared" si="7"/>
        <v>Word Embeddings</v>
      </c>
      <c r="C147" s="264" t="s">
        <v>1486</v>
      </c>
      <c r="D147" s="267" t="s">
        <v>217</v>
      </c>
      <c r="E147" s="257">
        <f>VLOOKUP(D147,'All relevant articles'!$C$2:$K$56,3,false)</f>
        <v>2020</v>
      </c>
      <c r="I147" s="55"/>
    </row>
    <row r="148">
      <c r="A148" s="256" t="s">
        <v>1507</v>
      </c>
      <c r="B148" s="252" t="str">
        <f t="shared" si="7"/>
        <v>Word Embeddings</v>
      </c>
      <c r="C148" s="269" t="s">
        <v>1486</v>
      </c>
      <c r="D148" s="267" t="s">
        <v>902</v>
      </c>
      <c r="E148" s="257">
        <f>VLOOKUP(D148,'All relevant articles'!$C$2:$K$56,3,false)</f>
        <v>2023</v>
      </c>
    </row>
    <row r="149">
      <c r="A149" s="256" t="s">
        <v>1516</v>
      </c>
      <c r="B149" s="252" t="str">
        <f t="shared" si="7"/>
        <v>Word Embeddings</v>
      </c>
      <c r="C149" s="269" t="s">
        <v>1486</v>
      </c>
      <c r="D149" s="267" t="s">
        <v>902</v>
      </c>
      <c r="E149" s="257">
        <f>VLOOKUP(D149,'All relevant articles'!$C$2:$K$56,3,false)</f>
        <v>2023</v>
      </c>
    </row>
    <row r="150">
      <c r="A150" s="256" t="s">
        <v>1504</v>
      </c>
      <c r="B150" s="252" t="str">
        <f t="shared" si="7"/>
        <v>Word Embeddings</v>
      </c>
      <c r="C150" s="252" t="s">
        <v>1486</v>
      </c>
      <c r="D150" s="281" t="s">
        <v>452</v>
      </c>
      <c r="E150" s="257">
        <f>VLOOKUP(D150,'All relevant articles'!$C$2:$K$56,3,false)</f>
        <v>2022</v>
      </c>
    </row>
    <row r="151">
      <c r="A151" s="284" t="s">
        <v>1504</v>
      </c>
      <c r="B151" s="285" t="str">
        <f t="shared" si="7"/>
        <v>Word Embeddings</v>
      </c>
      <c r="C151" s="252" t="s">
        <v>1486</v>
      </c>
      <c r="D151" s="267" t="s">
        <v>528</v>
      </c>
      <c r="E151" s="257">
        <f>VLOOKUP(D151,'All relevant articles'!$C$2:$K$56,3,false)</f>
        <v>2022</v>
      </c>
    </row>
    <row r="152">
      <c r="A152" s="284" t="s">
        <v>1509</v>
      </c>
      <c r="B152" s="285" t="str">
        <f t="shared" si="7"/>
        <v>Word Embeddings</v>
      </c>
      <c r="C152" s="269" t="s">
        <v>1497</v>
      </c>
      <c r="D152" s="267" t="s">
        <v>857</v>
      </c>
      <c r="E152" s="257">
        <f>VLOOKUP(D152,'All relevant articles'!$C$2:$K$56,3,false)</f>
        <v>2022</v>
      </c>
    </row>
    <row r="153">
      <c r="A153" s="247"/>
      <c r="B153" s="247"/>
      <c r="C153" s="247"/>
      <c r="D153" s="247"/>
    </row>
    <row r="154">
      <c r="A154" s="247"/>
      <c r="B154" s="247"/>
      <c r="C154" s="247"/>
      <c r="D154" s="247"/>
    </row>
    <row r="155">
      <c r="A155" s="247"/>
      <c r="B155" s="247"/>
      <c r="C155" s="247"/>
      <c r="D155" s="247"/>
    </row>
    <row r="156">
      <c r="A156" s="247" t="str">
        <f>IFERROR(__xludf.DUMMYFUNCTION("UNIQUE(A47:A150)"),"Term Frequency-Inverse Document Frequency (TF-IDF) ")</f>
        <v>Term Frequency-Inverse Document Frequency (TF-IDF) </v>
      </c>
      <c r="B156" s="247"/>
      <c r="C156" s="247"/>
      <c r="D156" s="247"/>
    </row>
    <row r="157">
      <c r="A157" s="247" t="str">
        <f>IFERROR(__xludf.DUMMYFUNCTION("""COMPUTED_VALUE"""),"Text Preprocessor (data cleaner, stop word removal,  stemming)")</f>
        <v>Text Preprocessor (data cleaner, stop word removal,  stemming)</v>
      </c>
      <c r="B157" s="247"/>
      <c r="C157" s="247"/>
      <c r="D157" s="247"/>
      <c r="I157" s="55"/>
    </row>
    <row r="158">
      <c r="A158" s="247" t="str">
        <f>IFERROR(__xludf.DUMMYFUNCTION("""COMPUTED_VALUE"""),"Information Gain (IG)")</f>
        <v>Information Gain (IG)</v>
      </c>
      <c r="B158" s="247"/>
      <c r="C158" s="247"/>
      <c r="D158" s="247"/>
      <c r="G158" s="55" t="s">
        <v>1517</v>
      </c>
      <c r="I158" s="55"/>
    </row>
    <row r="159">
      <c r="A159" s="247" t="str">
        <f>IFERROR(__xludf.DUMMYFUNCTION("""COMPUTED_VALUE"""),"chi-square (CHI)")</f>
        <v>chi-square (CHI)</v>
      </c>
      <c r="B159" s="247"/>
      <c r="C159" s="247"/>
      <c r="D159" s="243"/>
      <c r="I159" s="55"/>
    </row>
    <row r="160">
      <c r="A160" s="247" t="str">
        <f>IFERROR(__xludf.DUMMYFUNCTION("""COMPUTED_VALUE"""),"Mutual Information (MI)")</f>
        <v>Mutual Information (MI)</v>
      </c>
      <c r="B160" s="247"/>
      <c r="C160" s="247"/>
      <c r="D160" s="247"/>
    </row>
    <row r="161">
      <c r="A161" s="247" t="str">
        <f>IFERROR(__xludf.DUMMYFUNCTION("""COMPUTED_VALUE"""),"CountVectorizer")</f>
        <v>CountVectorizer</v>
      </c>
      <c r="B161" s="247"/>
      <c r="C161" s="247"/>
      <c r="D161" s="247"/>
    </row>
    <row r="162">
      <c r="A162" s="247" t="str">
        <f>IFERROR(__xludf.DUMMYFUNCTION("""COMPUTED_VALUE"""),"N-gram IDF")</f>
        <v>N-gram IDF</v>
      </c>
      <c r="B162" s="247"/>
      <c r="C162" s="247"/>
      <c r="D162" s="247"/>
    </row>
    <row r="163">
      <c r="A163" s="247" t="str">
        <f>IFERROR(__xludf.DUMMYFUNCTION("""COMPUTED_VALUE"""),"TextRank")</f>
        <v>TextRank</v>
      </c>
      <c r="B163" s="247"/>
      <c r="C163" s="247"/>
      <c r="D163" s="247"/>
    </row>
    <row r="164">
      <c r="A164" s="247" t="str">
        <f>IFERROR(__xludf.DUMMYFUNCTION("""COMPUTED_VALUE"""),"Bag-of-Words (BoW)")</f>
        <v>Bag-of-Words (BoW)</v>
      </c>
      <c r="B164" s="247"/>
      <c r="C164" s="247"/>
      <c r="D164" s="247"/>
      <c r="H164" s="282"/>
    </row>
    <row r="165">
      <c r="A165" s="60" t="str">
        <f>IFERROR(__xludf.DUMMYFUNCTION("""COMPUTED_VALUE"""),"Latent Dirichlet allocation (LDA)")</f>
        <v>Latent Dirichlet allocation (LDA)</v>
      </c>
      <c r="B165" s="247"/>
      <c r="C165" s="247"/>
      <c r="D165" s="247"/>
    </row>
    <row r="166">
      <c r="A166" s="60" t="str">
        <f>IFERROR(__xludf.DUMMYFUNCTION("""COMPUTED_VALUE"""),"word vector")</f>
        <v>word vector</v>
      </c>
      <c r="D166" s="247"/>
      <c r="H166" s="282"/>
      <c r="I166" s="282"/>
      <c r="J166" s="282"/>
    </row>
    <row r="167">
      <c r="A167" s="247" t="str">
        <f>IFERROR(__xludf.DUMMYFUNCTION("""COMPUTED_VALUE"""),"Bidirectional Encoder Representations from Transformers (BERT)")</f>
        <v>Bidirectional Encoder Representations from Transformers (BERT)</v>
      </c>
      <c r="D167" s="247"/>
      <c r="I167" s="55"/>
    </row>
    <row r="168">
      <c r="A168" s="247" t="str">
        <f>IFERROR(__xludf.DUMMYFUNCTION("""COMPUTED_VALUE"""),"Embedding from Language Models (ELMo)")</f>
        <v>Embedding from Language Models (ELMo)</v>
      </c>
      <c r="D168" s="247"/>
      <c r="I168" s="55"/>
    </row>
    <row r="169">
      <c r="A169" s="247" t="str">
        <f>IFERROR(__xludf.DUMMYFUNCTION("""COMPUTED_VALUE"""),"Text classification method for INductive word representations via Graph Neural Networks (TextING)")</f>
        <v>Text classification method for INductive word representations via Graph Neural Networks (TextING)</v>
      </c>
      <c r="D169" s="247"/>
      <c r="I169" s="55"/>
    </row>
    <row r="170">
      <c r="A170" s="247" t="str">
        <f>IFERROR(__xludf.DUMMYFUNCTION("""COMPUTED_VALUE"""),"Global Vectors for Word Representation (GloVe)")</f>
        <v>Global Vectors for Word Representation (GloVe)</v>
      </c>
      <c r="D170" s="247"/>
      <c r="I170" s="55"/>
    </row>
    <row r="171">
      <c r="A171" s="247" t="str">
        <f>IFERROR(__xludf.DUMMYFUNCTION("""COMPUTED_VALUE"""),"unigram-bigram")</f>
        <v>unigram-bigram</v>
      </c>
      <c r="D171" s="247"/>
      <c r="I171" s="55"/>
    </row>
    <row r="172">
      <c r="A172" s="247" t="str">
        <f>IFERROR(__xludf.DUMMYFUNCTION("""COMPUTED_VALUE"""),"variable clustering (varclus) with a hierarchical structure")</f>
        <v>variable clustering (varclus) with a hierarchical structure</v>
      </c>
      <c r="D172" s="247"/>
      <c r="I172" s="55"/>
    </row>
    <row r="173">
      <c r="A173" s="247" t="str">
        <f>IFERROR(__xludf.DUMMYFUNCTION("""COMPUTED_VALUE"""),"word embeddings")</f>
        <v>word embeddings</v>
      </c>
      <c r="D173" s="247"/>
      <c r="I173" s="55"/>
    </row>
    <row r="174">
      <c r="A174" s="247" t="str">
        <f>IFERROR(__xludf.DUMMYFUNCTION("""COMPUTED_VALUE"""),"Word2Vec")</f>
        <v>Word2Vec</v>
      </c>
      <c r="D174" s="247"/>
      <c r="I174" s="55"/>
    </row>
    <row r="175">
      <c r="A175" s="247" t="str">
        <f>IFERROR(__xludf.DUMMYFUNCTION("""COMPUTED_VALUE"""),"Universal Sentence Encoder (USE)")</f>
        <v>Universal Sentence Encoder (USE)</v>
      </c>
      <c r="D175" s="247"/>
      <c r="I175" s="55"/>
    </row>
    <row r="176">
      <c r="A176" s="247" t="str">
        <f>IFERROR(__xludf.DUMMYFUNCTION("""COMPUTED_VALUE"""),"WordNet")</f>
        <v>WordNet</v>
      </c>
      <c r="D176" s="247"/>
      <c r="I176" s="55"/>
    </row>
    <row r="177">
      <c r="A177" s="286" t="str">
        <f>IFERROR(__xludf.DUMMYFUNCTION("""COMPUTED_VALUE"""),"FastText")</f>
        <v>FastText</v>
      </c>
      <c r="B177" s="287"/>
      <c r="C177" s="287"/>
      <c r="D177" s="286"/>
      <c r="E177" s="287"/>
      <c r="F177" s="287"/>
      <c r="G177" s="287"/>
      <c r="H177" s="287"/>
      <c r="I177" s="288"/>
      <c r="J177" s="287"/>
      <c r="K177" s="287"/>
      <c r="L177" s="287"/>
      <c r="M177" s="287"/>
      <c r="N177" s="287"/>
      <c r="O177" s="287"/>
      <c r="P177" s="287"/>
      <c r="Q177" s="287"/>
      <c r="R177" s="287"/>
      <c r="S177" s="287"/>
      <c r="T177" s="287"/>
      <c r="U177" s="287"/>
      <c r="V177" s="287"/>
      <c r="W177" s="287"/>
      <c r="X177" s="287"/>
      <c r="Y177" s="287"/>
      <c r="Z177" s="287"/>
      <c r="AA177" s="287"/>
      <c r="AB177" s="287"/>
      <c r="AC177" s="287"/>
    </row>
    <row r="178">
      <c r="A178" s="247"/>
      <c r="B178" s="247" t="s">
        <v>1465</v>
      </c>
      <c r="C178" s="55" t="s">
        <v>1462</v>
      </c>
      <c r="D178" s="247"/>
      <c r="I178" s="55"/>
    </row>
    <row r="179">
      <c r="B179" s="247" t="s">
        <v>96</v>
      </c>
      <c r="C179" s="55" t="s">
        <v>1462</v>
      </c>
      <c r="I179" s="55"/>
    </row>
    <row r="180">
      <c r="B180" s="247" t="s">
        <v>1469</v>
      </c>
      <c r="C180" s="55" t="s">
        <v>1462</v>
      </c>
      <c r="I180" s="55"/>
    </row>
    <row r="181">
      <c r="B181" s="247" t="s">
        <v>1467</v>
      </c>
      <c r="C181" s="55" t="s">
        <v>1462</v>
      </c>
      <c r="I181" s="55"/>
    </row>
    <row r="182">
      <c r="B182" s="247" t="s">
        <v>787</v>
      </c>
      <c r="C182" s="55" t="s">
        <v>1462</v>
      </c>
      <c r="I182" s="55"/>
    </row>
    <row r="183">
      <c r="B183" s="247" t="s">
        <v>1475</v>
      </c>
      <c r="C183" s="55" t="s">
        <v>1462</v>
      </c>
      <c r="I183" s="55"/>
    </row>
    <row r="184">
      <c r="A184" s="247"/>
      <c r="B184" s="60" t="s">
        <v>96</v>
      </c>
      <c r="C184" s="55" t="s">
        <v>1462</v>
      </c>
      <c r="I184" s="55"/>
    </row>
    <row r="185">
      <c r="B185" s="247" t="s">
        <v>1468</v>
      </c>
      <c r="C185" s="55" t="s">
        <v>1462</v>
      </c>
      <c r="I185" s="55"/>
    </row>
    <row r="186">
      <c r="B186" s="247" t="s">
        <v>790</v>
      </c>
      <c r="C186" s="55" t="s">
        <v>1462</v>
      </c>
      <c r="I186" s="55"/>
    </row>
    <row r="187">
      <c r="B187" s="247" t="s">
        <v>1479</v>
      </c>
      <c r="C187" s="55" t="s">
        <v>1462</v>
      </c>
      <c r="I187" s="55"/>
    </row>
    <row r="188">
      <c r="B188" s="247" t="s">
        <v>1480</v>
      </c>
      <c r="C188" s="55" t="s">
        <v>1462</v>
      </c>
    </row>
    <row r="189">
      <c r="B189" s="247" t="s">
        <v>1507</v>
      </c>
      <c r="C189" s="55" t="s">
        <v>1463</v>
      </c>
    </row>
    <row r="190">
      <c r="B190" s="247" t="s">
        <v>1516</v>
      </c>
      <c r="C190" s="55" t="s">
        <v>1463</v>
      </c>
    </row>
    <row r="191">
      <c r="B191" s="247" t="s">
        <v>1509</v>
      </c>
      <c r="C191" s="55" t="s">
        <v>1463</v>
      </c>
    </row>
    <row r="192">
      <c r="B192" s="247" t="s">
        <v>1504</v>
      </c>
      <c r="C192" s="55" t="s">
        <v>1463</v>
      </c>
    </row>
    <row r="193">
      <c r="B193" s="247" t="s">
        <v>1498</v>
      </c>
      <c r="C193" s="55" t="s">
        <v>1464</v>
      </c>
    </row>
    <row r="194">
      <c r="B194" s="247" t="s">
        <v>1508</v>
      </c>
      <c r="C194" s="55" t="s">
        <v>1463</v>
      </c>
    </row>
    <row r="195">
      <c r="B195" s="247" t="s">
        <v>1495</v>
      </c>
      <c r="C195" s="55" t="s">
        <v>1464</v>
      </c>
    </row>
    <row r="196">
      <c r="B196" s="247" t="s">
        <v>1491</v>
      </c>
      <c r="C196" s="55" t="s">
        <v>1464</v>
      </c>
    </row>
    <row r="197">
      <c r="B197" s="289" t="s">
        <v>1493</v>
      </c>
      <c r="C197" s="55" t="s">
        <v>1464</v>
      </c>
    </row>
    <row r="198">
      <c r="B198" s="247" t="s">
        <v>1489</v>
      </c>
      <c r="C198" s="55" t="s">
        <v>1464</v>
      </c>
      <c r="D198" s="247"/>
    </row>
    <row r="199">
      <c r="B199" s="290" t="s">
        <v>1501</v>
      </c>
      <c r="C199" s="291" t="s">
        <v>1518</v>
      </c>
      <c r="D199" s="247"/>
    </row>
    <row r="200">
      <c r="A200" s="247"/>
      <c r="B200" s="55"/>
    </row>
    <row r="201">
      <c r="A201" s="247"/>
    </row>
    <row r="202">
      <c r="A202" s="247"/>
    </row>
    <row r="203">
      <c r="A203" s="247"/>
    </row>
    <row r="204">
      <c r="A204" s="247"/>
      <c r="D204" s="247"/>
    </row>
    <row r="205">
      <c r="A205" s="247"/>
    </row>
    <row r="206">
      <c r="A206" s="247"/>
    </row>
    <row r="207">
      <c r="A207" s="247"/>
      <c r="D207" s="247"/>
    </row>
    <row r="208">
      <c r="A208" s="247"/>
      <c r="D208" s="247"/>
    </row>
    <row r="209">
      <c r="A209" s="247"/>
      <c r="D209" s="247"/>
    </row>
    <row r="210">
      <c r="A210" s="247"/>
      <c r="D210" s="247"/>
    </row>
    <row r="211">
      <c r="A211" s="247"/>
      <c r="D211" s="247"/>
    </row>
    <row r="212">
      <c r="A212" s="247"/>
      <c r="D212" s="247"/>
    </row>
    <row r="213">
      <c r="A213" s="247"/>
      <c r="D213" s="247"/>
    </row>
    <row r="214">
      <c r="A214" s="247"/>
      <c r="D214" s="247"/>
    </row>
    <row r="215">
      <c r="A215" s="247"/>
      <c r="D215" s="247"/>
    </row>
    <row r="216">
      <c r="A216" s="247"/>
      <c r="D216" s="247"/>
    </row>
    <row r="217">
      <c r="A217" s="247"/>
      <c r="D217" s="247"/>
    </row>
    <row r="218">
      <c r="A218" s="247"/>
      <c r="D218" s="247"/>
    </row>
    <row r="219">
      <c r="A219" s="247"/>
      <c r="D219" s="247"/>
    </row>
    <row r="220">
      <c r="A220" s="247"/>
      <c r="D220" s="247"/>
    </row>
    <row r="221">
      <c r="A221" s="247"/>
      <c r="D221" s="247"/>
    </row>
    <row r="222">
      <c r="A222" s="247"/>
      <c r="D222" s="247"/>
    </row>
    <row r="223">
      <c r="A223" s="247"/>
      <c r="D223" s="247"/>
    </row>
    <row r="224">
      <c r="A224" s="247"/>
      <c r="D224" s="247"/>
    </row>
    <row r="225">
      <c r="A225" s="247"/>
      <c r="D225" s="247"/>
    </row>
    <row r="226">
      <c r="A226" s="247"/>
      <c r="D226" s="247"/>
    </row>
    <row r="227">
      <c r="A227" s="247"/>
      <c r="D227" s="247"/>
    </row>
    <row r="228">
      <c r="A228" s="247"/>
      <c r="D228" s="247"/>
    </row>
    <row r="229">
      <c r="A229" s="247"/>
      <c r="D229" s="247"/>
    </row>
    <row r="230">
      <c r="A230" s="247"/>
      <c r="D230" s="247"/>
    </row>
    <row r="231">
      <c r="A231" s="247"/>
      <c r="D231" s="247"/>
    </row>
    <row r="232">
      <c r="A232" s="247"/>
      <c r="D232" s="247"/>
    </row>
    <row r="233">
      <c r="A233" s="247"/>
      <c r="D233" s="247"/>
    </row>
    <row r="234">
      <c r="A234" s="247"/>
      <c r="D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c r="D291" s="247"/>
    </row>
    <row r="292">
      <c r="A292" s="247"/>
      <c r="D292" s="247"/>
    </row>
    <row r="293">
      <c r="A293" s="247"/>
      <c r="D293" s="247"/>
    </row>
    <row r="294">
      <c r="A294" s="247"/>
      <c r="D294" s="247"/>
    </row>
    <row r="295">
      <c r="A295" s="247"/>
      <c r="D295" s="247"/>
    </row>
    <row r="296">
      <c r="A296" s="247"/>
      <c r="D296" s="247"/>
    </row>
    <row r="297">
      <c r="A297" s="247"/>
      <c r="D297" s="247"/>
    </row>
    <row r="298">
      <c r="A298" s="247"/>
      <c r="D298" s="247"/>
    </row>
    <row r="299">
      <c r="A299" s="247"/>
      <c r="D299" s="247"/>
    </row>
    <row r="300">
      <c r="A300" s="247"/>
      <c r="D300" s="247"/>
    </row>
    <row r="301">
      <c r="A301" s="247"/>
      <c r="D301" s="247"/>
    </row>
    <row r="302">
      <c r="A302" s="247"/>
      <c r="D302" s="247"/>
    </row>
    <row r="303">
      <c r="A303" s="247"/>
      <c r="D303" s="247"/>
    </row>
    <row r="304">
      <c r="A304" s="247"/>
      <c r="D304" s="247"/>
    </row>
    <row r="305">
      <c r="A305" s="247"/>
      <c r="D305" s="247"/>
    </row>
    <row r="306">
      <c r="A306" s="247"/>
      <c r="D306" s="247"/>
    </row>
    <row r="307">
      <c r="A307" s="247"/>
      <c r="D307" s="247"/>
    </row>
    <row r="308">
      <c r="A308" s="247"/>
      <c r="D308" s="247"/>
    </row>
    <row r="309">
      <c r="A309" s="247"/>
      <c r="D309" s="247"/>
    </row>
    <row r="310">
      <c r="A310" s="247"/>
      <c r="D310" s="247"/>
    </row>
    <row r="311">
      <c r="A311" s="247"/>
      <c r="D311" s="247"/>
    </row>
    <row r="312">
      <c r="A312" s="247"/>
      <c r="D312" s="247"/>
    </row>
    <row r="313">
      <c r="A313" s="247"/>
      <c r="D313" s="247"/>
    </row>
    <row r="314">
      <c r="A314" s="247"/>
      <c r="D314" s="247"/>
    </row>
    <row r="315">
      <c r="A315" s="247"/>
      <c r="D315" s="247"/>
    </row>
    <row r="316">
      <c r="A316" s="247"/>
      <c r="D316" s="247"/>
    </row>
    <row r="317">
      <c r="A317" s="247"/>
      <c r="D317" s="247"/>
    </row>
    <row r="318">
      <c r="A318" s="247"/>
      <c r="D318" s="247"/>
    </row>
    <row r="319">
      <c r="A319" s="247"/>
      <c r="D319" s="247"/>
    </row>
    <row r="320">
      <c r="A320" s="247"/>
      <c r="D320" s="247"/>
    </row>
    <row r="321">
      <c r="A321" s="247"/>
      <c r="D321" s="247"/>
    </row>
    <row r="322">
      <c r="A322" s="247"/>
      <c r="D322" s="247"/>
    </row>
    <row r="323">
      <c r="A323" s="247"/>
      <c r="D323" s="247"/>
    </row>
    <row r="324">
      <c r="A324" s="247"/>
      <c r="D324" s="247"/>
    </row>
    <row r="325">
      <c r="A325" s="247"/>
      <c r="D325" s="247"/>
    </row>
    <row r="326">
      <c r="A326" s="247"/>
      <c r="D326" s="247"/>
    </row>
    <row r="327">
      <c r="A327" s="247"/>
      <c r="D327" s="247"/>
    </row>
    <row r="328">
      <c r="A328" s="247"/>
      <c r="D328" s="247"/>
    </row>
    <row r="329">
      <c r="A329" s="247"/>
      <c r="D329" s="247"/>
    </row>
    <row r="330">
      <c r="A330" s="247"/>
      <c r="D330" s="247"/>
    </row>
    <row r="331">
      <c r="A331" s="247"/>
      <c r="D331" s="247"/>
    </row>
    <row r="332">
      <c r="A332" s="247"/>
      <c r="D332" s="247"/>
    </row>
    <row r="333">
      <c r="A333" s="247"/>
      <c r="D333" s="247"/>
    </row>
    <row r="334">
      <c r="A334" s="247"/>
      <c r="D334" s="247"/>
    </row>
    <row r="335">
      <c r="A335" s="247"/>
      <c r="D335" s="247"/>
    </row>
    <row r="336">
      <c r="A336" s="247"/>
      <c r="D336" s="247"/>
    </row>
    <row r="337">
      <c r="A337" s="247"/>
      <c r="D337" s="247"/>
    </row>
    <row r="338">
      <c r="A338" s="247"/>
      <c r="D338" s="247"/>
    </row>
    <row r="339">
      <c r="A339" s="247"/>
      <c r="D339" s="247"/>
    </row>
    <row r="340">
      <c r="A340" s="247"/>
      <c r="D340" s="247"/>
    </row>
    <row r="341">
      <c r="A341" s="247"/>
      <c r="D341" s="247"/>
    </row>
    <row r="342">
      <c r="A342" s="247"/>
      <c r="D342" s="247"/>
    </row>
    <row r="343">
      <c r="A343" s="247"/>
      <c r="D343" s="247"/>
    </row>
    <row r="344">
      <c r="A344" s="247"/>
      <c r="D344" s="247"/>
    </row>
    <row r="345">
      <c r="A345" s="247"/>
      <c r="D345" s="247"/>
    </row>
    <row r="346">
      <c r="A346" s="247"/>
      <c r="D346" s="247"/>
    </row>
    <row r="347">
      <c r="A347" s="247"/>
      <c r="D347" s="247"/>
    </row>
    <row r="348">
      <c r="A348" s="247"/>
      <c r="D348" s="247"/>
    </row>
    <row r="349">
      <c r="A349" s="247"/>
      <c r="D349" s="247"/>
    </row>
    <row r="350">
      <c r="A350" s="247"/>
      <c r="D350" s="247"/>
    </row>
    <row r="351">
      <c r="A351" s="247"/>
      <c r="D351" s="247"/>
    </row>
    <row r="352">
      <c r="A352" s="247"/>
      <c r="D352" s="247"/>
    </row>
    <row r="353">
      <c r="A353" s="247"/>
      <c r="D353" s="247"/>
    </row>
    <row r="354">
      <c r="A354" s="247"/>
      <c r="D354" s="247"/>
    </row>
    <row r="355">
      <c r="A355" s="247"/>
      <c r="D355" s="247"/>
    </row>
    <row r="356">
      <c r="A356" s="247"/>
      <c r="D356" s="247"/>
    </row>
    <row r="357">
      <c r="A357" s="247"/>
      <c r="D357" s="247"/>
    </row>
    <row r="358">
      <c r="A358" s="247"/>
      <c r="D358" s="247"/>
    </row>
    <row r="359">
      <c r="A359" s="247"/>
      <c r="D359" s="247"/>
    </row>
    <row r="360">
      <c r="A360" s="247"/>
      <c r="D360" s="247"/>
    </row>
    <row r="361">
      <c r="A361" s="247"/>
      <c r="D361" s="247"/>
    </row>
    <row r="362">
      <c r="A362" s="247"/>
      <c r="D362" s="247"/>
    </row>
    <row r="363">
      <c r="A363" s="247"/>
      <c r="D363" s="247"/>
    </row>
    <row r="364">
      <c r="A364" s="247"/>
      <c r="D364" s="247"/>
    </row>
    <row r="365">
      <c r="A365" s="247"/>
      <c r="D365" s="247"/>
    </row>
    <row r="366">
      <c r="A366" s="247"/>
      <c r="D366" s="247"/>
    </row>
    <row r="367">
      <c r="A367" s="247"/>
      <c r="D367" s="247"/>
    </row>
    <row r="368">
      <c r="A368" s="247"/>
      <c r="D368" s="247"/>
    </row>
    <row r="369">
      <c r="A369" s="247"/>
      <c r="D369" s="247"/>
    </row>
    <row r="370">
      <c r="A370" s="247"/>
      <c r="D370" s="247"/>
    </row>
    <row r="371">
      <c r="A371" s="247"/>
      <c r="D371" s="247"/>
    </row>
    <row r="372">
      <c r="A372" s="247"/>
      <c r="D372" s="247"/>
    </row>
    <row r="373">
      <c r="A373" s="247"/>
      <c r="D373" s="247"/>
    </row>
    <row r="374">
      <c r="A374" s="247"/>
      <c r="D374" s="247"/>
    </row>
    <row r="375">
      <c r="A375" s="247"/>
      <c r="D375" s="247"/>
    </row>
    <row r="376">
      <c r="A376" s="247"/>
      <c r="D376" s="247"/>
    </row>
    <row r="377">
      <c r="A377" s="247"/>
      <c r="D377" s="247"/>
    </row>
    <row r="378">
      <c r="A378" s="247"/>
      <c r="D378" s="247"/>
    </row>
    <row r="379">
      <c r="A379" s="247"/>
      <c r="D379" s="247"/>
    </row>
    <row r="380">
      <c r="A380" s="247"/>
      <c r="D380" s="247"/>
    </row>
    <row r="381">
      <c r="A381" s="247"/>
      <c r="D381" s="247"/>
    </row>
    <row r="382">
      <c r="A382" s="247"/>
      <c r="D382" s="247"/>
    </row>
    <row r="383">
      <c r="A383" s="247"/>
      <c r="D383" s="247"/>
    </row>
    <row r="384">
      <c r="A384" s="247"/>
      <c r="D384" s="247"/>
    </row>
    <row r="385">
      <c r="A385" s="247"/>
      <c r="D385" s="247"/>
    </row>
    <row r="386">
      <c r="A386" s="247"/>
      <c r="D386" s="247"/>
    </row>
    <row r="387">
      <c r="A387" s="247"/>
      <c r="D387" s="247"/>
    </row>
    <row r="388">
      <c r="A388" s="247"/>
      <c r="D388" s="247"/>
    </row>
    <row r="389">
      <c r="A389" s="247"/>
      <c r="D389" s="247"/>
    </row>
    <row r="390">
      <c r="A390" s="247"/>
      <c r="D390" s="247"/>
    </row>
    <row r="391">
      <c r="A391" s="247"/>
      <c r="D391" s="247"/>
    </row>
    <row r="392">
      <c r="A392" s="247"/>
      <c r="D392" s="247"/>
    </row>
    <row r="393">
      <c r="A393" s="247"/>
      <c r="D393" s="247"/>
    </row>
    <row r="394">
      <c r="A394" s="247"/>
      <c r="D394" s="247"/>
    </row>
    <row r="395">
      <c r="A395" s="247"/>
      <c r="D395" s="247"/>
    </row>
    <row r="396">
      <c r="A396" s="247"/>
      <c r="D396" s="247"/>
    </row>
    <row r="397">
      <c r="A397" s="247"/>
      <c r="D397" s="247"/>
    </row>
    <row r="398">
      <c r="A398" s="247"/>
      <c r="D398" s="247"/>
    </row>
    <row r="399">
      <c r="A399" s="247"/>
      <c r="D399" s="247"/>
    </row>
    <row r="400">
      <c r="A400" s="247"/>
      <c r="D400" s="247"/>
    </row>
    <row r="401">
      <c r="A401" s="247"/>
      <c r="D401" s="247"/>
    </row>
    <row r="402">
      <c r="A402" s="247"/>
      <c r="D402" s="247"/>
    </row>
    <row r="403">
      <c r="A403" s="247"/>
      <c r="D403" s="247"/>
    </row>
    <row r="404">
      <c r="A404" s="247"/>
      <c r="D404" s="247"/>
    </row>
    <row r="405">
      <c r="A405" s="247"/>
      <c r="D405" s="247"/>
    </row>
    <row r="406">
      <c r="A406" s="247"/>
      <c r="D406" s="247"/>
    </row>
    <row r="407">
      <c r="A407" s="247"/>
      <c r="D407" s="247"/>
    </row>
    <row r="408">
      <c r="A408" s="247"/>
      <c r="D408" s="247"/>
    </row>
    <row r="409">
      <c r="A409" s="247"/>
      <c r="D409" s="247"/>
    </row>
    <row r="410">
      <c r="A410" s="247"/>
      <c r="D410" s="247"/>
    </row>
    <row r="411">
      <c r="A411" s="247"/>
      <c r="D411" s="247"/>
    </row>
    <row r="412">
      <c r="A412" s="247"/>
      <c r="D412" s="247"/>
    </row>
    <row r="413">
      <c r="A413" s="247"/>
      <c r="D413" s="247"/>
    </row>
    <row r="414">
      <c r="A414" s="247"/>
      <c r="D414" s="247"/>
    </row>
    <row r="415">
      <c r="A415" s="247"/>
      <c r="D415" s="247"/>
    </row>
    <row r="416">
      <c r="A416" s="247"/>
      <c r="D416" s="247"/>
    </row>
    <row r="417">
      <c r="A417" s="247"/>
      <c r="D417" s="247"/>
    </row>
    <row r="418">
      <c r="A418" s="247"/>
      <c r="D418" s="247"/>
    </row>
    <row r="419">
      <c r="A419" s="247"/>
      <c r="D419" s="247"/>
    </row>
    <row r="420">
      <c r="A420" s="247"/>
      <c r="D420" s="247"/>
    </row>
    <row r="421">
      <c r="A421" s="247"/>
      <c r="D421" s="247"/>
    </row>
    <row r="422">
      <c r="A422" s="247"/>
      <c r="D422" s="247"/>
    </row>
    <row r="423">
      <c r="A423" s="247"/>
      <c r="D423" s="247"/>
    </row>
    <row r="424">
      <c r="A424" s="247"/>
      <c r="D424" s="247"/>
    </row>
    <row r="425">
      <c r="A425" s="247"/>
      <c r="D425" s="247"/>
    </row>
    <row r="426">
      <c r="A426" s="247"/>
      <c r="D426" s="247"/>
    </row>
    <row r="427">
      <c r="A427" s="247"/>
      <c r="D427" s="247"/>
    </row>
    <row r="428">
      <c r="A428" s="247"/>
      <c r="D428" s="247"/>
    </row>
    <row r="429">
      <c r="A429" s="247"/>
      <c r="D429" s="247"/>
    </row>
    <row r="430">
      <c r="A430" s="247"/>
      <c r="D430" s="247"/>
    </row>
    <row r="431">
      <c r="A431" s="247"/>
      <c r="D431" s="247"/>
    </row>
    <row r="432">
      <c r="A432" s="247"/>
      <c r="D432" s="247"/>
    </row>
    <row r="433">
      <c r="A433" s="247"/>
      <c r="D433" s="247"/>
    </row>
    <row r="434">
      <c r="A434" s="247"/>
      <c r="D434" s="247"/>
    </row>
    <row r="435">
      <c r="A435" s="247"/>
      <c r="D435" s="247"/>
    </row>
    <row r="436">
      <c r="A436" s="247"/>
      <c r="D436" s="247"/>
    </row>
    <row r="437">
      <c r="A437" s="247"/>
      <c r="D437" s="247"/>
    </row>
    <row r="438">
      <c r="A438" s="247"/>
      <c r="D438" s="247"/>
    </row>
    <row r="439">
      <c r="A439" s="247"/>
      <c r="D439" s="247"/>
    </row>
    <row r="440">
      <c r="A440" s="247"/>
      <c r="D440" s="247"/>
    </row>
    <row r="441">
      <c r="A441" s="247"/>
      <c r="D441" s="247"/>
    </row>
    <row r="442">
      <c r="A442" s="247"/>
      <c r="D442" s="247"/>
    </row>
    <row r="443">
      <c r="A443" s="247"/>
      <c r="D443" s="247"/>
    </row>
    <row r="444">
      <c r="A444" s="247"/>
      <c r="D444" s="247"/>
    </row>
    <row r="445">
      <c r="A445" s="247"/>
      <c r="D445" s="247"/>
    </row>
    <row r="446">
      <c r="A446" s="247"/>
      <c r="D446" s="247"/>
    </row>
    <row r="447">
      <c r="A447" s="247"/>
      <c r="D447" s="247"/>
    </row>
    <row r="448">
      <c r="A448" s="247"/>
      <c r="D448" s="247"/>
    </row>
    <row r="449">
      <c r="A449" s="247"/>
      <c r="D449" s="247"/>
    </row>
    <row r="450">
      <c r="A450" s="247"/>
      <c r="D450" s="247"/>
    </row>
    <row r="451">
      <c r="A451" s="247"/>
      <c r="D451" s="247"/>
    </row>
    <row r="452">
      <c r="A452" s="247"/>
      <c r="D452" s="247"/>
    </row>
    <row r="453">
      <c r="A453" s="247"/>
      <c r="D453" s="247"/>
    </row>
    <row r="454">
      <c r="A454" s="247"/>
      <c r="D454" s="247"/>
    </row>
    <row r="455">
      <c r="A455" s="247"/>
      <c r="D455" s="247"/>
    </row>
    <row r="456">
      <c r="A456" s="247"/>
      <c r="D456" s="247"/>
    </row>
    <row r="457">
      <c r="A457" s="247"/>
      <c r="D457" s="247"/>
    </row>
    <row r="458">
      <c r="A458" s="247"/>
      <c r="D458" s="247"/>
    </row>
    <row r="459">
      <c r="A459" s="247"/>
      <c r="D459" s="247"/>
    </row>
    <row r="460">
      <c r="A460" s="247"/>
      <c r="D460" s="247"/>
    </row>
    <row r="461">
      <c r="A461" s="247"/>
      <c r="D461" s="247"/>
    </row>
    <row r="462">
      <c r="A462" s="247"/>
      <c r="D462" s="247"/>
    </row>
    <row r="463">
      <c r="A463" s="247"/>
      <c r="D463" s="247"/>
    </row>
    <row r="464">
      <c r="A464" s="247"/>
      <c r="D464" s="247"/>
    </row>
    <row r="465">
      <c r="A465" s="247"/>
      <c r="D465" s="247"/>
    </row>
    <row r="466">
      <c r="A466" s="247"/>
      <c r="D466" s="247"/>
    </row>
    <row r="467">
      <c r="A467" s="247"/>
      <c r="D467" s="247"/>
    </row>
    <row r="468">
      <c r="A468" s="247"/>
      <c r="D468" s="247"/>
    </row>
    <row r="469">
      <c r="A469" s="247"/>
      <c r="D469" s="247"/>
    </row>
    <row r="470">
      <c r="A470" s="247"/>
      <c r="D470" s="247"/>
    </row>
    <row r="471">
      <c r="A471" s="247"/>
      <c r="D471" s="247"/>
    </row>
    <row r="472">
      <c r="A472" s="247"/>
      <c r="D472" s="247"/>
    </row>
    <row r="473">
      <c r="A473" s="247"/>
      <c r="D473" s="247"/>
    </row>
    <row r="474">
      <c r="A474" s="247"/>
      <c r="D474" s="247"/>
    </row>
    <row r="475">
      <c r="A475" s="247"/>
      <c r="D475" s="247"/>
    </row>
    <row r="476">
      <c r="A476" s="247"/>
      <c r="D476" s="247"/>
    </row>
    <row r="477">
      <c r="A477" s="247"/>
      <c r="D477" s="247"/>
    </row>
    <row r="478">
      <c r="A478" s="247"/>
      <c r="D478" s="247"/>
    </row>
    <row r="479">
      <c r="A479" s="247"/>
      <c r="D479" s="247"/>
    </row>
    <row r="480">
      <c r="A480" s="247"/>
      <c r="D480" s="247"/>
    </row>
    <row r="481">
      <c r="A481" s="247"/>
      <c r="D481" s="247"/>
    </row>
    <row r="482">
      <c r="A482" s="247"/>
      <c r="D482" s="247"/>
    </row>
    <row r="483">
      <c r="A483" s="247"/>
      <c r="D483" s="247"/>
    </row>
    <row r="484">
      <c r="A484" s="247"/>
      <c r="D484" s="247"/>
    </row>
    <row r="485">
      <c r="A485" s="247"/>
      <c r="D485" s="247"/>
    </row>
    <row r="486">
      <c r="A486" s="247"/>
      <c r="D486" s="247"/>
    </row>
    <row r="487">
      <c r="A487" s="247"/>
      <c r="D487" s="247"/>
    </row>
    <row r="488">
      <c r="A488" s="247"/>
      <c r="D488" s="247"/>
    </row>
    <row r="489">
      <c r="A489" s="247"/>
      <c r="D489" s="247"/>
    </row>
    <row r="490">
      <c r="A490" s="247"/>
      <c r="D490" s="247"/>
    </row>
    <row r="491">
      <c r="A491" s="247"/>
      <c r="D491" s="247"/>
    </row>
    <row r="492">
      <c r="A492" s="247"/>
      <c r="D492" s="247"/>
    </row>
    <row r="493">
      <c r="A493" s="247"/>
      <c r="D493" s="247"/>
    </row>
    <row r="494">
      <c r="A494" s="247"/>
      <c r="D494" s="247"/>
    </row>
    <row r="495">
      <c r="A495" s="247"/>
      <c r="D495" s="247"/>
    </row>
    <row r="496">
      <c r="A496" s="247"/>
      <c r="D496" s="247"/>
    </row>
    <row r="497">
      <c r="A497" s="247"/>
      <c r="D497" s="247"/>
    </row>
    <row r="498">
      <c r="A498" s="247"/>
      <c r="D498" s="247"/>
    </row>
    <row r="499">
      <c r="A499" s="247"/>
      <c r="D499" s="247"/>
    </row>
    <row r="500">
      <c r="A500" s="247"/>
      <c r="D500" s="247"/>
    </row>
    <row r="501">
      <c r="A501" s="247"/>
      <c r="D501" s="247"/>
    </row>
    <row r="502">
      <c r="A502" s="247"/>
      <c r="D502" s="247"/>
    </row>
    <row r="503">
      <c r="A503" s="247"/>
      <c r="D503" s="247"/>
    </row>
    <row r="504">
      <c r="A504" s="247"/>
      <c r="D504" s="247"/>
    </row>
    <row r="505">
      <c r="A505" s="247"/>
      <c r="D505" s="247"/>
    </row>
    <row r="506">
      <c r="A506" s="247"/>
      <c r="D506" s="247"/>
    </row>
    <row r="507">
      <c r="A507" s="247"/>
      <c r="D507" s="247"/>
    </row>
    <row r="508">
      <c r="A508" s="247"/>
      <c r="D508" s="247"/>
    </row>
    <row r="509">
      <c r="A509" s="247"/>
      <c r="D509" s="247"/>
    </row>
    <row r="510">
      <c r="A510" s="247"/>
      <c r="D510" s="247"/>
    </row>
    <row r="511">
      <c r="A511" s="247"/>
      <c r="D511" s="247"/>
    </row>
    <row r="512">
      <c r="A512" s="247"/>
      <c r="D512" s="247"/>
    </row>
    <row r="513">
      <c r="A513" s="247"/>
      <c r="D513" s="247"/>
    </row>
    <row r="514">
      <c r="A514" s="247"/>
      <c r="D514" s="247"/>
    </row>
    <row r="515">
      <c r="A515" s="247"/>
      <c r="D515" s="247"/>
    </row>
    <row r="516">
      <c r="A516" s="247"/>
      <c r="D516" s="247"/>
    </row>
    <row r="517">
      <c r="A517" s="247"/>
      <c r="D517" s="247"/>
    </row>
    <row r="518">
      <c r="A518" s="247"/>
      <c r="D518" s="247"/>
    </row>
    <row r="519">
      <c r="A519" s="247"/>
      <c r="D519" s="247"/>
    </row>
    <row r="520">
      <c r="A520" s="247"/>
      <c r="D520" s="247"/>
    </row>
    <row r="521">
      <c r="A521" s="247"/>
      <c r="D521" s="247"/>
    </row>
    <row r="522">
      <c r="A522" s="247"/>
      <c r="D522" s="247"/>
    </row>
    <row r="523">
      <c r="A523" s="247"/>
      <c r="D523" s="247"/>
    </row>
    <row r="524">
      <c r="A524" s="247"/>
      <c r="D524" s="247"/>
    </row>
    <row r="525">
      <c r="A525" s="247"/>
      <c r="D525" s="247"/>
    </row>
    <row r="526">
      <c r="A526" s="247"/>
      <c r="D526" s="247"/>
    </row>
    <row r="527">
      <c r="A527" s="247"/>
      <c r="D527" s="247"/>
    </row>
    <row r="528">
      <c r="A528" s="247"/>
      <c r="D528" s="247"/>
    </row>
    <row r="529">
      <c r="A529" s="247"/>
      <c r="D529" s="247"/>
    </row>
    <row r="530">
      <c r="A530" s="247"/>
      <c r="D530" s="247"/>
    </row>
    <row r="531">
      <c r="A531" s="247"/>
      <c r="D531" s="247"/>
    </row>
    <row r="532">
      <c r="A532" s="247"/>
      <c r="D532" s="247"/>
    </row>
    <row r="533">
      <c r="A533" s="247"/>
      <c r="D533" s="247"/>
    </row>
    <row r="534">
      <c r="A534" s="247"/>
      <c r="D534" s="247"/>
    </row>
    <row r="535">
      <c r="A535" s="247"/>
      <c r="D535" s="247"/>
    </row>
    <row r="536">
      <c r="A536" s="247"/>
      <c r="D536" s="247"/>
    </row>
    <row r="537">
      <c r="A537" s="247"/>
      <c r="D537" s="247"/>
    </row>
    <row r="538">
      <c r="A538" s="247"/>
      <c r="D538" s="247"/>
    </row>
    <row r="539">
      <c r="A539" s="247"/>
      <c r="D539" s="247"/>
    </row>
    <row r="540">
      <c r="A540" s="247"/>
      <c r="D540" s="247"/>
    </row>
    <row r="541">
      <c r="A541" s="247"/>
      <c r="D541" s="247"/>
    </row>
    <row r="542">
      <c r="A542" s="247"/>
      <c r="D542" s="247"/>
    </row>
    <row r="543">
      <c r="A543" s="247"/>
      <c r="D543" s="247"/>
    </row>
    <row r="544">
      <c r="A544" s="247"/>
      <c r="D544" s="247"/>
    </row>
    <row r="545">
      <c r="A545" s="247"/>
      <c r="D545" s="247"/>
    </row>
    <row r="546">
      <c r="A546" s="247"/>
      <c r="D546" s="247"/>
    </row>
    <row r="547">
      <c r="A547" s="247"/>
      <c r="D547" s="247"/>
    </row>
    <row r="548">
      <c r="A548" s="247"/>
      <c r="D548" s="247"/>
    </row>
    <row r="549">
      <c r="A549" s="247"/>
      <c r="D549" s="247"/>
    </row>
    <row r="550">
      <c r="A550" s="247"/>
      <c r="D550" s="247"/>
    </row>
    <row r="551">
      <c r="A551" s="247"/>
      <c r="D551" s="247"/>
    </row>
    <row r="552">
      <c r="A552" s="247"/>
      <c r="D552" s="247"/>
    </row>
    <row r="553">
      <c r="A553" s="247"/>
      <c r="D553" s="247"/>
    </row>
    <row r="554">
      <c r="A554" s="247"/>
      <c r="D554" s="247"/>
    </row>
    <row r="555">
      <c r="A555" s="247"/>
      <c r="D555" s="247"/>
    </row>
    <row r="556">
      <c r="A556" s="247"/>
      <c r="D556" s="247"/>
    </row>
    <row r="557">
      <c r="A557" s="247"/>
      <c r="D557" s="247"/>
    </row>
    <row r="558">
      <c r="A558" s="247"/>
      <c r="D558" s="247"/>
    </row>
    <row r="559">
      <c r="A559" s="247"/>
      <c r="D559" s="247"/>
    </row>
    <row r="560">
      <c r="A560" s="247"/>
      <c r="D560" s="247"/>
    </row>
    <row r="561">
      <c r="A561" s="247"/>
      <c r="D561" s="247"/>
    </row>
    <row r="562">
      <c r="A562" s="247"/>
      <c r="D562" s="247"/>
    </row>
    <row r="563">
      <c r="A563" s="247"/>
      <c r="D563" s="247"/>
    </row>
    <row r="564">
      <c r="A564" s="247"/>
      <c r="D564" s="247"/>
    </row>
    <row r="565">
      <c r="A565" s="247"/>
      <c r="D565" s="247"/>
    </row>
    <row r="566">
      <c r="A566" s="247"/>
      <c r="D566" s="247"/>
    </row>
    <row r="567">
      <c r="A567" s="247"/>
      <c r="D567" s="247"/>
    </row>
    <row r="568">
      <c r="A568" s="247"/>
      <c r="D568" s="247"/>
    </row>
    <row r="569">
      <c r="A569" s="247"/>
      <c r="D569" s="247"/>
    </row>
    <row r="570">
      <c r="A570" s="247"/>
      <c r="D570" s="247"/>
    </row>
    <row r="571">
      <c r="A571" s="247"/>
      <c r="D571" s="247"/>
    </row>
    <row r="572">
      <c r="A572" s="247"/>
      <c r="D572" s="247"/>
    </row>
    <row r="573">
      <c r="A573" s="247"/>
      <c r="D573" s="247"/>
    </row>
    <row r="574">
      <c r="A574" s="247"/>
      <c r="D574" s="247"/>
    </row>
    <row r="575">
      <c r="A575" s="247"/>
      <c r="D575" s="247"/>
    </row>
    <row r="576">
      <c r="A576" s="247"/>
      <c r="D576" s="247"/>
    </row>
    <row r="577">
      <c r="A577" s="247"/>
      <c r="D577" s="247"/>
    </row>
    <row r="578">
      <c r="A578" s="247"/>
      <c r="D578" s="247"/>
    </row>
    <row r="579">
      <c r="A579" s="247"/>
      <c r="D579" s="247"/>
    </row>
    <row r="580">
      <c r="A580" s="247"/>
      <c r="D580" s="247"/>
    </row>
    <row r="581">
      <c r="A581" s="247"/>
      <c r="D581" s="247"/>
    </row>
    <row r="582">
      <c r="A582" s="247"/>
      <c r="D582" s="247"/>
    </row>
    <row r="583">
      <c r="A583" s="247"/>
      <c r="D583" s="247"/>
    </row>
    <row r="584">
      <c r="A584" s="247"/>
      <c r="D584" s="247"/>
    </row>
    <row r="585">
      <c r="A585" s="247"/>
      <c r="D585" s="247"/>
    </row>
    <row r="586">
      <c r="A586" s="247"/>
      <c r="D586" s="247"/>
    </row>
    <row r="587">
      <c r="A587" s="247"/>
      <c r="D587" s="247"/>
    </row>
    <row r="588">
      <c r="A588" s="247"/>
      <c r="D588" s="247"/>
    </row>
    <row r="589">
      <c r="A589" s="247"/>
      <c r="D589" s="247"/>
    </row>
    <row r="590">
      <c r="A590" s="247"/>
      <c r="D590" s="247"/>
    </row>
    <row r="591">
      <c r="A591" s="247"/>
      <c r="D591" s="247"/>
    </row>
    <row r="592">
      <c r="A592" s="247"/>
      <c r="D592" s="247"/>
    </row>
    <row r="593">
      <c r="A593" s="247"/>
      <c r="D593" s="247"/>
    </row>
    <row r="594">
      <c r="A594" s="247"/>
      <c r="D594" s="247"/>
    </row>
    <row r="595">
      <c r="A595" s="247"/>
      <c r="D595" s="247"/>
    </row>
    <row r="596">
      <c r="A596" s="247"/>
      <c r="D596" s="247"/>
    </row>
    <row r="597">
      <c r="A597" s="247"/>
      <c r="D597" s="247"/>
    </row>
    <row r="598">
      <c r="A598" s="247"/>
      <c r="D598" s="247"/>
    </row>
    <row r="599">
      <c r="A599" s="247"/>
      <c r="D599" s="247"/>
    </row>
    <row r="600">
      <c r="A600" s="247"/>
      <c r="D600" s="247"/>
    </row>
    <row r="601">
      <c r="A601" s="247"/>
      <c r="D601" s="247"/>
    </row>
    <row r="602">
      <c r="A602" s="247"/>
      <c r="D602" s="247"/>
    </row>
    <row r="603">
      <c r="A603" s="247"/>
      <c r="D603" s="247"/>
    </row>
    <row r="604">
      <c r="A604" s="247"/>
      <c r="D604" s="247"/>
    </row>
    <row r="605">
      <c r="A605" s="247"/>
      <c r="D605" s="247"/>
    </row>
    <row r="606">
      <c r="A606" s="247"/>
      <c r="D606" s="247"/>
    </row>
    <row r="607">
      <c r="A607" s="247"/>
      <c r="D607" s="247"/>
    </row>
    <row r="608">
      <c r="A608" s="247"/>
      <c r="D608" s="247"/>
    </row>
    <row r="609">
      <c r="A609" s="247"/>
      <c r="D609" s="247"/>
    </row>
    <row r="610">
      <c r="A610" s="247"/>
      <c r="D610" s="247"/>
    </row>
    <row r="611">
      <c r="A611" s="247"/>
      <c r="D611" s="247"/>
    </row>
    <row r="612">
      <c r="A612" s="247"/>
      <c r="D612" s="247"/>
    </row>
    <row r="613">
      <c r="A613" s="247"/>
      <c r="D613" s="247"/>
    </row>
    <row r="614">
      <c r="A614" s="247"/>
      <c r="D614" s="247"/>
    </row>
    <row r="615">
      <c r="A615" s="247"/>
      <c r="D615" s="247"/>
    </row>
    <row r="616">
      <c r="A616" s="247"/>
      <c r="D616" s="247"/>
    </row>
    <row r="617">
      <c r="A617" s="247"/>
      <c r="D617" s="247"/>
    </row>
    <row r="618">
      <c r="A618" s="247"/>
      <c r="D618" s="247"/>
    </row>
    <row r="619">
      <c r="A619" s="247"/>
      <c r="D619" s="247"/>
    </row>
    <row r="620">
      <c r="A620" s="247"/>
      <c r="D620" s="247"/>
    </row>
    <row r="621">
      <c r="A621" s="247"/>
      <c r="D621" s="247"/>
    </row>
    <row r="622">
      <c r="A622" s="247"/>
      <c r="D622" s="247"/>
    </row>
    <row r="623">
      <c r="A623" s="247"/>
      <c r="D623" s="247"/>
    </row>
    <row r="624">
      <c r="A624" s="247"/>
      <c r="D624" s="247"/>
    </row>
    <row r="625">
      <c r="A625" s="247"/>
      <c r="D625" s="247"/>
    </row>
    <row r="626">
      <c r="A626" s="247"/>
      <c r="D626" s="247"/>
    </row>
    <row r="627">
      <c r="A627" s="247"/>
      <c r="D627" s="247"/>
    </row>
    <row r="628">
      <c r="A628" s="247"/>
      <c r="D628" s="247"/>
    </row>
    <row r="629">
      <c r="A629" s="247"/>
      <c r="D629" s="247"/>
    </row>
    <row r="630">
      <c r="A630" s="247"/>
      <c r="D630" s="247"/>
    </row>
    <row r="631">
      <c r="A631" s="247"/>
      <c r="D631" s="247"/>
    </row>
    <row r="632">
      <c r="A632" s="247"/>
      <c r="D632" s="247"/>
    </row>
    <row r="633">
      <c r="A633" s="247"/>
      <c r="D633" s="247"/>
    </row>
    <row r="634">
      <c r="A634" s="247"/>
      <c r="D634" s="247"/>
    </row>
    <row r="635">
      <c r="A635" s="247"/>
      <c r="D635" s="247"/>
    </row>
    <row r="636">
      <c r="A636" s="247"/>
      <c r="D636" s="247"/>
    </row>
    <row r="637">
      <c r="A637" s="247"/>
      <c r="D637" s="247"/>
    </row>
    <row r="638">
      <c r="A638" s="247"/>
      <c r="D638" s="247"/>
    </row>
    <row r="639">
      <c r="A639" s="247"/>
      <c r="D639" s="247"/>
    </row>
    <row r="640">
      <c r="A640" s="247"/>
      <c r="D640" s="247"/>
    </row>
    <row r="641">
      <c r="A641" s="247"/>
      <c r="D641" s="247"/>
    </row>
    <row r="642">
      <c r="A642" s="247"/>
      <c r="D642" s="247"/>
    </row>
    <row r="643">
      <c r="A643" s="247"/>
      <c r="D643" s="247"/>
    </row>
    <row r="644">
      <c r="A644" s="247"/>
      <c r="D644" s="247"/>
    </row>
    <row r="645">
      <c r="A645" s="247"/>
      <c r="D645" s="247"/>
    </row>
    <row r="646">
      <c r="A646" s="247"/>
      <c r="D646" s="247"/>
    </row>
    <row r="647">
      <c r="A647" s="247"/>
      <c r="D647" s="247"/>
    </row>
    <row r="648">
      <c r="A648" s="247"/>
      <c r="D648" s="247"/>
    </row>
    <row r="649">
      <c r="A649" s="247"/>
      <c r="D649" s="247"/>
    </row>
    <row r="650">
      <c r="A650" s="247"/>
      <c r="D650" s="247"/>
    </row>
    <row r="651">
      <c r="A651" s="247"/>
      <c r="D651" s="247"/>
    </row>
    <row r="652">
      <c r="A652" s="247"/>
      <c r="D652" s="247"/>
    </row>
    <row r="653">
      <c r="A653" s="247"/>
      <c r="D653" s="247"/>
    </row>
    <row r="654">
      <c r="A654" s="247"/>
      <c r="D654" s="247"/>
    </row>
    <row r="655">
      <c r="A655" s="247"/>
      <c r="D655" s="247"/>
    </row>
    <row r="656">
      <c r="A656" s="247"/>
      <c r="D656" s="247"/>
    </row>
    <row r="657">
      <c r="A657" s="247"/>
      <c r="D657" s="247"/>
    </row>
    <row r="658">
      <c r="A658" s="247"/>
      <c r="D658" s="247"/>
    </row>
    <row r="659">
      <c r="A659" s="247"/>
      <c r="D659" s="247"/>
    </row>
    <row r="660">
      <c r="A660" s="247"/>
      <c r="D660" s="247"/>
    </row>
    <row r="661">
      <c r="A661" s="247"/>
      <c r="D661" s="247"/>
    </row>
    <row r="662">
      <c r="A662" s="247"/>
      <c r="D662" s="247"/>
    </row>
    <row r="663">
      <c r="A663" s="247"/>
      <c r="D663" s="247"/>
    </row>
    <row r="664">
      <c r="A664" s="247"/>
      <c r="D664" s="247"/>
    </row>
    <row r="665">
      <c r="A665" s="247"/>
      <c r="D665" s="247"/>
    </row>
    <row r="666">
      <c r="A666" s="247"/>
      <c r="D666" s="247"/>
    </row>
    <row r="667">
      <c r="A667" s="247"/>
      <c r="D667" s="247"/>
    </row>
    <row r="668">
      <c r="A668" s="247"/>
      <c r="D668" s="247"/>
    </row>
    <row r="669">
      <c r="A669" s="247"/>
      <c r="D669" s="247"/>
    </row>
    <row r="670">
      <c r="A670" s="247"/>
      <c r="D670" s="247"/>
    </row>
    <row r="671">
      <c r="A671" s="247"/>
      <c r="D671" s="247"/>
    </row>
    <row r="672">
      <c r="A672" s="247"/>
      <c r="D672" s="247"/>
    </row>
    <row r="673">
      <c r="A673" s="247"/>
      <c r="D673" s="247"/>
    </row>
    <row r="674">
      <c r="A674" s="247"/>
      <c r="D674" s="247"/>
    </row>
    <row r="675">
      <c r="A675" s="247"/>
      <c r="D675" s="247"/>
    </row>
    <row r="676">
      <c r="A676" s="247"/>
      <c r="D676" s="247"/>
    </row>
    <row r="677">
      <c r="A677" s="247"/>
      <c r="D677" s="247"/>
    </row>
    <row r="678">
      <c r="A678" s="247"/>
      <c r="D678" s="247"/>
    </row>
    <row r="679">
      <c r="A679" s="247"/>
      <c r="D679" s="247"/>
    </row>
    <row r="680">
      <c r="A680" s="247"/>
      <c r="D680" s="247"/>
    </row>
    <row r="681">
      <c r="A681" s="247"/>
      <c r="D681" s="247"/>
    </row>
    <row r="682">
      <c r="A682" s="247"/>
      <c r="D682" s="247"/>
    </row>
    <row r="683">
      <c r="A683" s="247"/>
      <c r="D683" s="247"/>
    </row>
    <row r="684">
      <c r="A684" s="247"/>
      <c r="D684" s="247"/>
    </row>
    <row r="685">
      <c r="A685" s="247"/>
      <c r="D685" s="247"/>
    </row>
    <row r="686">
      <c r="A686" s="247"/>
      <c r="D686" s="247"/>
    </row>
    <row r="687">
      <c r="A687" s="247"/>
      <c r="D687" s="247"/>
    </row>
    <row r="688">
      <c r="A688" s="247"/>
      <c r="D688" s="247"/>
    </row>
    <row r="689">
      <c r="A689" s="247"/>
      <c r="D689" s="247"/>
    </row>
    <row r="690">
      <c r="A690" s="247"/>
      <c r="D690" s="247"/>
    </row>
    <row r="691">
      <c r="A691" s="247"/>
      <c r="D691" s="247"/>
    </row>
    <row r="692">
      <c r="A692" s="247"/>
      <c r="D692" s="247"/>
    </row>
    <row r="693">
      <c r="A693" s="247"/>
      <c r="D693" s="247"/>
    </row>
    <row r="694">
      <c r="A694" s="247"/>
      <c r="D694" s="247"/>
    </row>
    <row r="695">
      <c r="A695" s="247"/>
      <c r="D695" s="247"/>
    </row>
    <row r="696">
      <c r="A696" s="247"/>
      <c r="D696" s="247"/>
    </row>
    <row r="697">
      <c r="A697" s="247"/>
      <c r="D697" s="247"/>
    </row>
    <row r="698">
      <c r="A698" s="247"/>
      <c r="D698" s="247"/>
    </row>
    <row r="699">
      <c r="A699" s="247"/>
      <c r="D699" s="247"/>
    </row>
    <row r="700">
      <c r="A700" s="247"/>
      <c r="D700" s="247"/>
    </row>
    <row r="701">
      <c r="A701" s="247"/>
      <c r="D701" s="247"/>
    </row>
    <row r="702">
      <c r="A702" s="247"/>
      <c r="D702" s="247"/>
    </row>
    <row r="703">
      <c r="A703" s="247"/>
      <c r="D703" s="247"/>
    </row>
    <row r="704">
      <c r="A704" s="247"/>
      <c r="D704" s="247"/>
    </row>
    <row r="705">
      <c r="A705" s="247"/>
      <c r="D705" s="247"/>
    </row>
    <row r="706">
      <c r="A706" s="247"/>
      <c r="D706" s="247"/>
    </row>
    <row r="707">
      <c r="A707" s="247"/>
      <c r="D707" s="247"/>
    </row>
    <row r="708">
      <c r="A708" s="247"/>
      <c r="D708" s="247"/>
    </row>
    <row r="709">
      <c r="A709" s="247"/>
      <c r="D709" s="247"/>
    </row>
    <row r="710">
      <c r="A710" s="247"/>
      <c r="D710" s="247"/>
    </row>
    <row r="711">
      <c r="A711" s="247"/>
      <c r="D711" s="247"/>
    </row>
    <row r="712">
      <c r="A712" s="247"/>
      <c r="D712" s="247"/>
    </row>
    <row r="713">
      <c r="A713" s="247"/>
      <c r="D713" s="247"/>
    </row>
    <row r="714">
      <c r="A714" s="247"/>
      <c r="D714" s="247"/>
    </row>
    <row r="715">
      <c r="A715" s="247"/>
      <c r="D715" s="247"/>
    </row>
    <row r="716">
      <c r="A716" s="247"/>
      <c r="D716" s="247"/>
    </row>
    <row r="717">
      <c r="A717" s="247"/>
      <c r="D717" s="247"/>
    </row>
    <row r="718">
      <c r="A718" s="247"/>
      <c r="D718" s="247"/>
    </row>
    <row r="719">
      <c r="A719" s="247"/>
      <c r="D719" s="247"/>
    </row>
    <row r="720">
      <c r="A720" s="247"/>
      <c r="D720" s="247"/>
    </row>
    <row r="721">
      <c r="A721" s="247"/>
      <c r="D721" s="247"/>
    </row>
    <row r="722">
      <c r="A722" s="247"/>
      <c r="D722" s="247"/>
    </row>
    <row r="723">
      <c r="A723" s="247"/>
      <c r="D723" s="247"/>
    </row>
    <row r="724">
      <c r="A724" s="247"/>
      <c r="D724" s="247"/>
    </row>
    <row r="725">
      <c r="A725" s="247"/>
      <c r="D725" s="247"/>
    </row>
    <row r="726">
      <c r="A726" s="247"/>
      <c r="D726" s="247"/>
    </row>
    <row r="727">
      <c r="A727" s="247"/>
      <c r="D727" s="247"/>
    </row>
    <row r="728">
      <c r="A728" s="247"/>
      <c r="D728" s="247"/>
    </row>
    <row r="729">
      <c r="A729" s="247"/>
      <c r="D729" s="247"/>
    </row>
    <row r="730">
      <c r="A730" s="247"/>
      <c r="D730" s="247"/>
    </row>
    <row r="731">
      <c r="A731" s="247"/>
      <c r="D731" s="247"/>
    </row>
    <row r="732">
      <c r="A732" s="247"/>
      <c r="D732" s="247"/>
    </row>
    <row r="733">
      <c r="A733" s="247"/>
      <c r="D733" s="247"/>
    </row>
    <row r="734">
      <c r="A734" s="247"/>
      <c r="D734" s="247"/>
    </row>
    <row r="735">
      <c r="A735" s="247"/>
      <c r="D735" s="247"/>
    </row>
    <row r="736">
      <c r="A736" s="247"/>
      <c r="D736" s="247"/>
    </row>
    <row r="737">
      <c r="A737" s="247"/>
      <c r="D737" s="247"/>
    </row>
    <row r="738">
      <c r="A738" s="247"/>
      <c r="D738" s="247"/>
    </row>
    <row r="739">
      <c r="A739" s="247"/>
      <c r="D739" s="247"/>
    </row>
    <row r="740">
      <c r="A740" s="247"/>
      <c r="D740" s="247"/>
    </row>
    <row r="741">
      <c r="A741" s="247"/>
      <c r="D741" s="247"/>
    </row>
    <row r="742">
      <c r="A742" s="247"/>
      <c r="D742" s="247"/>
    </row>
    <row r="743">
      <c r="A743" s="247"/>
      <c r="D743" s="247"/>
    </row>
    <row r="744">
      <c r="A744" s="247"/>
      <c r="D744" s="247"/>
    </row>
    <row r="745">
      <c r="A745" s="247"/>
      <c r="D745" s="247"/>
    </row>
    <row r="746">
      <c r="A746" s="247"/>
      <c r="D746" s="247"/>
    </row>
    <row r="747">
      <c r="A747" s="247"/>
      <c r="D747" s="247"/>
    </row>
    <row r="748">
      <c r="A748" s="247"/>
      <c r="D748" s="247"/>
    </row>
    <row r="749">
      <c r="A749" s="247"/>
      <c r="D749" s="247"/>
    </row>
    <row r="750">
      <c r="A750" s="247"/>
      <c r="D750" s="247"/>
    </row>
    <row r="751">
      <c r="A751" s="247"/>
      <c r="D751" s="247"/>
    </row>
    <row r="752">
      <c r="A752" s="247"/>
      <c r="D752" s="247"/>
    </row>
    <row r="753">
      <c r="A753" s="247"/>
      <c r="D753" s="247"/>
    </row>
    <row r="754">
      <c r="A754" s="247"/>
      <c r="D754" s="247"/>
    </row>
    <row r="755">
      <c r="A755" s="247"/>
      <c r="D755" s="247"/>
    </row>
    <row r="756">
      <c r="A756" s="247"/>
      <c r="D756" s="247"/>
    </row>
    <row r="757">
      <c r="A757" s="247"/>
      <c r="D757" s="247"/>
    </row>
    <row r="758">
      <c r="A758" s="247"/>
      <c r="D758" s="247"/>
    </row>
    <row r="759">
      <c r="A759" s="247"/>
      <c r="D759" s="247"/>
    </row>
    <row r="760">
      <c r="A760" s="247"/>
      <c r="D760" s="247"/>
    </row>
    <row r="761">
      <c r="A761" s="247"/>
      <c r="D761" s="247"/>
    </row>
    <row r="762">
      <c r="A762" s="247"/>
      <c r="D762" s="247"/>
    </row>
    <row r="763">
      <c r="A763" s="247"/>
      <c r="D763" s="247"/>
    </row>
    <row r="764">
      <c r="A764" s="247"/>
      <c r="D764" s="247"/>
    </row>
    <row r="765">
      <c r="A765" s="247"/>
      <c r="D765" s="247"/>
    </row>
    <row r="766">
      <c r="A766" s="247"/>
      <c r="D766" s="247"/>
    </row>
    <row r="767">
      <c r="A767" s="247"/>
      <c r="D767" s="247"/>
    </row>
    <row r="768">
      <c r="A768" s="247"/>
      <c r="D768" s="247"/>
    </row>
    <row r="769">
      <c r="A769" s="247"/>
      <c r="D769" s="247"/>
    </row>
    <row r="770">
      <c r="A770" s="247"/>
      <c r="D770" s="247"/>
    </row>
    <row r="771">
      <c r="A771" s="247"/>
      <c r="D771" s="247"/>
    </row>
    <row r="772">
      <c r="A772" s="247"/>
      <c r="D772" s="247"/>
    </row>
    <row r="773">
      <c r="A773" s="247"/>
      <c r="D773" s="247"/>
    </row>
    <row r="774">
      <c r="A774" s="247"/>
      <c r="D774" s="247"/>
    </row>
    <row r="775">
      <c r="A775" s="247"/>
      <c r="D775" s="247"/>
    </row>
    <row r="776">
      <c r="A776" s="247"/>
      <c r="D776" s="247"/>
    </row>
    <row r="777">
      <c r="A777" s="247"/>
      <c r="D777" s="247"/>
    </row>
    <row r="778">
      <c r="A778" s="247"/>
      <c r="D778" s="247"/>
    </row>
    <row r="779">
      <c r="A779" s="247"/>
      <c r="D779" s="247"/>
    </row>
    <row r="780">
      <c r="A780" s="247"/>
      <c r="D780" s="247"/>
    </row>
    <row r="781">
      <c r="A781" s="247"/>
      <c r="D781" s="247"/>
    </row>
    <row r="782">
      <c r="A782" s="247"/>
      <c r="D782" s="247"/>
    </row>
    <row r="783">
      <c r="A783" s="247"/>
      <c r="D783" s="247"/>
    </row>
    <row r="784">
      <c r="A784" s="247"/>
      <c r="D784" s="247"/>
    </row>
    <row r="785">
      <c r="A785" s="247"/>
      <c r="D785" s="247"/>
    </row>
    <row r="786">
      <c r="A786" s="247"/>
      <c r="D786" s="247"/>
    </row>
    <row r="787">
      <c r="A787" s="247"/>
      <c r="D787" s="247"/>
    </row>
    <row r="788">
      <c r="A788" s="247"/>
      <c r="D788" s="247"/>
    </row>
    <row r="789">
      <c r="A789" s="247"/>
      <c r="D789" s="247"/>
    </row>
    <row r="790">
      <c r="A790" s="247"/>
      <c r="D790" s="247"/>
    </row>
    <row r="791">
      <c r="A791" s="247"/>
      <c r="D791" s="247"/>
    </row>
    <row r="792">
      <c r="A792" s="247"/>
      <c r="D792" s="247"/>
    </row>
    <row r="793">
      <c r="A793" s="247"/>
      <c r="D793" s="247"/>
    </row>
    <row r="794">
      <c r="A794" s="247"/>
      <c r="D794" s="247"/>
    </row>
    <row r="795">
      <c r="A795" s="247"/>
      <c r="D795" s="247"/>
    </row>
    <row r="796">
      <c r="A796" s="247"/>
      <c r="D796" s="247"/>
    </row>
    <row r="797">
      <c r="A797" s="247"/>
      <c r="D797" s="247"/>
    </row>
    <row r="798">
      <c r="A798" s="247"/>
      <c r="D798" s="247"/>
    </row>
    <row r="799">
      <c r="A799" s="247"/>
      <c r="D799" s="247"/>
    </row>
    <row r="800">
      <c r="A800" s="247"/>
      <c r="D800" s="247"/>
    </row>
    <row r="801">
      <c r="A801" s="247"/>
      <c r="D801" s="247"/>
    </row>
    <row r="802">
      <c r="A802" s="247"/>
      <c r="D802" s="247"/>
    </row>
    <row r="803">
      <c r="A803" s="247"/>
      <c r="D803" s="247"/>
    </row>
    <row r="804">
      <c r="A804" s="247"/>
      <c r="D804" s="247"/>
    </row>
    <row r="805">
      <c r="A805" s="247"/>
      <c r="D805" s="247"/>
    </row>
    <row r="806">
      <c r="A806" s="247"/>
      <c r="D806" s="247"/>
    </row>
    <row r="807">
      <c r="A807" s="247"/>
      <c r="D807" s="247"/>
    </row>
    <row r="808">
      <c r="A808" s="247"/>
      <c r="D808" s="247"/>
    </row>
    <row r="809">
      <c r="A809" s="247"/>
      <c r="D809" s="247"/>
    </row>
    <row r="810">
      <c r="A810" s="247"/>
      <c r="D810" s="247"/>
    </row>
    <row r="811">
      <c r="A811" s="247"/>
      <c r="D811" s="247"/>
    </row>
    <row r="812">
      <c r="A812" s="247"/>
      <c r="D812" s="247"/>
    </row>
    <row r="813">
      <c r="A813" s="247"/>
      <c r="D813" s="247"/>
    </row>
    <row r="814">
      <c r="A814" s="247"/>
      <c r="D814" s="247"/>
    </row>
    <row r="815">
      <c r="A815" s="247"/>
      <c r="D815" s="247"/>
    </row>
    <row r="816">
      <c r="A816" s="247"/>
      <c r="D816" s="247"/>
    </row>
    <row r="817">
      <c r="A817" s="247"/>
      <c r="D817" s="247"/>
    </row>
    <row r="818">
      <c r="A818" s="247"/>
      <c r="D818" s="247"/>
    </row>
    <row r="819">
      <c r="A819" s="247"/>
      <c r="D819" s="247"/>
    </row>
    <row r="820">
      <c r="A820" s="247"/>
      <c r="D820" s="247"/>
    </row>
    <row r="821">
      <c r="A821" s="247"/>
      <c r="D821" s="247"/>
    </row>
    <row r="822">
      <c r="A822" s="247"/>
      <c r="D822" s="247"/>
    </row>
    <row r="823">
      <c r="A823" s="247"/>
      <c r="D823" s="247"/>
    </row>
    <row r="824">
      <c r="A824" s="247"/>
      <c r="D824" s="247"/>
    </row>
    <row r="825">
      <c r="A825" s="247"/>
      <c r="D825" s="247"/>
    </row>
    <row r="826">
      <c r="A826" s="247"/>
      <c r="D826" s="247"/>
    </row>
    <row r="827">
      <c r="A827" s="247"/>
      <c r="D827" s="247"/>
    </row>
    <row r="828">
      <c r="A828" s="247"/>
      <c r="D828" s="247"/>
    </row>
    <row r="829">
      <c r="A829" s="247"/>
      <c r="D829" s="247"/>
    </row>
    <row r="830">
      <c r="A830" s="247"/>
      <c r="D830" s="247"/>
    </row>
    <row r="831">
      <c r="A831" s="247"/>
      <c r="D831" s="247"/>
    </row>
    <row r="832">
      <c r="A832" s="247"/>
      <c r="D832" s="247"/>
    </row>
    <row r="833">
      <c r="A833" s="247"/>
      <c r="D833" s="247"/>
    </row>
    <row r="834">
      <c r="A834" s="247"/>
      <c r="D834" s="247"/>
    </row>
    <row r="835">
      <c r="A835" s="247"/>
      <c r="D835" s="247"/>
    </row>
    <row r="836">
      <c r="A836" s="247"/>
      <c r="D836" s="247"/>
    </row>
    <row r="837">
      <c r="A837" s="247"/>
      <c r="D837" s="247"/>
    </row>
    <row r="838">
      <c r="A838" s="247"/>
      <c r="D838" s="247"/>
    </row>
    <row r="839">
      <c r="A839" s="247"/>
      <c r="D839" s="247"/>
    </row>
    <row r="840">
      <c r="A840" s="247"/>
      <c r="D840" s="247"/>
    </row>
    <row r="841">
      <c r="A841" s="247"/>
      <c r="D841" s="247"/>
    </row>
    <row r="842">
      <c r="A842" s="247"/>
      <c r="D842" s="247"/>
    </row>
    <row r="843">
      <c r="A843" s="247"/>
      <c r="D843" s="247"/>
    </row>
    <row r="844">
      <c r="A844" s="247"/>
      <c r="D844" s="247"/>
    </row>
    <row r="845">
      <c r="A845" s="247"/>
      <c r="D845" s="247"/>
    </row>
    <row r="846">
      <c r="A846" s="247"/>
      <c r="D846" s="247"/>
    </row>
    <row r="847">
      <c r="A847" s="247"/>
      <c r="D847" s="247"/>
    </row>
    <row r="848">
      <c r="A848" s="247"/>
      <c r="D848" s="247"/>
    </row>
    <row r="849">
      <c r="A849" s="247"/>
      <c r="D849" s="247"/>
    </row>
    <row r="850">
      <c r="A850" s="247"/>
      <c r="D850" s="247"/>
    </row>
    <row r="851">
      <c r="A851" s="247"/>
      <c r="D851" s="247"/>
    </row>
    <row r="852">
      <c r="A852" s="247"/>
      <c r="D852" s="247"/>
    </row>
    <row r="853">
      <c r="A853" s="247"/>
      <c r="D853" s="247"/>
    </row>
    <row r="854">
      <c r="A854" s="247"/>
      <c r="D854" s="247"/>
    </row>
    <row r="855">
      <c r="A855" s="247"/>
      <c r="D855" s="247"/>
    </row>
    <row r="856">
      <c r="A856" s="247"/>
      <c r="D856" s="247"/>
    </row>
    <row r="857">
      <c r="A857" s="247"/>
      <c r="D857" s="247"/>
    </row>
    <row r="858">
      <c r="A858" s="247"/>
      <c r="D858" s="247"/>
    </row>
    <row r="859">
      <c r="A859" s="247"/>
      <c r="D859" s="247"/>
    </row>
    <row r="860">
      <c r="A860" s="247"/>
      <c r="D860" s="247"/>
    </row>
    <row r="861">
      <c r="A861" s="247"/>
      <c r="D861" s="247"/>
    </row>
    <row r="862">
      <c r="A862" s="247"/>
      <c r="D862" s="247"/>
    </row>
    <row r="863">
      <c r="A863" s="247"/>
      <c r="D863" s="247"/>
    </row>
    <row r="864">
      <c r="A864" s="247"/>
      <c r="D864" s="247"/>
    </row>
    <row r="865">
      <c r="A865" s="247"/>
      <c r="D865" s="247"/>
    </row>
    <row r="866">
      <c r="A866" s="247"/>
      <c r="D866" s="247"/>
    </row>
    <row r="867">
      <c r="A867" s="247"/>
      <c r="D867" s="247"/>
    </row>
    <row r="868">
      <c r="A868" s="247"/>
      <c r="D868" s="247"/>
    </row>
    <row r="869">
      <c r="A869" s="247"/>
      <c r="D869" s="247"/>
    </row>
    <row r="870">
      <c r="A870" s="247"/>
      <c r="D870" s="247"/>
    </row>
    <row r="871">
      <c r="A871" s="247"/>
      <c r="D871" s="247"/>
    </row>
    <row r="872">
      <c r="A872" s="247"/>
      <c r="D872" s="247"/>
    </row>
    <row r="873">
      <c r="A873" s="247"/>
      <c r="D873" s="247"/>
    </row>
    <row r="874">
      <c r="A874" s="247"/>
      <c r="D874" s="247"/>
    </row>
    <row r="875">
      <c r="A875" s="247"/>
      <c r="D875" s="247"/>
    </row>
    <row r="876">
      <c r="A876" s="247"/>
      <c r="D876" s="247"/>
    </row>
    <row r="877">
      <c r="A877" s="247"/>
      <c r="D877" s="247"/>
    </row>
    <row r="878">
      <c r="A878" s="247"/>
      <c r="D878" s="247"/>
    </row>
    <row r="879">
      <c r="A879" s="247"/>
      <c r="D879" s="247"/>
    </row>
    <row r="880">
      <c r="A880" s="247"/>
      <c r="D880" s="247"/>
    </row>
    <row r="881">
      <c r="A881" s="247"/>
      <c r="D881" s="247"/>
    </row>
    <row r="882">
      <c r="A882" s="247"/>
      <c r="D882" s="247"/>
    </row>
    <row r="883">
      <c r="A883" s="247"/>
      <c r="D883" s="247"/>
    </row>
    <row r="884">
      <c r="A884" s="247"/>
      <c r="D884" s="247"/>
    </row>
    <row r="885">
      <c r="A885" s="247"/>
      <c r="D885" s="247"/>
    </row>
    <row r="886">
      <c r="A886" s="247"/>
      <c r="D886" s="247"/>
    </row>
    <row r="887">
      <c r="A887" s="247"/>
      <c r="D887" s="247"/>
    </row>
    <row r="888">
      <c r="A888" s="247"/>
      <c r="D888" s="247"/>
    </row>
    <row r="889">
      <c r="A889" s="247"/>
      <c r="D889" s="247"/>
    </row>
    <row r="890">
      <c r="A890" s="247"/>
      <c r="D890" s="247"/>
    </row>
    <row r="891">
      <c r="A891" s="247"/>
      <c r="D891" s="247"/>
    </row>
    <row r="892">
      <c r="A892" s="247"/>
      <c r="D892" s="247"/>
    </row>
    <row r="893">
      <c r="A893" s="247"/>
      <c r="D893" s="247"/>
    </row>
    <row r="894">
      <c r="A894" s="247"/>
      <c r="D894" s="247"/>
    </row>
    <row r="895">
      <c r="A895" s="247"/>
      <c r="D895" s="247"/>
    </row>
    <row r="896">
      <c r="A896" s="247"/>
      <c r="D896" s="247"/>
    </row>
    <row r="897">
      <c r="A897" s="247"/>
      <c r="D897" s="247"/>
    </row>
    <row r="898">
      <c r="A898" s="247"/>
      <c r="D898" s="247"/>
    </row>
    <row r="899">
      <c r="A899" s="247"/>
      <c r="D899" s="247"/>
    </row>
    <row r="900">
      <c r="A900" s="247"/>
      <c r="D900" s="247"/>
    </row>
    <row r="901">
      <c r="A901" s="247"/>
      <c r="D901" s="247"/>
    </row>
    <row r="902">
      <c r="A902" s="247"/>
      <c r="D902" s="247"/>
    </row>
    <row r="903">
      <c r="A903" s="247"/>
      <c r="D903" s="247"/>
    </row>
    <row r="904">
      <c r="A904" s="247"/>
      <c r="D904" s="247"/>
    </row>
    <row r="905">
      <c r="A905" s="247"/>
      <c r="D905" s="247"/>
    </row>
    <row r="906">
      <c r="A906" s="247"/>
      <c r="D906" s="247"/>
    </row>
    <row r="907">
      <c r="A907" s="247"/>
      <c r="D907" s="247"/>
    </row>
    <row r="908">
      <c r="A908" s="247"/>
      <c r="D908" s="247"/>
    </row>
    <row r="909">
      <c r="A909" s="247"/>
      <c r="D909" s="247"/>
    </row>
    <row r="910">
      <c r="A910" s="247"/>
      <c r="D910" s="247"/>
    </row>
    <row r="911">
      <c r="A911" s="247"/>
      <c r="D911" s="247"/>
    </row>
    <row r="912">
      <c r="A912" s="247"/>
      <c r="D912" s="247"/>
    </row>
    <row r="913">
      <c r="A913" s="247"/>
      <c r="D913" s="247"/>
    </row>
    <row r="914">
      <c r="A914" s="247"/>
      <c r="D914" s="247"/>
    </row>
    <row r="915">
      <c r="A915" s="247"/>
      <c r="D915" s="247"/>
    </row>
    <row r="916">
      <c r="A916" s="247"/>
      <c r="D916" s="247"/>
    </row>
    <row r="917">
      <c r="A917" s="247"/>
      <c r="D917" s="247"/>
    </row>
    <row r="918">
      <c r="A918" s="247"/>
      <c r="D918" s="247"/>
    </row>
    <row r="919">
      <c r="A919" s="247"/>
      <c r="D919" s="247"/>
    </row>
    <row r="920">
      <c r="A920" s="247"/>
      <c r="D920" s="247"/>
    </row>
    <row r="921">
      <c r="A921" s="247"/>
      <c r="D921" s="247"/>
    </row>
    <row r="922">
      <c r="A922" s="247"/>
      <c r="D922" s="247"/>
    </row>
    <row r="923">
      <c r="A923" s="247"/>
      <c r="D923" s="247"/>
    </row>
    <row r="924">
      <c r="A924" s="247"/>
      <c r="D924" s="247"/>
    </row>
    <row r="925">
      <c r="A925" s="247"/>
      <c r="D925" s="247"/>
    </row>
    <row r="926">
      <c r="A926" s="247"/>
      <c r="D926" s="247"/>
    </row>
    <row r="927">
      <c r="A927" s="247"/>
      <c r="D927" s="247"/>
    </row>
    <row r="928">
      <c r="A928" s="247"/>
      <c r="D928" s="247"/>
    </row>
    <row r="929">
      <c r="A929" s="247"/>
      <c r="D929" s="247"/>
    </row>
    <row r="930">
      <c r="A930" s="247"/>
      <c r="D930" s="247"/>
    </row>
    <row r="931">
      <c r="A931" s="247"/>
      <c r="D931" s="247"/>
    </row>
    <row r="932">
      <c r="A932" s="247"/>
      <c r="D932" s="247"/>
    </row>
    <row r="933">
      <c r="A933" s="247"/>
      <c r="D933" s="247"/>
    </row>
    <row r="934">
      <c r="A934" s="247"/>
      <c r="D934" s="247"/>
    </row>
    <row r="935">
      <c r="A935" s="247"/>
      <c r="D935" s="247"/>
    </row>
    <row r="936">
      <c r="A936" s="247"/>
      <c r="D936" s="247"/>
    </row>
    <row r="937">
      <c r="A937" s="247"/>
      <c r="D937" s="247"/>
    </row>
    <row r="938">
      <c r="A938" s="247"/>
      <c r="D938" s="247"/>
    </row>
    <row r="939">
      <c r="A939" s="247"/>
      <c r="D939" s="247"/>
    </row>
    <row r="940">
      <c r="A940" s="247"/>
      <c r="D940" s="247"/>
    </row>
    <row r="941">
      <c r="A941" s="247"/>
      <c r="D941" s="247"/>
    </row>
    <row r="942">
      <c r="A942" s="247"/>
      <c r="D942" s="247"/>
    </row>
    <row r="943">
      <c r="A943" s="247"/>
      <c r="D943" s="247"/>
    </row>
    <row r="944">
      <c r="A944" s="247"/>
      <c r="D944" s="247"/>
    </row>
    <row r="945">
      <c r="A945" s="247"/>
      <c r="D945" s="247"/>
    </row>
    <row r="946">
      <c r="A946" s="247"/>
      <c r="D946" s="247"/>
    </row>
    <row r="947">
      <c r="A947" s="247"/>
      <c r="D947" s="247"/>
    </row>
    <row r="948">
      <c r="A948" s="247"/>
      <c r="D948" s="247"/>
    </row>
    <row r="949">
      <c r="A949" s="247"/>
      <c r="D949" s="247"/>
    </row>
    <row r="950">
      <c r="A950" s="247"/>
      <c r="D950" s="247"/>
    </row>
    <row r="951">
      <c r="A951" s="247"/>
      <c r="D951" s="247"/>
    </row>
    <row r="952">
      <c r="A952" s="247"/>
      <c r="D952" s="247"/>
    </row>
    <row r="953">
      <c r="A953" s="247"/>
      <c r="D953" s="247"/>
    </row>
    <row r="954">
      <c r="A954" s="247"/>
      <c r="D954" s="247"/>
    </row>
    <row r="955">
      <c r="A955" s="247"/>
      <c r="D955" s="247"/>
    </row>
    <row r="956">
      <c r="A956" s="247"/>
      <c r="D956" s="247"/>
    </row>
    <row r="957">
      <c r="A957" s="247"/>
      <c r="D957" s="247"/>
    </row>
    <row r="958">
      <c r="A958" s="247"/>
      <c r="D958" s="247"/>
    </row>
    <row r="959">
      <c r="A959" s="247"/>
      <c r="D959" s="247"/>
    </row>
    <row r="960">
      <c r="A960" s="247"/>
      <c r="D960" s="247"/>
    </row>
    <row r="961">
      <c r="A961" s="247"/>
      <c r="D961" s="247"/>
    </row>
    <row r="962">
      <c r="A962" s="247"/>
      <c r="D962" s="247"/>
    </row>
    <row r="963">
      <c r="A963" s="247"/>
      <c r="D963" s="247"/>
    </row>
    <row r="964">
      <c r="A964" s="247"/>
      <c r="D964" s="247"/>
    </row>
    <row r="965">
      <c r="A965" s="247"/>
      <c r="D965" s="247"/>
    </row>
    <row r="966">
      <c r="A966" s="247"/>
      <c r="D966" s="247"/>
    </row>
    <row r="967">
      <c r="A967" s="247"/>
      <c r="D967" s="247"/>
    </row>
    <row r="968">
      <c r="A968" s="247"/>
      <c r="D968" s="247"/>
    </row>
    <row r="969">
      <c r="A969" s="247"/>
      <c r="D969" s="247"/>
    </row>
    <row r="970">
      <c r="A970" s="247"/>
      <c r="D970" s="247"/>
    </row>
    <row r="971">
      <c r="A971" s="247"/>
      <c r="D971" s="247"/>
    </row>
    <row r="972">
      <c r="A972" s="247"/>
      <c r="D972" s="247"/>
    </row>
    <row r="973">
      <c r="A973" s="247"/>
      <c r="D973" s="247"/>
    </row>
    <row r="974">
      <c r="A974" s="247"/>
      <c r="D974" s="247"/>
    </row>
    <row r="975">
      <c r="A975" s="247"/>
      <c r="D975" s="247"/>
    </row>
    <row r="976">
      <c r="A976" s="247"/>
      <c r="D976" s="247"/>
    </row>
    <row r="977">
      <c r="A977" s="247"/>
      <c r="D977" s="247"/>
    </row>
    <row r="978">
      <c r="A978" s="247"/>
      <c r="D978" s="247"/>
    </row>
    <row r="979">
      <c r="A979" s="247"/>
      <c r="D979" s="247"/>
    </row>
    <row r="980">
      <c r="A980" s="247"/>
      <c r="D980" s="247"/>
    </row>
    <row r="981">
      <c r="A981" s="247"/>
      <c r="D981" s="247"/>
    </row>
    <row r="982">
      <c r="A982" s="247"/>
      <c r="D982" s="247"/>
    </row>
    <row r="983">
      <c r="A983" s="247"/>
      <c r="D983" s="247"/>
    </row>
    <row r="984">
      <c r="A984" s="247"/>
      <c r="D984" s="247"/>
    </row>
    <row r="985">
      <c r="A985" s="247"/>
      <c r="D985" s="247"/>
    </row>
    <row r="986">
      <c r="A986" s="247"/>
      <c r="D986" s="247"/>
    </row>
    <row r="987">
      <c r="A987" s="247"/>
      <c r="D987" s="247"/>
    </row>
    <row r="988">
      <c r="A988" s="247"/>
      <c r="D988" s="247"/>
    </row>
    <row r="989">
      <c r="A989" s="247"/>
      <c r="D989" s="247"/>
    </row>
    <row r="990">
      <c r="A990" s="247"/>
      <c r="D990" s="247"/>
    </row>
    <row r="991">
      <c r="A991" s="247"/>
      <c r="D991" s="247"/>
    </row>
    <row r="992">
      <c r="A992" s="247"/>
      <c r="D992" s="247"/>
    </row>
    <row r="993">
      <c r="A993" s="247"/>
      <c r="D993" s="247"/>
    </row>
    <row r="994">
      <c r="A994" s="247"/>
      <c r="D994" s="247"/>
    </row>
    <row r="995">
      <c r="A995" s="247"/>
      <c r="D995" s="247"/>
    </row>
    <row r="996">
      <c r="A996" s="247"/>
      <c r="D996" s="247"/>
    </row>
    <row r="997">
      <c r="A997" s="247"/>
      <c r="D997" s="247"/>
    </row>
    <row r="998">
      <c r="A998" s="247"/>
      <c r="D998" s="247"/>
    </row>
    <row r="999">
      <c r="A999" s="247"/>
      <c r="D999" s="247"/>
    </row>
    <row r="1000">
      <c r="A1000" s="247"/>
      <c r="D1000" s="247"/>
    </row>
    <row r="1001">
      <c r="A1001" s="247"/>
      <c r="D1001" s="247"/>
    </row>
    <row r="1002">
      <c r="A1002" s="247"/>
      <c r="D1002" s="247"/>
    </row>
  </sheetData>
  <mergeCells count="2">
    <mergeCell ref="H132:J132"/>
    <mergeCell ref="H164:J16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38"/>
    <col customWidth="1" min="2" max="3" width="21.75"/>
    <col customWidth="1" min="4" max="4" width="110.88"/>
    <col customWidth="1" min="6" max="6" width="23.25"/>
    <col customWidth="1" min="7" max="7" width="93.0"/>
    <col customWidth="1" min="8" max="8" width="14.13"/>
    <col customWidth="1" min="9" max="9" width="11.75"/>
  </cols>
  <sheetData>
    <row r="1">
      <c r="A1" s="247"/>
      <c r="D1" s="243" t="s">
        <v>1441</v>
      </c>
    </row>
    <row r="2">
      <c r="A2" s="247"/>
      <c r="D2" s="247"/>
    </row>
    <row r="3">
      <c r="A3" s="247"/>
      <c r="D3" s="247"/>
    </row>
    <row r="4">
      <c r="A4" s="247"/>
      <c r="D4" s="247"/>
    </row>
    <row r="5">
      <c r="A5" s="247"/>
      <c r="D5" s="247"/>
    </row>
    <row r="6">
      <c r="A6" s="247"/>
      <c r="D6" s="247"/>
    </row>
    <row r="7">
      <c r="A7" s="243" t="s">
        <v>1442</v>
      </c>
      <c r="D7" s="243" t="s">
        <v>1443</v>
      </c>
    </row>
    <row r="8">
      <c r="A8" s="247"/>
      <c r="D8" s="247"/>
    </row>
    <row r="9">
      <c r="A9" s="247"/>
      <c r="D9" s="243" t="s">
        <v>1444</v>
      </c>
    </row>
    <row r="10">
      <c r="A10" s="247"/>
      <c r="D10" s="243" t="s">
        <v>1445</v>
      </c>
    </row>
    <row r="11">
      <c r="A11" s="247"/>
      <c r="D11" s="243" t="s">
        <v>1446</v>
      </c>
    </row>
    <row r="12">
      <c r="A12" s="247"/>
      <c r="D12" s="247"/>
    </row>
    <row r="13">
      <c r="A13" s="247"/>
      <c r="D13" s="247"/>
    </row>
    <row r="14">
      <c r="A14" s="10"/>
      <c r="B14" s="249"/>
      <c r="C14" s="250" t="s">
        <v>1447</v>
      </c>
      <c r="D14" s="251" t="s">
        <v>1448</v>
      </c>
      <c r="F14" s="253" t="s">
        <v>1449</v>
      </c>
      <c r="G14" s="253" t="s">
        <v>1450</v>
      </c>
    </row>
    <row r="15">
      <c r="A15" s="10"/>
      <c r="B15" s="254"/>
      <c r="C15" s="255" t="s">
        <v>1451</v>
      </c>
      <c r="D15" s="256" t="s">
        <v>13</v>
      </c>
      <c r="F15" s="252" t="s">
        <v>1132</v>
      </c>
      <c r="G15" s="256" t="s">
        <v>71</v>
      </c>
    </row>
    <row r="16">
      <c r="A16" s="10"/>
      <c r="B16" s="254"/>
      <c r="C16" s="255" t="s">
        <v>1451</v>
      </c>
      <c r="D16" s="256" t="s">
        <v>848</v>
      </c>
      <c r="F16" s="252" t="s">
        <v>1132</v>
      </c>
      <c r="G16" s="258" t="s">
        <v>281</v>
      </c>
    </row>
    <row r="17">
      <c r="A17" s="10"/>
      <c r="B17" s="254"/>
      <c r="C17" s="255" t="s">
        <v>1451</v>
      </c>
      <c r="D17" s="256" t="s">
        <v>869</v>
      </c>
      <c r="F17" s="252" t="s">
        <v>1452</v>
      </c>
      <c r="G17" s="258" t="s">
        <v>281</v>
      </c>
    </row>
    <row r="18">
      <c r="A18" s="10"/>
      <c r="B18" s="254"/>
      <c r="C18" s="255" t="s">
        <v>1451</v>
      </c>
      <c r="D18" s="256" t="s">
        <v>27</v>
      </c>
      <c r="E18" s="243" t="s">
        <v>1453</v>
      </c>
      <c r="F18" s="252" t="s">
        <v>1454</v>
      </c>
      <c r="G18" s="258" t="s">
        <v>281</v>
      </c>
    </row>
    <row r="19">
      <c r="A19" s="10"/>
      <c r="B19" s="254"/>
      <c r="C19" s="255" t="s">
        <v>1451</v>
      </c>
      <c r="D19" s="256" t="s">
        <v>237</v>
      </c>
      <c r="F19" s="252" t="s">
        <v>1455</v>
      </c>
      <c r="G19" s="258" t="s">
        <v>281</v>
      </c>
    </row>
    <row r="20">
      <c r="A20" s="10"/>
      <c r="B20" s="254"/>
      <c r="C20" s="255" t="s">
        <v>1451</v>
      </c>
      <c r="D20" s="256" t="s">
        <v>346</v>
      </c>
      <c r="F20" s="252" t="s">
        <v>1456</v>
      </c>
      <c r="G20" s="252" t="s">
        <v>396</v>
      </c>
    </row>
    <row r="21">
      <c r="A21" s="10"/>
      <c r="B21" s="254"/>
      <c r="C21" s="255" t="s">
        <v>1451</v>
      </c>
      <c r="D21" s="256" t="s">
        <v>424</v>
      </c>
      <c r="F21" s="252" t="s">
        <v>1457</v>
      </c>
      <c r="G21" s="259" t="s">
        <v>521</v>
      </c>
    </row>
    <row r="22">
      <c r="A22" s="10"/>
      <c r="B22" s="254"/>
      <c r="C22" s="255" t="s">
        <v>1451</v>
      </c>
      <c r="D22" s="256" t="s">
        <v>483</v>
      </c>
      <c r="F22" s="252" t="s">
        <v>1458</v>
      </c>
      <c r="G22" s="252" t="s">
        <v>892</v>
      </c>
    </row>
    <row r="23">
      <c r="A23" s="10"/>
      <c r="B23" s="254"/>
      <c r="C23" s="255" t="s">
        <v>1451</v>
      </c>
      <c r="D23" s="256" t="s">
        <v>443</v>
      </c>
    </row>
    <row r="24">
      <c r="A24" s="10"/>
      <c r="B24" s="254"/>
      <c r="C24" s="255" t="s">
        <v>1451</v>
      </c>
      <c r="D24" s="256" t="s">
        <v>562</v>
      </c>
    </row>
    <row r="25">
      <c r="A25" s="10"/>
      <c r="B25" s="254"/>
      <c r="C25" s="255" t="s">
        <v>1451</v>
      </c>
      <c r="D25" s="256" t="s">
        <v>875</v>
      </c>
      <c r="F25" s="55"/>
      <c r="G25" s="8"/>
    </row>
    <row r="26">
      <c r="A26" s="10"/>
      <c r="B26" s="254"/>
      <c r="C26" s="255" t="s">
        <v>1451</v>
      </c>
      <c r="D26" s="256" t="s">
        <v>912</v>
      </c>
      <c r="F26" s="55"/>
      <c r="G26" s="8"/>
    </row>
    <row r="27">
      <c r="A27" s="10"/>
      <c r="B27" s="254"/>
      <c r="C27" s="255" t="s">
        <v>1451</v>
      </c>
      <c r="D27" s="256" t="s">
        <v>839</v>
      </c>
      <c r="F27" s="55"/>
      <c r="G27" s="8"/>
    </row>
    <row r="28">
      <c r="A28" s="10"/>
      <c r="B28" s="55"/>
      <c r="C28" s="252" t="s">
        <v>1459</v>
      </c>
      <c r="D28" s="256" t="s">
        <v>21</v>
      </c>
    </row>
    <row r="29">
      <c r="A29" s="10"/>
      <c r="B29" s="55"/>
      <c r="C29" s="252" t="s">
        <v>1459</v>
      </c>
      <c r="D29" s="256" t="s">
        <v>921</v>
      </c>
    </row>
    <row r="30">
      <c r="A30" s="10"/>
      <c r="B30" s="55"/>
      <c r="C30" s="252" t="s">
        <v>1460</v>
      </c>
      <c r="D30" s="256" t="s">
        <v>44</v>
      </c>
    </row>
    <row r="31">
      <c r="A31" s="10"/>
      <c r="B31" s="55"/>
      <c r="C31" s="252" t="s">
        <v>1460</v>
      </c>
      <c r="D31" s="256" t="s">
        <v>55</v>
      </c>
    </row>
    <row r="32">
      <c r="A32" s="10"/>
      <c r="B32" s="55"/>
      <c r="C32" s="252" t="s">
        <v>1460</v>
      </c>
      <c r="D32" s="256" t="s">
        <v>528</v>
      </c>
    </row>
    <row r="33">
      <c r="A33" s="10"/>
      <c r="D33" s="247"/>
      <c r="F33" s="243"/>
      <c r="G33" s="55"/>
    </row>
    <row r="34">
      <c r="A34" s="10"/>
      <c r="D34" s="247"/>
    </row>
    <row r="35">
      <c r="A35" s="262"/>
    </row>
    <row r="36">
      <c r="A36" s="262"/>
    </row>
    <row r="37">
      <c r="A37" s="262"/>
    </row>
    <row r="38">
      <c r="A38" s="262"/>
      <c r="D38" s="247"/>
    </row>
    <row r="39">
      <c r="A39" s="262"/>
      <c r="B39" s="8"/>
      <c r="C39" s="8"/>
      <c r="D39" s="8"/>
    </row>
    <row r="40">
      <c r="A40" s="262"/>
      <c r="D40" s="247"/>
      <c r="G40" s="37"/>
    </row>
    <row r="41">
      <c r="A41" s="262"/>
      <c r="D41" s="247"/>
    </row>
    <row r="42">
      <c r="A42" s="247"/>
      <c r="D42" s="247"/>
    </row>
    <row r="43">
      <c r="A43" s="247"/>
      <c r="D43" s="247"/>
    </row>
    <row r="44">
      <c r="A44" s="247"/>
      <c r="D44" s="247"/>
    </row>
    <row r="45">
      <c r="A45" s="247"/>
      <c r="D45" s="247"/>
    </row>
    <row r="46">
      <c r="A46" s="251" t="s">
        <v>1037</v>
      </c>
      <c r="B46" s="250" t="s">
        <v>1037</v>
      </c>
      <c r="C46" s="250" t="s">
        <v>1113</v>
      </c>
      <c r="D46" s="251" t="s">
        <v>1448</v>
      </c>
    </row>
    <row r="47">
      <c r="A47" s="256" t="s">
        <v>1465</v>
      </c>
      <c r="B47" s="252" t="str">
        <f t="shared" ref="B47:B150" si="1">VLOOKUP(A47,$B$178:$C$199,2,false)</f>
        <v>Frequency based Embedding</v>
      </c>
      <c r="C47" s="273" t="s">
        <v>1474</v>
      </c>
      <c r="D47" s="257" t="s">
        <v>62</v>
      </c>
      <c r="G47" s="247"/>
    </row>
    <row r="48">
      <c r="A48" s="256" t="s">
        <v>1465</v>
      </c>
      <c r="B48" s="252" t="str">
        <f t="shared" si="1"/>
        <v>Frequency based Embedding</v>
      </c>
      <c r="C48" s="273" t="s">
        <v>1474</v>
      </c>
      <c r="D48" s="269" t="s">
        <v>137</v>
      </c>
      <c r="G48" s="247"/>
    </row>
    <row r="49">
      <c r="A49" s="256" t="s">
        <v>1465</v>
      </c>
      <c r="B49" s="252" t="str">
        <f t="shared" si="1"/>
        <v>Frequency based Embedding</v>
      </c>
      <c r="C49" s="273" t="s">
        <v>1474</v>
      </c>
      <c r="D49" s="252" t="s">
        <v>902</v>
      </c>
    </row>
    <row r="50">
      <c r="A50" s="256" t="s">
        <v>1465</v>
      </c>
      <c r="B50" s="252" t="str">
        <f t="shared" si="1"/>
        <v>Frequency based Embedding</v>
      </c>
      <c r="C50" s="292" t="s">
        <v>1466</v>
      </c>
      <c r="D50" s="252" t="s">
        <v>137</v>
      </c>
    </row>
    <row r="51">
      <c r="A51" s="256" t="s">
        <v>1465</v>
      </c>
      <c r="B51" s="252" t="str">
        <f t="shared" si="1"/>
        <v>Frequency based Embedding</v>
      </c>
      <c r="C51" s="292" t="s">
        <v>1466</v>
      </c>
      <c r="D51" s="252" t="s">
        <v>528</v>
      </c>
    </row>
    <row r="52">
      <c r="A52" s="256" t="s">
        <v>1465</v>
      </c>
      <c r="B52" s="252" t="str">
        <f t="shared" si="1"/>
        <v>Frequency based Embedding</v>
      </c>
      <c r="C52" s="293" t="s">
        <v>1476</v>
      </c>
      <c r="D52" s="252" t="s">
        <v>137</v>
      </c>
    </row>
    <row r="53">
      <c r="A53" s="256" t="s">
        <v>1465</v>
      </c>
      <c r="B53" s="252" t="str">
        <f t="shared" si="1"/>
        <v>Frequency based Embedding</v>
      </c>
      <c r="C53" s="269" t="s">
        <v>1477</v>
      </c>
      <c r="D53" s="269" t="s">
        <v>408</v>
      </c>
    </row>
    <row r="54">
      <c r="A54" s="256" t="s">
        <v>1465</v>
      </c>
      <c r="B54" s="252" t="str">
        <f t="shared" si="1"/>
        <v>Frequency based Embedding</v>
      </c>
      <c r="C54" s="275" t="s">
        <v>1470</v>
      </c>
      <c r="D54" s="256" t="s">
        <v>302</v>
      </c>
    </row>
    <row r="55">
      <c r="A55" s="256" t="s">
        <v>1465</v>
      </c>
      <c r="B55" s="252" t="str">
        <f t="shared" si="1"/>
        <v>Frequency based Embedding</v>
      </c>
      <c r="C55" s="292" t="s">
        <v>1478</v>
      </c>
      <c r="D55" s="269" t="s">
        <v>483</v>
      </c>
    </row>
    <row r="56">
      <c r="A56" s="256" t="s">
        <v>1465</v>
      </c>
      <c r="B56" s="252" t="str">
        <f t="shared" si="1"/>
        <v>Frequency based Embedding</v>
      </c>
      <c r="C56" s="292" t="s">
        <v>1478</v>
      </c>
      <c r="D56" s="256" t="s">
        <v>443</v>
      </c>
    </row>
    <row r="57">
      <c r="A57" s="256" t="s">
        <v>1465</v>
      </c>
      <c r="B57" s="252" t="str">
        <f t="shared" si="1"/>
        <v>Frequency based Embedding</v>
      </c>
      <c r="C57" s="292" t="s">
        <v>1478</v>
      </c>
      <c r="D57" s="256" t="s">
        <v>528</v>
      </c>
    </row>
    <row r="58">
      <c r="A58" s="256" t="s">
        <v>1465</v>
      </c>
      <c r="B58" s="252" t="str">
        <f t="shared" si="1"/>
        <v>Frequency based Embedding</v>
      </c>
      <c r="C58" s="252" t="s">
        <v>1485</v>
      </c>
      <c r="D58" s="269" t="s">
        <v>483</v>
      </c>
    </row>
    <row r="59">
      <c r="A59" s="256" t="s">
        <v>1465</v>
      </c>
      <c r="B59" s="252" t="str">
        <f t="shared" si="1"/>
        <v>Frequency based Embedding</v>
      </c>
      <c r="C59" s="273" t="s">
        <v>1472</v>
      </c>
      <c r="D59" s="269" t="s">
        <v>483</v>
      </c>
    </row>
    <row r="60">
      <c r="A60" s="256" t="s">
        <v>1465</v>
      </c>
      <c r="B60" s="252" t="str">
        <f t="shared" si="1"/>
        <v>Frequency based Embedding</v>
      </c>
      <c r="C60" s="273" t="s">
        <v>1472</v>
      </c>
      <c r="D60" s="256" t="s">
        <v>443</v>
      </c>
    </row>
    <row r="61">
      <c r="A61" s="256" t="s">
        <v>1465</v>
      </c>
      <c r="B61" s="252" t="str">
        <f t="shared" si="1"/>
        <v>Frequency based Embedding</v>
      </c>
      <c r="C61" s="273" t="s">
        <v>1472</v>
      </c>
      <c r="D61" s="256" t="s">
        <v>902</v>
      </c>
    </row>
    <row r="62">
      <c r="A62" s="256" t="s">
        <v>1465</v>
      </c>
      <c r="B62" s="252" t="str">
        <f t="shared" si="1"/>
        <v>Frequency based Embedding</v>
      </c>
      <c r="C62" s="273" t="s">
        <v>1474</v>
      </c>
      <c r="D62" s="269" t="s">
        <v>483</v>
      </c>
    </row>
    <row r="63">
      <c r="A63" s="256" t="s">
        <v>1465</v>
      </c>
      <c r="B63" s="252" t="str">
        <f t="shared" si="1"/>
        <v>Frequency based Embedding</v>
      </c>
      <c r="C63" s="292" t="s">
        <v>1466</v>
      </c>
      <c r="D63" s="269" t="s">
        <v>483</v>
      </c>
    </row>
    <row r="64">
      <c r="A64" s="256" t="s">
        <v>1465</v>
      </c>
      <c r="B64" s="252" t="str">
        <f t="shared" si="1"/>
        <v>Frequency based Embedding</v>
      </c>
      <c r="C64" s="292" t="s">
        <v>1466</v>
      </c>
      <c r="D64" s="256" t="s">
        <v>857</v>
      </c>
    </row>
    <row r="65">
      <c r="A65" s="256" t="s">
        <v>1465</v>
      </c>
      <c r="B65" s="252" t="str">
        <f t="shared" si="1"/>
        <v>Frequency based Embedding</v>
      </c>
      <c r="C65" s="252" t="s">
        <v>1483</v>
      </c>
      <c r="D65" s="256" t="s">
        <v>505</v>
      </c>
    </row>
    <row r="66">
      <c r="A66" s="256" t="s">
        <v>1465</v>
      </c>
      <c r="B66" s="252" t="str">
        <f t="shared" si="1"/>
        <v>Frequency based Embedding</v>
      </c>
      <c r="C66" s="252" t="s">
        <v>1486</v>
      </c>
      <c r="D66" s="256" t="s">
        <v>505</v>
      </c>
    </row>
    <row r="67">
      <c r="A67" s="256" t="s">
        <v>1465</v>
      </c>
      <c r="B67" s="252" t="str">
        <f t="shared" si="1"/>
        <v>Frequency based Embedding</v>
      </c>
      <c r="C67" s="252" t="s">
        <v>1486</v>
      </c>
      <c r="D67" s="256" t="s">
        <v>902</v>
      </c>
    </row>
    <row r="68">
      <c r="A68" s="256" t="s">
        <v>1465</v>
      </c>
      <c r="B68" s="252" t="str">
        <f t="shared" si="1"/>
        <v>Frequency based Embedding</v>
      </c>
      <c r="C68" s="252" t="s">
        <v>1482</v>
      </c>
      <c r="D68" s="256" t="s">
        <v>505</v>
      </c>
    </row>
    <row r="69">
      <c r="A69" s="256" t="s">
        <v>1465</v>
      </c>
      <c r="B69" s="252" t="str">
        <f t="shared" si="1"/>
        <v>Frequency based Embedding</v>
      </c>
      <c r="C69" s="292" t="s">
        <v>887</v>
      </c>
      <c r="D69" s="256" t="s">
        <v>883</v>
      </c>
    </row>
    <row r="70">
      <c r="A70" s="294" t="s">
        <v>1465</v>
      </c>
      <c r="B70" s="252" t="str">
        <f t="shared" si="1"/>
        <v>Frequency based Embedding</v>
      </c>
      <c r="C70" s="291" t="s">
        <v>1471</v>
      </c>
      <c r="D70" s="295" t="s">
        <v>33</v>
      </c>
    </row>
    <row r="71">
      <c r="A71" s="256" t="s">
        <v>1508</v>
      </c>
      <c r="B71" s="252" t="str">
        <f t="shared" si="1"/>
        <v>Word Embeddings</v>
      </c>
      <c r="C71" s="273" t="s">
        <v>1474</v>
      </c>
      <c r="D71" s="256" t="s">
        <v>902</v>
      </c>
    </row>
    <row r="72">
      <c r="A72" s="256" t="s">
        <v>1508</v>
      </c>
      <c r="B72" s="252" t="str">
        <f t="shared" si="1"/>
        <v>Word Embeddings</v>
      </c>
      <c r="C72" s="273" t="s">
        <v>1472</v>
      </c>
      <c r="D72" s="256" t="s">
        <v>902</v>
      </c>
    </row>
    <row r="73">
      <c r="A73" s="256" t="s">
        <v>1475</v>
      </c>
      <c r="B73" s="252" t="str">
        <f t="shared" si="1"/>
        <v>Frequency based Embedding</v>
      </c>
      <c r="C73" s="252" t="s">
        <v>1474</v>
      </c>
      <c r="D73" s="257" t="s">
        <v>62</v>
      </c>
    </row>
    <row r="74">
      <c r="A74" s="261" t="s">
        <v>790</v>
      </c>
      <c r="B74" s="252" t="str">
        <f t="shared" si="1"/>
        <v>Frequency based Embedding</v>
      </c>
      <c r="C74" s="252" t="s">
        <v>1472</v>
      </c>
      <c r="D74" s="269" t="s">
        <v>339</v>
      </c>
    </row>
    <row r="75">
      <c r="A75" s="261" t="s">
        <v>790</v>
      </c>
      <c r="B75" s="252" t="str">
        <f t="shared" si="1"/>
        <v>Frequency based Embedding</v>
      </c>
      <c r="C75" s="269" t="s">
        <v>1466</v>
      </c>
      <c r="D75" s="269" t="s">
        <v>339</v>
      </c>
    </row>
    <row r="76">
      <c r="A76" s="280" t="s">
        <v>1501</v>
      </c>
      <c r="B76" s="252" t="str">
        <f t="shared" si="1"/>
        <v>text clustering</v>
      </c>
      <c r="C76" s="252" t="s">
        <v>1474</v>
      </c>
      <c r="D76" s="252" t="s">
        <v>71</v>
      </c>
    </row>
    <row r="77">
      <c r="A77" s="280" t="s">
        <v>1501</v>
      </c>
      <c r="B77" s="252" t="str">
        <f t="shared" si="1"/>
        <v>text clustering</v>
      </c>
      <c r="C77" s="252" t="s">
        <v>1472</v>
      </c>
      <c r="D77" s="252" t="s">
        <v>71</v>
      </c>
    </row>
    <row r="78">
      <c r="A78" s="280" t="s">
        <v>1501</v>
      </c>
      <c r="B78" s="252" t="str">
        <f t="shared" si="1"/>
        <v>text clustering</v>
      </c>
      <c r="C78" s="252" t="s">
        <v>1503</v>
      </c>
      <c r="D78" s="252" t="s">
        <v>71</v>
      </c>
    </row>
    <row r="79">
      <c r="A79" s="280" t="s">
        <v>1501</v>
      </c>
      <c r="B79" s="252" t="str">
        <f t="shared" si="1"/>
        <v>text clustering</v>
      </c>
      <c r="C79" s="252" t="s">
        <v>1485</v>
      </c>
      <c r="D79" s="252" t="s">
        <v>71</v>
      </c>
    </row>
    <row r="80">
      <c r="A80" s="280" t="s">
        <v>1501</v>
      </c>
      <c r="B80" s="252" t="str">
        <f t="shared" si="1"/>
        <v>text clustering</v>
      </c>
      <c r="C80" s="252" t="s">
        <v>1502</v>
      </c>
      <c r="D80" s="252" t="s">
        <v>71</v>
      </c>
    </row>
    <row r="81">
      <c r="A81" s="268" t="s">
        <v>787</v>
      </c>
      <c r="B81" s="252" t="str">
        <f t="shared" si="1"/>
        <v>Frequency based Embedding</v>
      </c>
      <c r="C81" s="273" t="s">
        <v>1481</v>
      </c>
      <c r="D81" s="269" t="s">
        <v>82</v>
      </c>
    </row>
    <row r="82">
      <c r="A82" s="268" t="s">
        <v>787</v>
      </c>
      <c r="B82" s="252" t="str">
        <f t="shared" si="1"/>
        <v>Frequency based Embedding</v>
      </c>
      <c r="C82" s="292" t="s">
        <v>1473</v>
      </c>
      <c r="D82" s="269" t="s">
        <v>82</v>
      </c>
    </row>
    <row r="83">
      <c r="A83" s="268" t="s">
        <v>787</v>
      </c>
      <c r="B83" s="252" t="str">
        <f t="shared" si="1"/>
        <v>Frequency based Embedding</v>
      </c>
      <c r="C83" s="292" t="s">
        <v>1473</v>
      </c>
      <c r="D83" s="269" t="s">
        <v>124</v>
      </c>
    </row>
    <row r="84">
      <c r="A84" s="268" t="s">
        <v>787</v>
      </c>
      <c r="B84" s="252" t="str">
        <f t="shared" si="1"/>
        <v>Frequency based Embedding</v>
      </c>
      <c r="C84" s="292" t="s">
        <v>1473</v>
      </c>
      <c r="D84" s="269" t="s">
        <v>225</v>
      </c>
    </row>
    <row r="85">
      <c r="A85" s="268" t="s">
        <v>787</v>
      </c>
      <c r="B85" s="252" t="str">
        <f t="shared" si="1"/>
        <v>Frequency based Embedding</v>
      </c>
      <c r="C85" s="292" t="s">
        <v>1473</v>
      </c>
      <c r="D85" s="252" t="s">
        <v>137</v>
      </c>
    </row>
    <row r="86">
      <c r="A86" s="268" t="s">
        <v>787</v>
      </c>
      <c r="B86" s="252" t="str">
        <f t="shared" si="1"/>
        <v>Frequency based Embedding</v>
      </c>
      <c r="C86" s="292" t="s">
        <v>1473</v>
      </c>
      <c r="D86" s="252" t="s">
        <v>516</v>
      </c>
    </row>
    <row r="87">
      <c r="A87" s="268" t="s">
        <v>787</v>
      </c>
      <c r="B87" s="252" t="str">
        <f t="shared" si="1"/>
        <v>Frequency based Embedding</v>
      </c>
      <c r="C87" s="292" t="s">
        <v>1473</v>
      </c>
      <c r="D87" s="258" t="s">
        <v>331</v>
      </c>
    </row>
    <row r="88">
      <c r="A88" s="268" t="s">
        <v>787</v>
      </c>
      <c r="B88" s="252" t="str">
        <f t="shared" si="1"/>
        <v>Frequency based Embedding</v>
      </c>
      <c r="C88" s="292" t="s">
        <v>1466</v>
      </c>
      <c r="D88" s="269" t="s">
        <v>82</v>
      </c>
    </row>
    <row r="89">
      <c r="A89" s="268" t="s">
        <v>787</v>
      </c>
      <c r="B89" s="252" t="str">
        <f t="shared" si="1"/>
        <v>Frequency based Embedding</v>
      </c>
      <c r="C89" s="292" t="s">
        <v>1466</v>
      </c>
      <c r="D89" s="252" t="s">
        <v>137</v>
      </c>
    </row>
    <row r="90">
      <c r="A90" s="268" t="s">
        <v>787</v>
      </c>
      <c r="B90" s="252" t="str">
        <f t="shared" si="1"/>
        <v>Frequency based Embedding</v>
      </c>
      <c r="C90" s="296" t="s">
        <v>1476</v>
      </c>
      <c r="D90" s="252" t="s">
        <v>137</v>
      </c>
    </row>
    <row r="91">
      <c r="A91" s="256" t="s">
        <v>1507</v>
      </c>
      <c r="B91" s="252" t="str">
        <f t="shared" si="1"/>
        <v>Word Embeddings</v>
      </c>
      <c r="C91" s="292" t="s">
        <v>1466</v>
      </c>
      <c r="D91" s="256" t="s">
        <v>102</v>
      </c>
    </row>
    <row r="92">
      <c r="A92" s="256" t="s">
        <v>1507</v>
      </c>
      <c r="B92" s="252" t="str">
        <f t="shared" si="1"/>
        <v>Word Embeddings</v>
      </c>
      <c r="C92" s="292" t="s">
        <v>1466</v>
      </c>
      <c r="D92" s="252" t="s">
        <v>137</v>
      </c>
    </row>
    <row r="93">
      <c r="A93" s="256" t="s">
        <v>1507</v>
      </c>
      <c r="B93" s="252" t="str">
        <f t="shared" si="1"/>
        <v>Word Embeddings</v>
      </c>
      <c r="C93" s="273" t="s">
        <v>1474</v>
      </c>
      <c r="D93" s="252" t="s">
        <v>137</v>
      </c>
    </row>
    <row r="94">
      <c r="A94" s="256" t="s">
        <v>1507</v>
      </c>
      <c r="B94" s="252" t="str">
        <f t="shared" si="1"/>
        <v>Word Embeddings</v>
      </c>
      <c r="C94" s="296" t="s">
        <v>1476</v>
      </c>
      <c r="D94" s="252" t="s">
        <v>137</v>
      </c>
    </row>
    <row r="95">
      <c r="A95" s="256" t="s">
        <v>1507</v>
      </c>
      <c r="B95" s="252" t="str">
        <f t="shared" si="1"/>
        <v>Word Embeddings</v>
      </c>
      <c r="C95" s="269" t="s">
        <v>1486</v>
      </c>
      <c r="D95" s="256" t="s">
        <v>155</v>
      </c>
    </row>
    <row r="96">
      <c r="A96" s="256" t="s">
        <v>1507</v>
      </c>
      <c r="B96" s="252" t="str">
        <f t="shared" si="1"/>
        <v>Word Embeddings</v>
      </c>
      <c r="C96" s="269" t="s">
        <v>1486</v>
      </c>
      <c r="D96" s="256" t="s">
        <v>217</v>
      </c>
    </row>
    <row r="97">
      <c r="A97" s="256" t="s">
        <v>1507</v>
      </c>
      <c r="B97" s="252" t="str">
        <f t="shared" si="1"/>
        <v>Word Embeddings</v>
      </c>
      <c r="C97" s="269" t="s">
        <v>1486</v>
      </c>
      <c r="D97" s="256" t="s">
        <v>902</v>
      </c>
    </row>
    <row r="98">
      <c r="A98" s="256" t="s">
        <v>1507</v>
      </c>
      <c r="B98" s="252" t="str">
        <f t="shared" si="1"/>
        <v>Word Embeddings</v>
      </c>
      <c r="C98" s="269" t="s">
        <v>1511</v>
      </c>
      <c r="D98" s="256" t="s">
        <v>217</v>
      </c>
    </row>
    <row r="99">
      <c r="A99" s="256" t="s">
        <v>1507</v>
      </c>
      <c r="B99" s="252" t="str">
        <f t="shared" si="1"/>
        <v>Word Embeddings</v>
      </c>
      <c r="C99" s="269" t="s">
        <v>1511</v>
      </c>
      <c r="D99" s="256" t="s">
        <v>240</v>
      </c>
    </row>
    <row r="100">
      <c r="A100" s="256" t="s">
        <v>1507</v>
      </c>
      <c r="B100" s="252" t="str">
        <f t="shared" si="1"/>
        <v>Word Embeddings</v>
      </c>
      <c r="C100" s="269" t="s">
        <v>1511</v>
      </c>
      <c r="D100" s="256" t="s">
        <v>296</v>
      </c>
    </row>
    <row r="101">
      <c r="A101" s="256" t="s">
        <v>1507</v>
      </c>
      <c r="B101" s="252" t="str">
        <f t="shared" si="1"/>
        <v>Word Embeddings</v>
      </c>
      <c r="C101" s="252" t="s">
        <v>1515</v>
      </c>
      <c r="D101" s="256" t="s">
        <v>317</v>
      </c>
    </row>
    <row r="102">
      <c r="A102" s="256" t="s">
        <v>1507</v>
      </c>
      <c r="B102" s="252" t="str">
        <f t="shared" si="1"/>
        <v>Word Embeddings</v>
      </c>
      <c r="C102" s="252" t="s">
        <v>1482</v>
      </c>
      <c r="D102" s="256" t="s">
        <v>521</v>
      </c>
    </row>
    <row r="103">
      <c r="A103" s="268" t="s">
        <v>1467</v>
      </c>
      <c r="B103" s="252" t="str">
        <f t="shared" si="1"/>
        <v>Frequency based Embedding</v>
      </c>
      <c r="C103" s="269" t="s">
        <v>1466</v>
      </c>
      <c r="D103" s="252" t="s">
        <v>137</v>
      </c>
    </row>
    <row r="104">
      <c r="A104" s="268" t="s">
        <v>1467</v>
      </c>
      <c r="B104" s="252" t="str">
        <f t="shared" si="1"/>
        <v>Frequency based Embedding</v>
      </c>
      <c r="C104" s="252" t="s">
        <v>1474</v>
      </c>
      <c r="D104" s="252" t="s">
        <v>137</v>
      </c>
    </row>
    <row r="105">
      <c r="A105" s="268" t="s">
        <v>1467</v>
      </c>
      <c r="B105" s="252" t="str">
        <f t="shared" si="1"/>
        <v>Frequency based Embedding</v>
      </c>
      <c r="C105" s="277" t="s">
        <v>1476</v>
      </c>
      <c r="D105" s="252" t="s">
        <v>137</v>
      </c>
    </row>
    <row r="106">
      <c r="A106" s="268" t="s">
        <v>1468</v>
      </c>
      <c r="B106" s="252" t="str">
        <f t="shared" si="1"/>
        <v>Frequency based Embedding</v>
      </c>
      <c r="C106" s="269" t="s">
        <v>1466</v>
      </c>
      <c r="D106" s="252" t="s">
        <v>137</v>
      </c>
    </row>
    <row r="107">
      <c r="A107" s="268" t="s">
        <v>1468</v>
      </c>
      <c r="B107" s="252" t="str">
        <f t="shared" si="1"/>
        <v>Frequency based Embedding</v>
      </c>
      <c r="C107" s="252" t="s">
        <v>1474</v>
      </c>
      <c r="D107" s="252" t="s">
        <v>137</v>
      </c>
    </row>
    <row r="108">
      <c r="A108" s="268" t="s">
        <v>1468</v>
      </c>
      <c r="B108" s="252" t="str">
        <f t="shared" si="1"/>
        <v>Frequency based Embedding</v>
      </c>
      <c r="C108" s="277" t="s">
        <v>1476</v>
      </c>
      <c r="D108" s="252" t="s">
        <v>137</v>
      </c>
    </row>
    <row r="109">
      <c r="A109" s="256" t="s">
        <v>1516</v>
      </c>
      <c r="B109" s="252" t="str">
        <f t="shared" si="1"/>
        <v>Word Embeddings</v>
      </c>
      <c r="C109" s="269" t="s">
        <v>1486</v>
      </c>
      <c r="D109" s="256" t="s">
        <v>902</v>
      </c>
    </row>
    <row r="110">
      <c r="A110" s="268" t="s">
        <v>96</v>
      </c>
      <c r="B110" s="252" t="str">
        <f t="shared" si="1"/>
        <v>Frequency based Embedding</v>
      </c>
      <c r="C110" s="252" t="s">
        <v>1472</v>
      </c>
      <c r="D110" s="256" t="s">
        <v>145</v>
      </c>
    </row>
    <row r="111">
      <c r="A111" s="268" t="s">
        <v>96</v>
      </c>
      <c r="B111" s="252" t="str">
        <f t="shared" si="1"/>
        <v>Frequency based Embedding</v>
      </c>
      <c r="C111" s="252" t="s">
        <v>1487</v>
      </c>
      <c r="D111" s="256" t="s">
        <v>206</v>
      </c>
    </row>
    <row r="112">
      <c r="A112" s="268" t="s">
        <v>96</v>
      </c>
      <c r="B112" s="252" t="str">
        <f t="shared" si="1"/>
        <v>Frequency based Embedding</v>
      </c>
      <c r="C112" s="252" t="s">
        <v>1487</v>
      </c>
      <c r="D112" s="269" t="s">
        <v>270</v>
      </c>
    </row>
    <row r="113">
      <c r="A113" s="268" t="s">
        <v>96</v>
      </c>
      <c r="B113" s="252" t="str">
        <f t="shared" si="1"/>
        <v>Frequency based Embedding</v>
      </c>
      <c r="C113" s="252" t="s">
        <v>1487</v>
      </c>
      <c r="D113" s="256" t="s">
        <v>430</v>
      </c>
    </row>
    <row r="114">
      <c r="A114" s="268" t="s">
        <v>96</v>
      </c>
      <c r="B114" s="252" t="str">
        <f t="shared" si="1"/>
        <v>Frequency based Embedding</v>
      </c>
      <c r="C114" s="252" t="s">
        <v>1487</v>
      </c>
      <c r="D114" s="258" t="s">
        <v>91</v>
      </c>
    </row>
    <row r="115">
      <c r="A115" s="268" t="s">
        <v>1479</v>
      </c>
      <c r="B115" s="252" t="str">
        <f t="shared" si="1"/>
        <v>Frequency based Embedding</v>
      </c>
      <c r="C115" s="252" t="s">
        <v>887</v>
      </c>
      <c r="D115" s="269" t="s">
        <v>253</v>
      </c>
    </row>
    <row r="116">
      <c r="A116" s="268" t="s">
        <v>1480</v>
      </c>
      <c r="B116" s="252" t="str">
        <f t="shared" si="1"/>
        <v>Frequency based Embedding</v>
      </c>
      <c r="C116" s="252" t="s">
        <v>887</v>
      </c>
      <c r="D116" s="269" t="s">
        <v>253</v>
      </c>
    </row>
    <row r="117">
      <c r="A117" s="256" t="s">
        <v>1509</v>
      </c>
      <c r="B117" s="252" t="str">
        <f t="shared" si="1"/>
        <v>Word Embeddings</v>
      </c>
      <c r="C117" s="252" t="s">
        <v>1478</v>
      </c>
      <c r="D117" s="258" t="s">
        <v>281</v>
      </c>
    </row>
    <row r="118">
      <c r="A118" s="256" t="s">
        <v>1509</v>
      </c>
      <c r="B118" s="252" t="str">
        <f t="shared" si="1"/>
        <v>Word Embeddings</v>
      </c>
      <c r="C118" s="252" t="s">
        <v>1472</v>
      </c>
      <c r="D118" s="258" t="s">
        <v>281</v>
      </c>
    </row>
    <row r="119">
      <c r="A119" s="256" t="s">
        <v>1509</v>
      </c>
      <c r="B119" s="252" t="str">
        <f t="shared" si="1"/>
        <v>Word Embeddings</v>
      </c>
      <c r="C119" s="269" t="s">
        <v>1484</v>
      </c>
      <c r="D119" s="258" t="s">
        <v>281</v>
      </c>
    </row>
    <row r="120">
      <c r="A120" s="256" t="s">
        <v>1509</v>
      </c>
      <c r="B120" s="252" t="str">
        <f t="shared" si="1"/>
        <v>Word Embeddings</v>
      </c>
      <c r="C120" s="269" t="s">
        <v>1497</v>
      </c>
      <c r="D120" s="256" t="s">
        <v>857</v>
      </c>
    </row>
    <row r="121">
      <c r="A121" s="256" t="s">
        <v>1504</v>
      </c>
      <c r="B121" s="252" t="str">
        <f t="shared" si="1"/>
        <v>Word Embeddings</v>
      </c>
      <c r="C121" s="252" t="s">
        <v>887</v>
      </c>
      <c r="D121" s="269" t="s">
        <v>253</v>
      </c>
    </row>
    <row r="122">
      <c r="A122" s="256" t="s">
        <v>1504</v>
      </c>
      <c r="B122" s="252" t="str">
        <f t="shared" si="1"/>
        <v>Word Embeddings</v>
      </c>
      <c r="C122" s="252" t="s">
        <v>1486</v>
      </c>
      <c r="D122" s="297" t="s">
        <v>452</v>
      </c>
    </row>
    <row r="123">
      <c r="A123" s="256" t="s">
        <v>1504</v>
      </c>
      <c r="B123" s="252" t="str">
        <f t="shared" si="1"/>
        <v>Word Embeddings</v>
      </c>
      <c r="C123" s="252" t="s">
        <v>1486</v>
      </c>
      <c r="D123" s="256" t="s">
        <v>528</v>
      </c>
    </row>
    <row r="124">
      <c r="A124" s="256" t="s">
        <v>1504</v>
      </c>
      <c r="B124" s="252" t="str">
        <f t="shared" si="1"/>
        <v>Word Embeddings</v>
      </c>
      <c r="C124" s="252" t="s">
        <v>1515</v>
      </c>
      <c r="D124" s="297" t="s">
        <v>452</v>
      </c>
    </row>
    <row r="125">
      <c r="A125" s="256" t="s">
        <v>1504</v>
      </c>
      <c r="B125" s="252" t="str">
        <f t="shared" si="1"/>
        <v>Word Embeddings</v>
      </c>
      <c r="C125" s="252" t="s">
        <v>1515</v>
      </c>
      <c r="D125" s="297" t="s">
        <v>452</v>
      </c>
    </row>
    <row r="126">
      <c r="A126" s="256" t="s">
        <v>1504</v>
      </c>
      <c r="B126" s="252" t="str">
        <f t="shared" si="1"/>
        <v>Word Embeddings</v>
      </c>
      <c r="C126" s="269" t="s">
        <v>1514</v>
      </c>
      <c r="D126" s="297" t="s">
        <v>452</v>
      </c>
    </row>
    <row r="127">
      <c r="A127" s="256" t="s">
        <v>1504</v>
      </c>
      <c r="B127" s="252" t="str">
        <f t="shared" si="1"/>
        <v>Word Embeddings</v>
      </c>
      <c r="C127" s="252" t="s">
        <v>1466</v>
      </c>
      <c r="D127" s="297" t="s">
        <v>476</v>
      </c>
    </row>
    <row r="128">
      <c r="A128" s="256" t="s">
        <v>1504</v>
      </c>
      <c r="B128" s="252" t="str">
        <f t="shared" si="1"/>
        <v>Word Embeddings</v>
      </c>
      <c r="C128" s="252" t="s">
        <v>1473</v>
      </c>
      <c r="D128" s="269" t="s">
        <v>476</v>
      </c>
    </row>
    <row r="129">
      <c r="A129" s="256" t="s">
        <v>1504</v>
      </c>
      <c r="B129" s="252" t="str">
        <f t="shared" si="1"/>
        <v>Word Embeddings</v>
      </c>
      <c r="C129" s="252" t="s">
        <v>1481</v>
      </c>
      <c r="D129" s="269" t="s">
        <v>476</v>
      </c>
    </row>
    <row r="130">
      <c r="A130" s="256" t="s">
        <v>1504</v>
      </c>
      <c r="B130" s="252" t="str">
        <f t="shared" si="1"/>
        <v>Word Embeddings</v>
      </c>
      <c r="C130" s="252" t="s">
        <v>1478</v>
      </c>
      <c r="D130" s="269" t="s">
        <v>476</v>
      </c>
    </row>
    <row r="131">
      <c r="A131" s="256" t="s">
        <v>1504</v>
      </c>
      <c r="B131" s="252" t="str">
        <f t="shared" si="1"/>
        <v>Word Embeddings</v>
      </c>
      <c r="C131" s="257" t="s">
        <v>1472</v>
      </c>
      <c r="D131" s="269" t="s">
        <v>476</v>
      </c>
    </row>
    <row r="132">
      <c r="A132" s="256" t="s">
        <v>1504</v>
      </c>
      <c r="B132" s="252" t="str">
        <f t="shared" si="1"/>
        <v>Word Embeddings</v>
      </c>
      <c r="C132" s="269" t="s">
        <v>1505</v>
      </c>
      <c r="D132" s="269" t="s">
        <v>476</v>
      </c>
      <c r="G132" s="282" t="s">
        <v>1510</v>
      </c>
    </row>
    <row r="133">
      <c r="A133" s="256" t="s">
        <v>1504</v>
      </c>
      <c r="B133" s="252" t="str">
        <f t="shared" si="1"/>
        <v>Word Embeddings</v>
      </c>
      <c r="C133" s="252" t="s">
        <v>1506</v>
      </c>
      <c r="D133" s="269" t="s">
        <v>476</v>
      </c>
    </row>
    <row r="134">
      <c r="A134" s="256" t="s">
        <v>1504</v>
      </c>
      <c r="B134" s="252" t="str">
        <f t="shared" si="1"/>
        <v>Word Embeddings</v>
      </c>
      <c r="C134" s="252" t="s">
        <v>1477</v>
      </c>
      <c r="D134" s="256" t="s">
        <v>186</v>
      </c>
      <c r="G134" s="282"/>
      <c r="H134" s="282"/>
      <c r="I134" s="282"/>
    </row>
    <row r="135">
      <c r="A135" s="256" t="s">
        <v>1498</v>
      </c>
      <c r="B135" s="252" t="str">
        <f t="shared" si="1"/>
        <v>Word Embeddings</v>
      </c>
      <c r="C135" s="256" t="s">
        <v>1500</v>
      </c>
      <c r="D135" s="256" t="s">
        <v>528</v>
      </c>
      <c r="E135" s="55" t="s">
        <v>1512</v>
      </c>
      <c r="H135" s="55"/>
    </row>
    <row r="136">
      <c r="A136" s="256" t="s">
        <v>1498</v>
      </c>
      <c r="B136" s="252" t="str">
        <f t="shared" si="1"/>
        <v>Word Embeddings</v>
      </c>
      <c r="C136" s="252" t="s">
        <v>1499</v>
      </c>
      <c r="D136" s="256" t="s">
        <v>528</v>
      </c>
      <c r="E136" s="55" t="s">
        <v>1513</v>
      </c>
      <c r="H136" s="55"/>
    </row>
    <row r="137">
      <c r="A137" s="268" t="s">
        <v>1495</v>
      </c>
      <c r="B137" s="252" t="str">
        <f t="shared" si="1"/>
        <v>Pre-trained Word Embeddings</v>
      </c>
      <c r="C137" s="269" t="s">
        <v>1497</v>
      </c>
      <c r="D137" s="256" t="s">
        <v>289</v>
      </c>
      <c r="H137" s="55"/>
    </row>
    <row r="138">
      <c r="A138" s="268" t="s">
        <v>1495</v>
      </c>
      <c r="B138" s="252" t="str">
        <f t="shared" si="1"/>
        <v>Pre-trained Word Embeddings</v>
      </c>
      <c r="C138" s="269" t="s">
        <v>1497</v>
      </c>
      <c r="D138" s="256" t="s">
        <v>857</v>
      </c>
      <c r="H138" s="55"/>
    </row>
    <row r="139">
      <c r="A139" s="268" t="s">
        <v>1495</v>
      </c>
      <c r="B139" s="252" t="str">
        <f t="shared" si="1"/>
        <v>Pre-trained Word Embeddings</v>
      </c>
      <c r="C139" s="256" t="s">
        <v>1486</v>
      </c>
      <c r="D139" s="256" t="s">
        <v>416</v>
      </c>
      <c r="H139" s="55"/>
    </row>
    <row r="140">
      <c r="A140" s="268" t="s">
        <v>1495</v>
      </c>
      <c r="B140" s="252" t="str">
        <f t="shared" si="1"/>
        <v>Pre-trained Word Embeddings</v>
      </c>
      <c r="C140" s="256" t="s">
        <v>1486</v>
      </c>
      <c r="D140" s="256" t="s">
        <v>902</v>
      </c>
      <c r="H140" s="55"/>
    </row>
    <row r="141">
      <c r="A141" s="268" t="s">
        <v>1495</v>
      </c>
      <c r="B141" s="252" t="str">
        <f t="shared" si="1"/>
        <v>Pre-trained Word Embeddings</v>
      </c>
      <c r="C141" s="252" t="s">
        <v>1496</v>
      </c>
      <c r="D141" s="252" t="s">
        <v>892</v>
      </c>
      <c r="H141" s="55"/>
    </row>
    <row r="142">
      <c r="A142" s="268" t="s">
        <v>1495</v>
      </c>
      <c r="B142" s="252" t="str">
        <f t="shared" si="1"/>
        <v>Pre-trained Word Embeddings</v>
      </c>
      <c r="C142" s="252" t="s">
        <v>1496</v>
      </c>
      <c r="D142" s="252" t="s">
        <v>892</v>
      </c>
      <c r="H142" s="55"/>
    </row>
    <row r="143">
      <c r="A143" s="268" t="s">
        <v>1491</v>
      </c>
      <c r="B143" s="252" t="str">
        <f t="shared" si="1"/>
        <v>Pre-trained Word Embeddings</v>
      </c>
      <c r="C143" s="252" t="s">
        <v>1492</v>
      </c>
      <c r="D143" s="269" t="s">
        <v>310</v>
      </c>
      <c r="H143" s="55"/>
    </row>
    <row r="144">
      <c r="A144" s="268" t="s">
        <v>1491</v>
      </c>
      <c r="B144" s="252" t="str">
        <f t="shared" si="1"/>
        <v>Pre-trained Word Embeddings</v>
      </c>
      <c r="C144" s="269" t="s">
        <v>1497</v>
      </c>
      <c r="D144" s="269" t="s">
        <v>310</v>
      </c>
    </row>
    <row r="145">
      <c r="A145" s="256" t="s">
        <v>1493</v>
      </c>
      <c r="B145" s="252" t="str">
        <f t="shared" si="1"/>
        <v>Pre-trained Word Embeddings</v>
      </c>
      <c r="C145" s="252" t="s">
        <v>1494</v>
      </c>
      <c r="D145" s="256" t="s">
        <v>387</v>
      </c>
    </row>
    <row r="146">
      <c r="A146" s="256" t="s">
        <v>1469</v>
      </c>
      <c r="B146" s="252" t="str">
        <f t="shared" si="1"/>
        <v>Frequency based Embedding</v>
      </c>
      <c r="C146" s="269" t="s">
        <v>1484</v>
      </c>
      <c r="D146" s="269" t="s">
        <v>396</v>
      </c>
      <c r="H146" s="55"/>
    </row>
    <row r="147">
      <c r="A147" s="256" t="s">
        <v>1469</v>
      </c>
      <c r="B147" s="252" t="str">
        <f t="shared" si="1"/>
        <v>Frequency based Embedding</v>
      </c>
      <c r="C147" s="252" t="s">
        <v>1466</v>
      </c>
      <c r="D147" s="252" t="s">
        <v>528</v>
      </c>
      <c r="H147" s="55"/>
    </row>
    <row r="148">
      <c r="A148" s="256" t="s">
        <v>1469</v>
      </c>
      <c r="B148" s="252" t="str">
        <f t="shared" si="1"/>
        <v>Frequency based Embedding</v>
      </c>
      <c r="C148" s="252" t="s">
        <v>1478</v>
      </c>
      <c r="D148" s="252" t="s">
        <v>528</v>
      </c>
    </row>
    <row r="149">
      <c r="A149" s="268" t="s">
        <v>1489</v>
      </c>
      <c r="B149" s="252" t="str">
        <f t="shared" si="1"/>
        <v>Pre-trained Word Embeddings</v>
      </c>
      <c r="C149" s="256" t="s">
        <v>1486</v>
      </c>
      <c r="D149" s="256" t="s">
        <v>902</v>
      </c>
    </row>
    <row r="150">
      <c r="A150" s="268" t="s">
        <v>1489</v>
      </c>
      <c r="B150" s="252" t="str">
        <f t="shared" si="1"/>
        <v>Pre-trained Word Embeddings</v>
      </c>
      <c r="C150" s="256" t="s">
        <v>1490</v>
      </c>
      <c r="D150" s="256" t="s">
        <v>857</v>
      </c>
    </row>
    <row r="151">
      <c r="A151" s="298"/>
      <c r="B151" s="298"/>
      <c r="C151" s="298"/>
      <c r="D151" s="298"/>
    </row>
    <row r="152">
      <c r="A152" s="247"/>
      <c r="B152" s="247"/>
      <c r="C152" s="247"/>
      <c r="D152" s="247"/>
    </row>
    <row r="153">
      <c r="A153" s="247"/>
      <c r="B153" s="247"/>
      <c r="C153" s="247"/>
      <c r="D153" s="247"/>
    </row>
    <row r="154">
      <c r="A154" s="247"/>
      <c r="B154" s="247"/>
      <c r="C154" s="247"/>
      <c r="D154" s="247"/>
    </row>
    <row r="155">
      <c r="A155" s="247"/>
      <c r="B155" s="247"/>
      <c r="C155" s="247"/>
      <c r="D155" s="247"/>
    </row>
    <row r="156">
      <c r="A156" s="247" t="str">
        <f>IFERROR(__xludf.DUMMYFUNCTION("UNIQUE(A47:A150)"),"Term Frequency-Inverse Document Frequency (TF-IDF) ")</f>
        <v>Term Frequency-Inverse Document Frequency (TF-IDF) </v>
      </c>
      <c r="B156" s="247"/>
      <c r="C156" s="247"/>
      <c r="D156" s="247"/>
    </row>
    <row r="157">
      <c r="A157" s="247" t="str">
        <f>IFERROR(__xludf.DUMMYFUNCTION("""COMPUTED_VALUE"""),"Universal Sentence Encoder (USE)")</f>
        <v>Universal Sentence Encoder (USE)</v>
      </c>
      <c r="B157" s="247"/>
      <c r="C157" s="247"/>
      <c r="D157" s="247"/>
      <c r="H157" s="55"/>
    </row>
    <row r="158">
      <c r="A158" s="247" t="str">
        <f>IFERROR(__xludf.DUMMYFUNCTION("""COMPUTED_VALUE"""),"TextRank")</f>
        <v>TextRank</v>
      </c>
      <c r="B158" s="247"/>
      <c r="C158" s="247"/>
      <c r="D158" s="247"/>
      <c r="F158" s="55" t="s">
        <v>1517</v>
      </c>
      <c r="H158" s="55"/>
    </row>
    <row r="159">
      <c r="A159" s="247" t="str">
        <f>IFERROR(__xludf.DUMMYFUNCTION("""COMPUTED_VALUE"""),"Text Preprocessor (data cleaner, stop word removal,  stemming)")</f>
        <v>Text Preprocessor (data cleaner, stop word removal,  stemming)</v>
      </c>
      <c r="B159" s="247"/>
      <c r="C159" s="247"/>
      <c r="D159" s="243"/>
      <c r="H159" s="55"/>
    </row>
    <row r="160">
      <c r="A160" s="247" t="str">
        <f>IFERROR(__xludf.DUMMYFUNCTION("""COMPUTED_VALUE"""),"variable clustering (varclus) with a hierarchical structure")</f>
        <v>variable clustering (varclus) with a hierarchical structure</v>
      </c>
      <c r="B160" s="247"/>
      <c r="C160" s="247"/>
      <c r="D160" s="247"/>
    </row>
    <row r="161">
      <c r="A161" s="247" t="str">
        <f>IFERROR(__xludf.DUMMYFUNCTION("""COMPUTED_VALUE"""),"Information Gain (IG)")</f>
        <v>Information Gain (IG)</v>
      </c>
      <c r="B161" s="247"/>
      <c r="C161" s="247"/>
      <c r="D161" s="247"/>
    </row>
    <row r="162">
      <c r="A162" s="247" t="str">
        <f>IFERROR(__xludf.DUMMYFUNCTION("""COMPUTED_VALUE"""),"Word2Vec")</f>
        <v>Word2Vec</v>
      </c>
      <c r="B162" s="247"/>
      <c r="C162" s="247"/>
      <c r="D162" s="247"/>
    </row>
    <row r="163">
      <c r="A163" s="247" t="str">
        <f>IFERROR(__xludf.DUMMYFUNCTION("""COMPUTED_VALUE"""),"chi-square (CHI)")</f>
        <v>chi-square (CHI)</v>
      </c>
      <c r="B163" s="247"/>
      <c r="C163" s="247"/>
      <c r="D163" s="247"/>
    </row>
    <row r="164">
      <c r="A164" s="247" t="str">
        <f>IFERROR(__xludf.DUMMYFUNCTION("""COMPUTED_VALUE"""),"Mutual Information (MI)")</f>
        <v>Mutual Information (MI)</v>
      </c>
      <c r="B164" s="247"/>
      <c r="C164" s="247"/>
      <c r="D164" s="247"/>
      <c r="G164" s="282"/>
    </row>
    <row r="165">
      <c r="A165" s="60" t="str">
        <f>IFERROR(__xludf.DUMMYFUNCTION("""COMPUTED_VALUE"""),"FastText")</f>
        <v>FastText</v>
      </c>
      <c r="B165" s="247"/>
      <c r="C165" s="247"/>
      <c r="D165" s="247"/>
    </row>
    <row r="166">
      <c r="A166" s="60" t="str">
        <f>IFERROR(__xludf.DUMMYFUNCTION("""COMPUTED_VALUE"""),"N-gram IDF")</f>
        <v>N-gram IDF</v>
      </c>
      <c r="D166" s="247"/>
      <c r="G166" s="282"/>
      <c r="H166" s="282"/>
      <c r="I166" s="282"/>
    </row>
    <row r="167">
      <c r="A167" s="247" t="str">
        <f>IFERROR(__xludf.DUMMYFUNCTION("""COMPUTED_VALUE"""),"Bag-of-Words (BoW)")</f>
        <v>Bag-of-Words (BoW)</v>
      </c>
      <c r="D167" s="247"/>
      <c r="H167" s="55"/>
    </row>
    <row r="168">
      <c r="A168" s="247" t="str">
        <f>IFERROR(__xludf.DUMMYFUNCTION("""COMPUTED_VALUE"""),"Latent Dirichlet allocation (LDA)")</f>
        <v>Latent Dirichlet allocation (LDA)</v>
      </c>
      <c r="D168" s="247"/>
      <c r="H168" s="55"/>
    </row>
    <row r="169">
      <c r="A169" s="247" t="str">
        <f>IFERROR(__xludf.DUMMYFUNCTION("""COMPUTED_VALUE"""),"WordNet")</f>
        <v>WordNet</v>
      </c>
      <c r="D169" s="247"/>
      <c r="H169" s="55"/>
    </row>
    <row r="170">
      <c r="A170" s="247" t="str">
        <f>IFERROR(__xludf.DUMMYFUNCTION("""COMPUTED_VALUE"""),"word embeddings")</f>
        <v>word embeddings</v>
      </c>
      <c r="D170" s="247"/>
      <c r="H170" s="55"/>
    </row>
    <row r="171">
      <c r="A171" s="247" t="str">
        <f>IFERROR(__xludf.DUMMYFUNCTION("""COMPUTED_VALUE"""),"unigram-bigram")</f>
        <v>unigram-bigram</v>
      </c>
      <c r="D171" s="247"/>
      <c r="H171" s="55"/>
    </row>
    <row r="172">
      <c r="A172" s="247" t="str">
        <f>IFERROR(__xludf.DUMMYFUNCTION("""COMPUTED_VALUE"""),"Global Vectors for Word Representation (GloVe)")</f>
        <v>Global Vectors for Word Representation (GloVe)</v>
      </c>
      <c r="D172" s="247"/>
      <c r="H172" s="55"/>
    </row>
    <row r="173">
      <c r="A173" s="247" t="str">
        <f>IFERROR(__xludf.DUMMYFUNCTION("""COMPUTED_VALUE"""),"Embedding from Language Models (ELMo)")</f>
        <v>Embedding from Language Models (ELMo)</v>
      </c>
      <c r="D173" s="247"/>
      <c r="H173" s="55"/>
    </row>
    <row r="174">
      <c r="A174" s="247" t="str">
        <f>IFERROR(__xludf.DUMMYFUNCTION("""COMPUTED_VALUE"""),"Text classification method for INductive word representations via Graph Neural Networks (TextING)")</f>
        <v>Text classification method for INductive word representations via Graph Neural Networks (TextING)</v>
      </c>
      <c r="D174" s="247"/>
      <c r="H174" s="55"/>
    </row>
    <row r="175">
      <c r="A175" s="247" t="str">
        <f>IFERROR(__xludf.DUMMYFUNCTION("""COMPUTED_VALUE"""),"CountVectorizer")</f>
        <v>CountVectorizer</v>
      </c>
      <c r="D175" s="247"/>
      <c r="H175" s="55"/>
    </row>
    <row r="176">
      <c r="A176" s="247" t="str">
        <f>IFERROR(__xludf.DUMMYFUNCTION("""COMPUTED_VALUE"""),"Bidirectional Encoder Representations from Transformers (BERT)")</f>
        <v>Bidirectional Encoder Representations from Transformers (BERT)</v>
      </c>
      <c r="D176" s="247"/>
      <c r="H176" s="55"/>
    </row>
    <row r="177">
      <c r="A177" s="286"/>
      <c r="B177" s="287"/>
      <c r="C177" s="287"/>
      <c r="D177" s="286"/>
      <c r="E177" s="287"/>
      <c r="F177" s="287"/>
      <c r="G177" s="287"/>
      <c r="H177" s="288"/>
      <c r="I177" s="287"/>
      <c r="J177" s="287"/>
      <c r="K177" s="287"/>
      <c r="L177" s="287"/>
      <c r="M177" s="287"/>
      <c r="N177" s="287"/>
      <c r="O177" s="287"/>
      <c r="P177" s="287"/>
      <c r="Q177" s="287"/>
      <c r="R177" s="287"/>
      <c r="S177" s="287"/>
      <c r="T177" s="287"/>
      <c r="U177" s="287"/>
      <c r="V177" s="287"/>
      <c r="W177" s="287"/>
      <c r="X177" s="287"/>
      <c r="Y177" s="287"/>
      <c r="Z177" s="287"/>
      <c r="AA177" s="287"/>
      <c r="AB177" s="287"/>
    </row>
    <row r="178">
      <c r="A178" s="247"/>
      <c r="B178" s="247" t="s">
        <v>1465</v>
      </c>
      <c r="C178" s="55" t="s">
        <v>1462</v>
      </c>
      <c r="D178" s="247"/>
      <c r="H178" s="55"/>
    </row>
    <row r="179">
      <c r="B179" s="247" t="s">
        <v>96</v>
      </c>
      <c r="C179" s="55" t="s">
        <v>1462</v>
      </c>
      <c r="H179" s="55"/>
    </row>
    <row r="180">
      <c r="B180" s="247" t="s">
        <v>1469</v>
      </c>
      <c r="C180" s="55" t="s">
        <v>1462</v>
      </c>
      <c r="H180" s="55"/>
    </row>
    <row r="181">
      <c r="B181" s="247" t="s">
        <v>1467</v>
      </c>
      <c r="C181" s="55" t="s">
        <v>1462</v>
      </c>
      <c r="H181" s="55"/>
    </row>
    <row r="182">
      <c r="B182" s="247" t="s">
        <v>787</v>
      </c>
      <c r="C182" s="55" t="s">
        <v>1462</v>
      </c>
      <c r="H182" s="55"/>
    </row>
    <row r="183">
      <c r="B183" s="247" t="s">
        <v>1475</v>
      </c>
      <c r="C183" s="55" t="s">
        <v>1462</v>
      </c>
      <c r="H183" s="55"/>
    </row>
    <row r="184">
      <c r="A184" s="247"/>
      <c r="B184" s="60" t="s">
        <v>96</v>
      </c>
      <c r="C184" s="55" t="s">
        <v>1462</v>
      </c>
      <c r="H184" s="55"/>
    </row>
    <row r="185">
      <c r="B185" s="247" t="s">
        <v>1468</v>
      </c>
      <c r="C185" s="55" t="s">
        <v>1462</v>
      </c>
      <c r="H185" s="55"/>
    </row>
    <row r="186">
      <c r="B186" s="247" t="s">
        <v>790</v>
      </c>
      <c r="C186" s="55" t="s">
        <v>1462</v>
      </c>
      <c r="H186" s="55"/>
    </row>
    <row r="187">
      <c r="B187" s="247" t="s">
        <v>1479</v>
      </c>
      <c r="C187" s="55" t="s">
        <v>1462</v>
      </c>
      <c r="H187" s="55"/>
    </row>
    <row r="188">
      <c r="B188" s="247" t="s">
        <v>1480</v>
      </c>
      <c r="C188" s="55" t="s">
        <v>1462</v>
      </c>
    </row>
    <row r="189">
      <c r="B189" s="247" t="s">
        <v>1507</v>
      </c>
      <c r="C189" s="55" t="s">
        <v>1463</v>
      </c>
    </row>
    <row r="190">
      <c r="B190" s="247" t="s">
        <v>1516</v>
      </c>
      <c r="C190" s="55" t="s">
        <v>1463</v>
      </c>
    </row>
    <row r="191">
      <c r="B191" s="247" t="s">
        <v>1509</v>
      </c>
      <c r="C191" s="55" t="s">
        <v>1463</v>
      </c>
    </row>
    <row r="192">
      <c r="B192" s="247" t="s">
        <v>1504</v>
      </c>
      <c r="C192" s="55" t="s">
        <v>1463</v>
      </c>
    </row>
    <row r="193">
      <c r="B193" s="247" t="s">
        <v>1498</v>
      </c>
      <c r="C193" s="55" t="s">
        <v>1463</v>
      </c>
    </row>
    <row r="194">
      <c r="B194" s="247" t="s">
        <v>1508</v>
      </c>
      <c r="C194" s="55" t="s">
        <v>1463</v>
      </c>
    </row>
    <row r="195">
      <c r="B195" s="247" t="s">
        <v>1495</v>
      </c>
      <c r="C195" s="55" t="s">
        <v>1464</v>
      </c>
    </row>
    <row r="196">
      <c r="B196" s="247" t="s">
        <v>1491</v>
      </c>
      <c r="C196" s="55" t="s">
        <v>1464</v>
      </c>
    </row>
    <row r="197">
      <c r="B197" s="289" t="s">
        <v>1493</v>
      </c>
      <c r="C197" s="55" t="s">
        <v>1464</v>
      </c>
    </row>
    <row r="198">
      <c r="B198" s="247" t="s">
        <v>1489</v>
      </c>
      <c r="C198" s="55" t="s">
        <v>1464</v>
      </c>
      <c r="D198" s="247"/>
    </row>
    <row r="199">
      <c r="B199" s="290" t="s">
        <v>1501</v>
      </c>
      <c r="C199" s="291" t="s">
        <v>1518</v>
      </c>
      <c r="D199" s="247"/>
    </row>
    <row r="200">
      <c r="A200" s="247"/>
      <c r="B200" s="55"/>
    </row>
    <row r="201">
      <c r="A201" s="247"/>
    </row>
    <row r="202">
      <c r="A202" s="247"/>
    </row>
    <row r="203">
      <c r="A203" s="247"/>
    </row>
    <row r="204">
      <c r="A204" s="247"/>
      <c r="D204" s="247"/>
    </row>
    <row r="205">
      <c r="A205" s="247"/>
    </row>
    <row r="206">
      <c r="A206" s="247"/>
    </row>
    <row r="207">
      <c r="A207" s="247"/>
      <c r="D207" s="247"/>
    </row>
    <row r="208">
      <c r="A208" s="247"/>
      <c r="D208" s="247"/>
    </row>
    <row r="209">
      <c r="A209" s="247"/>
      <c r="D209" s="247"/>
    </row>
    <row r="210">
      <c r="A210" s="247"/>
      <c r="D210" s="247"/>
    </row>
    <row r="211">
      <c r="A211" s="247"/>
      <c r="D211" s="247"/>
    </row>
    <row r="212">
      <c r="A212" s="247"/>
      <c r="D212" s="247"/>
    </row>
    <row r="213">
      <c r="A213" s="247"/>
      <c r="D213" s="247"/>
    </row>
    <row r="214">
      <c r="A214" s="247"/>
      <c r="D214" s="247"/>
    </row>
    <row r="215">
      <c r="A215" s="247"/>
      <c r="D215" s="247"/>
    </row>
    <row r="216">
      <c r="A216" s="247"/>
      <c r="D216" s="247"/>
    </row>
    <row r="217">
      <c r="A217" s="247"/>
      <c r="D217" s="247"/>
    </row>
    <row r="218">
      <c r="A218" s="247"/>
      <c r="D218" s="247"/>
    </row>
    <row r="219">
      <c r="A219" s="247"/>
      <c r="D219" s="247"/>
    </row>
    <row r="220">
      <c r="A220" s="247"/>
      <c r="D220" s="247"/>
    </row>
    <row r="221">
      <c r="A221" s="247"/>
      <c r="D221" s="247"/>
    </row>
    <row r="222">
      <c r="A222" s="247"/>
      <c r="D222" s="247"/>
    </row>
    <row r="223">
      <c r="A223" s="247"/>
      <c r="D223" s="247"/>
    </row>
    <row r="224">
      <c r="A224" s="247"/>
      <c r="D224" s="247"/>
    </row>
    <row r="225">
      <c r="A225" s="247"/>
      <c r="D225" s="247"/>
    </row>
    <row r="226">
      <c r="A226" s="247"/>
      <c r="D226" s="247"/>
    </row>
    <row r="227">
      <c r="A227" s="247"/>
      <c r="D227" s="247"/>
    </row>
    <row r="228">
      <c r="A228" s="247"/>
      <c r="D228" s="247"/>
    </row>
    <row r="229">
      <c r="A229" s="247"/>
      <c r="D229" s="247"/>
    </row>
    <row r="230">
      <c r="A230" s="247"/>
      <c r="D230" s="247"/>
    </row>
    <row r="231">
      <c r="A231" s="247"/>
      <c r="D231" s="247"/>
    </row>
    <row r="232">
      <c r="A232" s="247"/>
      <c r="D232" s="247"/>
    </row>
    <row r="233">
      <c r="A233" s="247"/>
      <c r="D233" s="247"/>
    </row>
    <row r="234">
      <c r="A234" s="247"/>
      <c r="D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c r="D291" s="247"/>
    </row>
    <row r="292">
      <c r="A292" s="247"/>
      <c r="D292" s="247"/>
    </row>
    <row r="293">
      <c r="A293" s="247"/>
      <c r="D293" s="247"/>
    </row>
    <row r="294">
      <c r="A294" s="247"/>
      <c r="D294" s="247"/>
    </row>
    <row r="295">
      <c r="A295" s="247"/>
      <c r="D295" s="247"/>
    </row>
    <row r="296">
      <c r="A296" s="247"/>
      <c r="D296" s="247"/>
    </row>
    <row r="297">
      <c r="A297" s="247"/>
      <c r="D297" s="247"/>
    </row>
    <row r="298">
      <c r="A298" s="247"/>
      <c r="D298" s="247"/>
    </row>
    <row r="299">
      <c r="A299" s="247"/>
      <c r="D299" s="247"/>
    </row>
    <row r="300">
      <c r="A300" s="247"/>
      <c r="D300" s="247"/>
    </row>
    <row r="301">
      <c r="A301" s="247"/>
      <c r="D301" s="247"/>
    </row>
    <row r="302">
      <c r="A302" s="247"/>
      <c r="D302" s="247"/>
    </row>
    <row r="303">
      <c r="A303" s="247"/>
      <c r="D303" s="247"/>
    </row>
    <row r="304">
      <c r="A304" s="247"/>
      <c r="D304" s="247"/>
    </row>
    <row r="305">
      <c r="A305" s="247"/>
      <c r="D305" s="247"/>
    </row>
    <row r="306">
      <c r="A306" s="247"/>
      <c r="D306" s="247"/>
    </row>
    <row r="307">
      <c r="A307" s="247"/>
      <c r="D307" s="247"/>
    </row>
    <row r="308">
      <c r="A308" s="247"/>
      <c r="D308" s="247"/>
    </row>
    <row r="309">
      <c r="A309" s="247"/>
      <c r="D309" s="247"/>
    </row>
    <row r="310">
      <c r="A310" s="247"/>
      <c r="D310" s="247"/>
    </row>
    <row r="311">
      <c r="A311" s="247"/>
      <c r="D311" s="247"/>
    </row>
    <row r="312">
      <c r="A312" s="247"/>
      <c r="D312" s="247"/>
    </row>
    <row r="313">
      <c r="A313" s="247"/>
      <c r="D313" s="247"/>
    </row>
    <row r="314">
      <c r="A314" s="247"/>
      <c r="D314" s="247"/>
    </row>
    <row r="315">
      <c r="A315" s="247"/>
      <c r="D315" s="247"/>
    </row>
    <row r="316">
      <c r="A316" s="247"/>
      <c r="D316" s="247"/>
    </row>
    <row r="317">
      <c r="A317" s="247"/>
      <c r="D317" s="247"/>
    </row>
    <row r="318">
      <c r="A318" s="247"/>
      <c r="D318" s="247"/>
    </row>
    <row r="319">
      <c r="A319" s="247"/>
      <c r="D319" s="247"/>
    </row>
    <row r="320">
      <c r="A320" s="247"/>
      <c r="D320" s="247"/>
    </row>
    <row r="321">
      <c r="A321" s="247"/>
      <c r="D321" s="247"/>
    </row>
    <row r="322">
      <c r="A322" s="247"/>
      <c r="D322" s="247"/>
    </row>
    <row r="323">
      <c r="A323" s="247"/>
      <c r="D323" s="247"/>
    </row>
    <row r="324">
      <c r="A324" s="247"/>
      <c r="D324" s="247"/>
    </row>
    <row r="325">
      <c r="A325" s="247"/>
      <c r="D325" s="247"/>
    </row>
    <row r="326">
      <c r="A326" s="247"/>
      <c r="D326" s="247"/>
    </row>
    <row r="327">
      <c r="A327" s="247"/>
      <c r="D327" s="247"/>
    </row>
    <row r="328">
      <c r="A328" s="247"/>
      <c r="D328" s="247"/>
    </row>
    <row r="329">
      <c r="A329" s="247"/>
      <c r="D329" s="247"/>
    </row>
    <row r="330">
      <c r="A330" s="247"/>
      <c r="D330" s="247"/>
    </row>
    <row r="331">
      <c r="A331" s="247"/>
      <c r="D331" s="247"/>
    </row>
    <row r="332">
      <c r="A332" s="247"/>
      <c r="D332" s="247"/>
    </row>
    <row r="333">
      <c r="A333" s="247"/>
      <c r="D333" s="247"/>
    </row>
    <row r="334">
      <c r="A334" s="247"/>
      <c r="D334" s="247"/>
    </row>
    <row r="335">
      <c r="A335" s="247"/>
      <c r="D335" s="247"/>
    </row>
    <row r="336">
      <c r="A336" s="247"/>
      <c r="D336" s="247"/>
    </row>
    <row r="337">
      <c r="A337" s="247"/>
      <c r="D337" s="247"/>
    </row>
    <row r="338">
      <c r="A338" s="247"/>
      <c r="D338" s="247"/>
    </row>
    <row r="339">
      <c r="A339" s="247"/>
      <c r="D339" s="247"/>
    </row>
    <row r="340">
      <c r="A340" s="247"/>
      <c r="D340" s="247"/>
    </row>
    <row r="341">
      <c r="A341" s="247"/>
      <c r="D341" s="247"/>
    </row>
    <row r="342">
      <c r="A342" s="247"/>
      <c r="D342" s="247"/>
    </row>
    <row r="343">
      <c r="A343" s="247"/>
      <c r="D343" s="247"/>
    </row>
    <row r="344">
      <c r="A344" s="247"/>
      <c r="D344" s="247"/>
    </row>
    <row r="345">
      <c r="A345" s="247"/>
      <c r="D345" s="247"/>
    </row>
    <row r="346">
      <c r="A346" s="247"/>
      <c r="D346" s="247"/>
    </row>
    <row r="347">
      <c r="A347" s="247"/>
      <c r="D347" s="247"/>
    </row>
    <row r="348">
      <c r="A348" s="247"/>
      <c r="D348" s="247"/>
    </row>
    <row r="349">
      <c r="A349" s="247"/>
      <c r="D349" s="247"/>
    </row>
    <row r="350">
      <c r="A350" s="247"/>
      <c r="D350" s="247"/>
    </row>
    <row r="351">
      <c r="A351" s="247"/>
      <c r="D351" s="247"/>
    </row>
    <row r="352">
      <c r="A352" s="247"/>
      <c r="D352" s="247"/>
    </row>
    <row r="353">
      <c r="A353" s="247"/>
      <c r="D353" s="247"/>
    </row>
    <row r="354">
      <c r="A354" s="247"/>
      <c r="D354" s="247"/>
    </row>
    <row r="355">
      <c r="A355" s="247"/>
      <c r="D355" s="247"/>
    </row>
    <row r="356">
      <c r="A356" s="247"/>
      <c r="D356" s="247"/>
    </row>
    <row r="357">
      <c r="A357" s="247"/>
      <c r="D357" s="247"/>
    </row>
    <row r="358">
      <c r="A358" s="247"/>
      <c r="D358" s="247"/>
    </row>
    <row r="359">
      <c r="A359" s="247"/>
      <c r="D359" s="247"/>
    </row>
    <row r="360">
      <c r="A360" s="247"/>
      <c r="D360" s="247"/>
    </row>
    <row r="361">
      <c r="A361" s="247"/>
      <c r="D361" s="247"/>
    </row>
    <row r="362">
      <c r="A362" s="247"/>
      <c r="D362" s="247"/>
    </row>
    <row r="363">
      <c r="A363" s="247"/>
      <c r="D363" s="247"/>
    </row>
    <row r="364">
      <c r="A364" s="247"/>
      <c r="D364" s="247"/>
    </row>
    <row r="365">
      <c r="A365" s="247"/>
      <c r="D365" s="247"/>
    </row>
    <row r="366">
      <c r="A366" s="247"/>
      <c r="D366" s="247"/>
    </row>
    <row r="367">
      <c r="A367" s="247"/>
      <c r="D367" s="247"/>
    </row>
    <row r="368">
      <c r="A368" s="247"/>
      <c r="D368" s="247"/>
    </row>
    <row r="369">
      <c r="A369" s="247"/>
      <c r="D369" s="247"/>
    </row>
    <row r="370">
      <c r="A370" s="247"/>
      <c r="D370" s="247"/>
    </row>
    <row r="371">
      <c r="A371" s="247"/>
      <c r="D371" s="247"/>
    </row>
    <row r="372">
      <c r="A372" s="247"/>
      <c r="D372" s="247"/>
    </row>
    <row r="373">
      <c r="A373" s="247"/>
      <c r="D373" s="247"/>
    </row>
    <row r="374">
      <c r="A374" s="247"/>
      <c r="D374" s="247"/>
    </row>
    <row r="375">
      <c r="A375" s="247"/>
      <c r="D375" s="247"/>
    </row>
    <row r="376">
      <c r="A376" s="247"/>
      <c r="D376" s="247"/>
    </row>
    <row r="377">
      <c r="A377" s="247"/>
      <c r="D377" s="247"/>
    </row>
    <row r="378">
      <c r="A378" s="247"/>
      <c r="D378" s="247"/>
    </row>
    <row r="379">
      <c r="A379" s="247"/>
      <c r="D379" s="247"/>
    </row>
    <row r="380">
      <c r="A380" s="247"/>
      <c r="D380" s="247"/>
    </row>
    <row r="381">
      <c r="A381" s="247"/>
      <c r="D381" s="247"/>
    </row>
    <row r="382">
      <c r="A382" s="247"/>
      <c r="D382" s="247"/>
    </row>
    <row r="383">
      <c r="A383" s="247"/>
      <c r="D383" s="247"/>
    </row>
    <row r="384">
      <c r="A384" s="247"/>
      <c r="D384" s="247"/>
    </row>
    <row r="385">
      <c r="A385" s="247"/>
      <c r="D385" s="247"/>
    </row>
    <row r="386">
      <c r="A386" s="247"/>
      <c r="D386" s="247"/>
    </row>
    <row r="387">
      <c r="A387" s="247"/>
      <c r="D387" s="247"/>
    </row>
    <row r="388">
      <c r="A388" s="247"/>
      <c r="D388" s="247"/>
    </row>
    <row r="389">
      <c r="A389" s="247"/>
      <c r="D389" s="247"/>
    </row>
    <row r="390">
      <c r="A390" s="247"/>
      <c r="D390" s="247"/>
    </row>
    <row r="391">
      <c r="A391" s="247"/>
      <c r="D391" s="247"/>
    </row>
    <row r="392">
      <c r="A392" s="247"/>
      <c r="D392" s="247"/>
    </row>
    <row r="393">
      <c r="A393" s="247"/>
      <c r="D393" s="247"/>
    </row>
    <row r="394">
      <c r="A394" s="247"/>
      <c r="D394" s="247"/>
    </row>
    <row r="395">
      <c r="A395" s="247"/>
      <c r="D395" s="247"/>
    </row>
    <row r="396">
      <c r="A396" s="247"/>
      <c r="D396" s="247"/>
    </row>
    <row r="397">
      <c r="A397" s="247"/>
      <c r="D397" s="247"/>
    </row>
    <row r="398">
      <c r="A398" s="247"/>
      <c r="D398" s="247"/>
    </row>
    <row r="399">
      <c r="A399" s="247"/>
      <c r="D399" s="247"/>
    </row>
    <row r="400">
      <c r="A400" s="247"/>
      <c r="D400" s="247"/>
    </row>
    <row r="401">
      <c r="A401" s="247"/>
      <c r="D401" s="247"/>
    </row>
    <row r="402">
      <c r="A402" s="247"/>
      <c r="D402" s="247"/>
    </row>
    <row r="403">
      <c r="A403" s="247"/>
      <c r="D403" s="247"/>
    </row>
    <row r="404">
      <c r="A404" s="247"/>
      <c r="D404" s="247"/>
    </row>
    <row r="405">
      <c r="A405" s="247"/>
      <c r="D405" s="247"/>
    </row>
    <row r="406">
      <c r="A406" s="247"/>
      <c r="D406" s="247"/>
    </row>
    <row r="407">
      <c r="A407" s="247"/>
      <c r="D407" s="247"/>
    </row>
    <row r="408">
      <c r="A408" s="247"/>
      <c r="D408" s="247"/>
    </row>
    <row r="409">
      <c r="A409" s="247"/>
      <c r="D409" s="247"/>
    </row>
    <row r="410">
      <c r="A410" s="247"/>
      <c r="D410" s="247"/>
    </row>
    <row r="411">
      <c r="A411" s="247"/>
      <c r="D411" s="247"/>
    </row>
    <row r="412">
      <c r="A412" s="247"/>
      <c r="D412" s="247"/>
    </row>
    <row r="413">
      <c r="A413" s="247"/>
      <c r="D413" s="247"/>
    </row>
    <row r="414">
      <c r="A414" s="247"/>
      <c r="D414" s="247"/>
    </row>
    <row r="415">
      <c r="A415" s="247"/>
      <c r="D415" s="247"/>
    </row>
    <row r="416">
      <c r="A416" s="247"/>
      <c r="D416" s="247"/>
    </row>
    <row r="417">
      <c r="A417" s="247"/>
      <c r="D417" s="247"/>
    </row>
    <row r="418">
      <c r="A418" s="247"/>
      <c r="D418" s="247"/>
    </row>
    <row r="419">
      <c r="A419" s="247"/>
      <c r="D419" s="247"/>
    </row>
    <row r="420">
      <c r="A420" s="247"/>
      <c r="D420" s="247"/>
    </row>
    <row r="421">
      <c r="A421" s="247"/>
      <c r="D421" s="247"/>
    </row>
    <row r="422">
      <c r="A422" s="247"/>
      <c r="D422" s="247"/>
    </row>
    <row r="423">
      <c r="A423" s="247"/>
      <c r="D423" s="247"/>
    </row>
    <row r="424">
      <c r="A424" s="247"/>
      <c r="D424" s="247"/>
    </row>
    <row r="425">
      <c r="A425" s="247"/>
      <c r="D425" s="247"/>
    </row>
    <row r="426">
      <c r="A426" s="247"/>
      <c r="D426" s="247"/>
    </row>
    <row r="427">
      <c r="A427" s="247"/>
      <c r="D427" s="247"/>
    </row>
    <row r="428">
      <c r="A428" s="247"/>
      <c r="D428" s="247"/>
    </row>
    <row r="429">
      <c r="A429" s="247"/>
      <c r="D429" s="247"/>
    </row>
    <row r="430">
      <c r="A430" s="247"/>
      <c r="D430" s="247"/>
    </row>
    <row r="431">
      <c r="A431" s="247"/>
      <c r="D431" s="247"/>
    </row>
    <row r="432">
      <c r="A432" s="247"/>
      <c r="D432" s="247"/>
    </row>
    <row r="433">
      <c r="A433" s="247"/>
      <c r="D433" s="247"/>
    </row>
    <row r="434">
      <c r="A434" s="247"/>
      <c r="D434" s="247"/>
    </row>
    <row r="435">
      <c r="A435" s="247"/>
      <c r="D435" s="247"/>
    </row>
    <row r="436">
      <c r="A436" s="247"/>
      <c r="D436" s="247"/>
    </row>
    <row r="437">
      <c r="A437" s="247"/>
      <c r="D437" s="247"/>
    </row>
    <row r="438">
      <c r="A438" s="247"/>
      <c r="D438" s="247"/>
    </row>
    <row r="439">
      <c r="A439" s="247"/>
      <c r="D439" s="247"/>
    </row>
    <row r="440">
      <c r="A440" s="247"/>
      <c r="D440" s="247"/>
    </row>
    <row r="441">
      <c r="A441" s="247"/>
      <c r="D441" s="247"/>
    </row>
    <row r="442">
      <c r="A442" s="247"/>
      <c r="D442" s="247"/>
    </row>
    <row r="443">
      <c r="A443" s="247"/>
      <c r="D443" s="247"/>
    </row>
    <row r="444">
      <c r="A444" s="247"/>
      <c r="D444" s="247"/>
    </row>
    <row r="445">
      <c r="A445" s="247"/>
      <c r="D445" s="247"/>
    </row>
    <row r="446">
      <c r="A446" s="247"/>
      <c r="D446" s="247"/>
    </row>
    <row r="447">
      <c r="A447" s="247"/>
      <c r="D447" s="247"/>
    </row>
    <row r="448">
      <c r="A448" s="247"/>
      <c r="D448" s="247"/>
    </row>
    <row r="449">
      <c r="A449" s="247"/>
      <c r="D449" s="247"/>
    </row>
    <row r="450">
      <c r="A450" s="247"/>
      <c r="D450" s="247"/>
    </row>
    <row r="451">
      <c r="A451" s="247"/>
      <c r="D451" s="247"/>
    </row>
    <row r="452">
      <c r="A452" s="247"/>
      <c r="D452" s="247"/>
    </row>
    <row r="453">
      <c r="A453" s="247"/>
      <c r="D453" s="247"/>
    </row>
    <row r="454">
      <c r="A454" s="247"/>
      <c r="D454" s="247"/>
    </row>
    <row r="455">
      <c r="A455" s="247"/>
      <c r="D455" s="247"/>
    </row>
    <row r="456">
      <c r="A456" s="247"/>
      <c r="D456" s="247"/>
    </row>
    <row r="457">
      <c r="A457" s="247"/>
      <c r="D457" s="247"/>
    </row>
    <row r="458">
      <c r="A458" s="247"/>
      <c r="D458" s="247"/>
    </row>
    <row r="459">
      <c r="A459" s="247"/>
      <c r="D459" s="247"/>
    </row>
    <row r="460">
      <c r="A460" s="247"/>
      <c r="D460" s="247"/>
    </row>
    <row r="461">
      <c r="A461" s="247"/>
      <c r="D461" s="247"/>
    </row>
    <row r="462">
      <c r="A462" s="247"/>
      <c r="D462" s="247"/>
    </row>
    <row r="463">
      <c r="A463" s="247"/>
      <c r="D463" s="247"/>
    </row>
    <row r="464">
      <c r="A464" s="247"/>
      <c r="D464" s="247"/>
    </row>
    <row r="465">
      <c r="A465" s="247"/>
      <c r="D465" s="247"/>
    </row>
    <row r="466">
      <c r="A466" s="247"/>
      <c r="D466" s="247"/>
    </row>
    <row r="467">
      <c r="A467" s="247"/>
      <c r="D467" s="247"/>
    </row>
    <row r="468">
      <c r="A468" s="247"/>
      <c r="D468" s="247"/>
    </row>
    <row r="469">
      <c r="A469" s="247"/>
      <c r="D469" s="247"/>
    </row>
    <row r="470">
      <c r="A470" s="247"/>
      <c r="D470" s="247"/>
    </row>
    <row r="471">
      <c r="A471" s="247"/>
      <c r="D471" s="247"/>
    </row>
    <row r="472">
      <c r="A472" s="247"/>
      <c r="D472" s="247"/>
    </row>
    <row r="473">
      <c r="A473" s="247"/>
      <c r="D473" s="247"/>
    </row>
    <row r="474">
      <c r="A474" s="247"/>
      <c r="D474" s="247"/>
    </row>
    <row r="475">
      <c r="A475" s="247"/>
      <c r="D475" s="247"/>
    </row>
    <row r="476">
      <c r="A476" s="247"/>
      <c r="D476" s="247"/>
    </row>
    <row r="477">
      <c r="A477" s="247"/>
      <c r="D477" s="247"/>
    </row>
    <row r="478">
      <c r="A478" s="247"/>
      <c r="D478" s="247"/>
    </row>
    <row r="479">
      <c r="A479" s="247"/>
      <c r="D479" s="247"/>
    </row>
    <row r="480">
      <c r="A480" s="247"/>
      <c r="D480" s="247"/>
    </row>
    <row r="481">
      <c r="A481" s="247"/>
      <c r="D481" s="247"/>
    </row>
    <row r="482">
      <c r="A482" s="247"/>
      <c r="D482" s="247"/>
    </row>
    <row r="483">
      <c r="A483" s="247"/>
      <c r="D483" s="247"/>
    </row>
    <row r="484">
      <c r="A484" s="247"/>
      <c r="D484" s="247"/>
    </row>
    <row r="485">
      <c r="A485" s="247"/>
      <c r="D485" s="247"/>
    </row>
    <row r="486">
      <c r="A486" s="247"/>
      <c r="D486" s="247"/>
    </row>
    <row r="487">
      <c r="A487" s="247"/>
      <c r="D487" s="247"/>
    </row>
    <row r="488">
      <c r="A488" s="247"/>
      <c r="D488" s="247"/>
    </row>
    <row r="489">
      <c r="A489" s="247"/>
      <c r="D489" s="247"/>
    </row>
    <row r="490">
      <c r="A490" s="247"/>
      <c r="D490" s="247"/>
    </row>
    <row r="491">
      <c r="A491" s="247"/>
      <c r="D491" s="247"/>
    </row>
    <row r="492">
      <c r="A492" s="247"/>
      <c r="D492" s="247"/>
    </row>
    <row r="493">
      <c r="A493" s="247"/>
      <c r="D493" s="247"/>
    </row>
    <row r="494">
      <c r="A494" s="247"/>
      <c r="D494" s="247"/>
    </row>
    <row r="495">
      <c r="A495" s="247"/>
      <c r="D495" s="247"/>
    </row>
    <row r="496">
      <c r="A496" s="247"/>
      <c r="D496" s="247"/>
    </row>
    <row r="497">
      <c r="A497" s="247"/>
      <c r="D497" s="247"/>
    </row>
    <row r="498">
      <c r="A498" s="247"/>
      <c r="D498" s="247"/>
    </row>
    <row r="499">
      <c r="A499" s="247"/>
      <c r="D499" s="247"/>
    </row>
    <row r="500">
      <c r="A500" s="247"/>
      <c r="D500" s="247"/>
    </row>
    <row r="501">
      <c r="A501" s="247"/>
      <c r="D501" s="247"/>
    </row>
    <row r="502">
      <c r="A502" s="247"/>
      <c r="D502" s="247"/>
    </row>
    <row r="503">
      <c r="A503" s="247"/>
      <c r="D503" s="247"/>
    </row>
    <row r="504">
      <c r="A504" s="247"/>
      <c r="D504" s="247"/>
    </row>
    <row r="505">
      <c r="A505" s="247"/>
      <c r="D505" s="247"/>
    </row>
    <row r="506">
      <c r="A506" s="247"/>
      <c r="D506" s="247"/>
    </row>
    <row r="507">
      <c r="A507" s="247"/>
      <c r="D507" s="247"/>
    </row>
    <row r="508">
      <c r="A508" s="247"/>
      <c r="D508" s="247"/>
    </row>
    <row r="509">
      <c r="A509" s="247"/>
      <c r="D509" s="247"/>
    </row>
    <row r="510">
      <c r="A510" s="247"/>
      <c r="D510" s="247"/>
    </row>
    <row r="511">
      <c r="A511" s="247"/>
      <c r="D511" s="247"/>
    </row>
    <row r="512">
      <c r="A512" s="247"/>
      <c r="D512" s="247"/>
    </row>
    <row r="513">
      <c r="A513" s="247"/>
      <c r="D513" s="247"/>
    </row>
    <row r="514">
      <c r="A514" s="247"/>
      <c r="D514" s="247"/>
    </row>
    <row r="515">
      <c r="A515" s="247"/>
      <c r="D515" s="247"/>
    </row>
    <row r="516">
      <c r="A516" s="247"/>
      <c r="D516" s="247"/>
    </row>
    <row r="517">
      <c r="A517" s="247"/>
      <c r="D517" s="247"/>
    </row>
    <row r="518">
      <c r="A518" s="247"/>
      <c r="D518" s="247"/>
    </row>
    <row r="519">
      <c r="A519" s="247"/>
      <c r="D519" s="247"/>
    </row>
    <row r="520">
      <c r="A520" s="247"/>
      <c r="D520" s="247"/>
    </row>
    <row r="521">
      <c r="A521" s="247"/>
      <c r="D521" s="247"/>
    </row>
    <row r="522">
      <c r="A522" s="247"/>
      <c r="D522" s="247"/>
    </row>
    <row r="523">
      <c r="A523" s="247"/>
      <c r="D523" s="247"/>
    </row>
    <row r="524">
      <c r="A524" s="247"/>
      <c r="D524" s="247"/>
    </row>
    <row r="525">
      <c r="A525" s="247"/>
      <c r="D525" s="247"/>
    </row>
    <row r="526">
      <c r="A526" s="247"/>
      <c r="D526" s="247"/>
    </row>
    <row r="527">
      <c r="A527" s="247"/>
      <c r="D527" s="247"/>
    </row>
    <row r="528">
      <c r="A528" s="247"/>
      <c r="D528" s="247"/>
    </row>
    <row r="529">
      <c r="A529" s="247"/>
      <c r="D529" s="247"/>
    </row>
    <row r="530">
      <c r="A530" s="247"/>
      <c r="D530" s="247"/>
    </row>
    <row r="531">
      <c r="A531" s="247"/>
      <c r="D531" s="247"/>
    </row>
    <row r="532">
      <c r="A532" s="247"/>
      <c r="D532" s="247"/>
    </row>
    <row r="533">
      <c r="A533" s="247"/>
      <c r="D533" s="247"/>
    </row>
    <row r="534">
      <c r="A534" s="247"/>
      <c r="D534" s="247"/>
    </row>
    <row r="535">
      <c r="A535" s="247"/>
      <c r="D535" s="247"/>
    </row>
    <row r="536">
      <c r="A536" s="247"/>
      <c r="D536" s="247"/>
    </row>
    <row r="537">
      <c r="A537" s="247"/>
      <c r="D537" s="247"/>
    </row>
    <row r="538">
      <c r="A538" s="247"/>
      <c r="D538" s="247"/>
    </row>
    <row r="539">
      <c r="A539" s="247"/>
      <c r="D539" s="247"/>
    </row>
    <row r="540">
      <c r="A540" s="247"/>
      <c r="D540" s="247"/>
    </row>
    <row r="541">
      <c r="A541" s="247"/>
      <c r="D541" s="247"/>
    </row>
    <row r="542">
      <c r="A542" s="247"/>
      <c r="D542" s="247"/>
    </row>
    <row r="543">
      <c r="A543" s="247"/>
      <c r="D543" s="247"/>
    </row>
    <row r="544">
      <c r="A544" s="247"/>
      <c r="D544" s="247"/>
    </row>
    <row r="545">
      <c r="A545" s="247"/>
      <c r="D545" s="247"/>
    </row>
    <row r="546">
      <c r="A546" s="247"/>
      <c r="D546" s="247"/>
    </row>
    <row r="547">
      <c r="A547" s="247"/>
      <c r="D547" s="247"/>
    </row>
    <row r="548">
      <c r="A548" s="247"/>
      <c r="D548" s="247"/>
    </row>
    <row r="549">
      <c r="A549" s="247"/>
      <c r="D549" s="247"/>
    </row>
    <row r="550">
      <c r="A550" s="247"/>
      <c r="D550" s="247"/>
    </row>
    <row r="551">
      <c r="A551" s="247"/>
      <c r="D551" s="247"/>
    </row>
    <row r="552">
      <c r="A552" s="247"/>
      <c r="D552" s="247"/>
    </row>
    <row r="553">
      <c r="A553" s="247"/>
      <c r="D553" s="247"/>
    </row>
    <row r="554">
      <c r="A554" s="247"/>
      <c r="D554" s="247"/>
    </row>
    <row r="555">
      <c r="A555" s="247"/>
      <c r="D555" s="247"/>
    </row>
    <row r="556">
      <c r="A556" s="247"/>
      <c r="D556" s="247"/>
    </row>
    <row r="557">
      <c r="A557" s="247"/>
      <c r="D557" s="247"/>
    </row>
    <row r="558">
      <c r="A558" s="247"/>
      <c r="D558" s="247"/>
    </row>
    <row r="559">
      <c r="A559" s="247"/>
      <c r="D559" s="247"/>
    </row>
    <row r="560">
      <c r="A560" s="247"/>
      <c r="D560" s="247"/>
    </row>
    <row r="561">
      <c r="A561" s="247"/>
      <c r="D561" s="247"/>
    </row>
    <row r="562">
      <c r="A562" s="247"/>
      <c r="D562" s="247"/>
    </row>
    <row r="563">
      <c r="A563" s="247"/>
      <c r="D563" s="247"/>
    </row>
    <row r="564">
      <c r="A564" s="247"/>
      <c r="D564" s="247"/>
    </row>
    <row r="565">
      <c r="A565" s="247"/>
      <c r="D565" s="247"/>
    </row>
    <row r="566">
      <c r="A566" s="247"/>
      <c r="D566" s="247"/>
    </row>
    <row r="567">
      <c r="A567" s="247"/>
      <c r="D567" s="247"/>
    </row>
    <row r="568">
      <c r="A568" s="247"/>
      <c r="D568" s="247"/>
    </row>
    <row r="569">
      <c r="A569" s="247"/>
      <c r="D569" s="247"/>
    </row>
    <row r="570">
      <c r="A570" s="247"/>
      <c r="D570" s="247"/>
    </row>
    <row r="571">
      <c r="A571" s="247"/>
      <c r="D571" s="247"/>
    </row>
    <row r="572">
      <c r="A572" s="247"/>
      <c r="D572" s="247"/>
    </row>
    <row r="573">
      <c r="A573" s="247"/>
      <c r="D573" s="247"/>
    </row>
    <row r="574">
      <c r="A574" s="247"/>
      <c r="D574" s="247"/>
    </row>
    <row r="575">
      <c r="A575" s="247"/>
      <c r="D575" s="247"/>
    </row>
    <row r="576">
      <c r="A576" s="247"/>
      <c r="D576" s="247"/>
    </row>
    <row r="577">
      <c r="A577" s="247"/>
      <c r="D577" s="247"/>
    </row>
    <row r="578">
      <c r="A578" s="247"/>
      <c r="D578" s="247"/>
    </row>
    <row r="579">
      <c r="A579" s="247"/>
      <c r="D579" s="247"/>
    </row>
    <row r="580">
      <c r="A580" s="247"/>
      <c r="D580" s="247"/>
    </row>
    <row r="581">
      <c r="A581" s="247"/>
      <c r="D581" s="247"/>
    </row>
    <row r="582">
      <c r="A582" s="247"/>
      <c r="D582" s="247"/>
    </row>
    <row r="583">
      <c r="A583" s="247"/>
      <c r="D583" s="247"/>
    </row>
    <row r="584">
      <c r="A584" s="247"/>
      <c r="D584" s="247"/>
    </row>
    <row r="585">
      <c r="A585" s="247"/>
      <c r="D585" s="247"/>
    </row>
    <row r="586">
      <c r="A586" s="247"/>
      <c r="D586" s="247"/>
    </row>
    <row r="587">
      <c r="A587" s="247"/>
      <c r="D587" s="247"/>
    </row>
    <row r="588">
      <c r="A588" s="247"/>
      <c r="D588" s="247"/>
    </row>
    <row r="589">
      <c r="A589" s="247"/>
      <c r="D589" s="247"/>
    </row>
    <row r="590">
      <c r="A590" s="247"/>
      <c r="D590" s="247"/>
    </row>
    <row r="591">
      <c r="A591" s="247"/>
      <c r="D591" s="247"/>
    </row>
    <row r="592">
      <c r="A592" s="247"/>
      <c r="D592" s="247"/>
    </row>
    <row r="593">
      <c r="A593" s="247"/>
      <c r="D593" s="247"/>
    </row>
    <row r="594">
      <c r="A594" s="247"/>
      <c r="D594" s="247"/>
    </row>
    <row r="595">
      <c r="A595" s="247"/>
      <c r="D595" s="247"/>
    </row>
    <row r="596">
      <c r="A596" s="247"/>
      <c r="D596" s="247"/>
    </row>
    <row r="597">
      <c r="A597" s="247"/>
      <c r="D597" s="247"/>
    </row>
    <row r="598">
      <c r="A598" s="247"/>
      <c r="D598" s="247"/>
    </row>
    <row r="599">
      <c r="A599" s="247"/>
      <c r="D599" s="247"/>
    </row>
    <row r="600">
      <c r="A600" s="247"/>
      <c r="D600" s="247"/>
    </row>
    <row r="601">
      <c r="A601" s="247"/>
      <c r="D601" s="247"/>
    </row>
    <row r="602">
      <c r="A602" s="247"/>
      <c r="D602" s="247"/>
    </row>
    <row r="603">
      <c r="A603" s="247"/>
      <c r="D603" s="247"/>
    </row>
    <row r="604">
      <c r="A604" s="247"/>
      <c r="D604" s="247"/>
    </row>
    <row r="605">
      <c r="A605" s="247"/>
      <c r="D605" s="247"/>
    </row>
    <row r="606">
      <c r="A606" s="247"/>
      <c r="D606" s="247"/>
    </row>
    <row r="607">
      <c r="A607" s="247"/>
      <c r="D607" s="247"/>
    </row>
    <row r="608">
      <c r="A608" s="247"/>
      <c r="D608" s="247"/>
    </row>
    <row r="609">
      <c r="A609" s="247"/>
      <c r="D609" s="247"/>
    </row>
    <row r="610">
      <c r="A610" s="247"/>
      <c r="D610" s="247"/>
    </row>
    <row r="611">
      <c r="A611" s="247"/>
      <c r="D611" s="247"/>
    </row>
    <row r="612">
      <c r="A612" s="247"/>
      <c r="D612" s="247"/>
    </row>
    <row r="613">
      <c r="A613" s="247"/>
      <c r="D613" s="247"/>
    </row>
    <row r="614">
      <c r="A614" s="247"/>
      <c r="D614" s="247"/>
    </row>
    <row r="615">
      <c r="A615" s="247"/>
      <c r="D615" s="247"/>
    </row>
    <row r="616">
      <c r="A616" s="247"/>
      <c r="D616" s="247"/>
    </row>
    <row r="617">
      <c r="A617" s="247"/>
      <c r="D617" s="247"/>
    </row>
    <row r="618">
      <c r="A618" s="247"/>
      <c r="D618" s="247"/>
    </row>
    <row r="619">
      <c r="A619" s="247"/>
      <c r="D619" s="247"/>
    </row>
    <row r="620">
      <c r="A620" s="247"/>
      <c r="D620" s="247"/>
    </row>
    <row r="621">
      <c r="A621" s="247"/>
      <c r="D621" s="247"/>
    </row>
    <row r="622">
      <c r="A622" s="247"/>
      <c r="D622" s="247"/>
    </row>
    <row r="623">
      <c r="A623" s="247"/>
      <c r="D623" s="247"/>
    </row>
    <row r="624">
      <c r="A624" s="247"/>
      <c r="D624" s="247"/>
    </row>
    <row r="625">
      <c r="A625" s="247"/>
      <c r="D625" s="247"/>
    </row>
    <row r="626">
      <c r="A626" s="247"/>
      <c r="D626" s="247"/>
    </row>
    <row r="627">
      <c r="A627" s="247"/>
      <c r="D627" s="247"/>
    </row>
    <row r="628">
      <c r="A628" s="247"/>
      <c r="D628" s="247"/>
    </row>
    <row r="629">
      <c r="A629" s="247"/>
      <c r="D629" s="247"/>
    </row>
    <row r="630">
      <c r="A630" s="247"/>
      <c r="D630" s="247"/>
    </row>
    <row r="631">
      <c r="A631" s="247"/>
      <c r="D631" s="247"/>
    </row>
    <row r="632">
      <c r="A632" s="247"/>
      <c r="D632" s="247"/>
    </row>
    <row r="633">
      <c r="A633" s="247"/>
      <c r="D633" s="247"/>
    </row>
    <row r="634">
      <c r="A634" s="247"/>
      <c r="D634" s="247"/>
    </row>
    <row r="635">
      <c r="A635" s="247"/>
      <c r="D635" s="247"/>
    </row>
    <row r="636">
      <c r="A636" s="247"/>
      <c r="D636" s="247"/>
    </row>
    <row r="637">
      <c r="A637" s="247"/>
      <c r="D637" s="247"/>
    </row>
    <row r="638">
      <c r="A638" s="247"/>
      <c r="D638" s="247"/>
    </row>
    <row r="639">
      <c r="A639" s="247"/>
      <c r="D639" s="247"/>
    </row>
    <row r="640">
      <c r="A640" s="247"/>
      <c r="D640" s="247"/>
    </row>
    <row r="641">
      <c r="A641" s="247"/>
      <c r="D641" s="247"/>
    </row>
    <row r="642">
      <c r="A642" s="247"/>
      <c r="D642" s="247"/>
    </row>
    <row r="643">
      <c r="A643" s="247"/>
      <c r="D643" s="247"/>
    </row>
    <row r="644">
      <c r="A644" s="247"/>
      <c r="D644" s="247"/>
    </row>
    <row r="645">
      <c r="A645" s="247"/>
      <c r="D645" s="247"/>
    </row>
    <row r="646">
      <c r="A646" s="247"/>
      <c r="D646" s="247"/>
    </row>
    <row r="647">
      <c r="A647" s="247"/>
      <c r="D647" s="247"/>
    </row>
    <row r="648">
      <c r="A648" s="247"/>
      <c r="D648" s="247"/>
    </row>
    <row r="649">
      <c r="A649" s="247"/>
      <c r="D649" s="247"/>
    </row>
    <row r="650">
      <c r="A650" s="247"/>
      <c r="D650" s="247"/>
    </row>
    <row r="651">
      <c r="A651" s="247"/>
      <c r="D651" s="247"/>
    </row>
    <row r="652">
      <c r="A652" s="247"/>
      <c r="D652" s="247"/>
    </row>
    <row r="653">
      <c r="A653" s="247"/>
      <c r="D653" s="247"/>
    </row>
    <row r="654">
      <c r="A654" s="247"/>
      <c r="D654" s="247"/>
    </row>
    <row r="655">
      <c r="A655" s="247"/>
      <c r="D655" s="247"/>
    </row>
    <row r="656">
      <c r="A656" s="247"/>
      <c r="D656" s="247"/>
    </row>
    <row r="657">
      <c r="A657" s="247"/>
      <c r="D657" s="247"/>
    </row>
    <row r="658">
      <c r="A658" s="247"/>
      <c r="D658" s="247"/>
    </row>
    <row r="659">
      <c r="A659" s="247"/>
      <c r="D659" s="247"/>
    </row>
    <row r="660">
      <c r="A660" s="247"/>
      <c r="D660" s="247"/>
    </row>
    <row r="661">
      <c r="A661" s="247"/>
      <c r="D661" s="247"/>
    </row>
    <row r="662">
      <c r="A662" s="247"/>
      <c r="D662" s="247"/>
    </row>
    <row r="663">
      <c r="A663" s="247"/>
      <c r="D663" s="247"/>
    </row>
    <row r="664">
      <c r="A664" s="247"/>
      <c r="D664" s="247"/>
    </row>
    <row r="665">
      <c r="A665" s="247"/>
      <c r="D665" s="247"/>
    </row>
    <row r="666">
      <c r="A666" s="247"/>
      <c r="D666" s="247"/>
    </row>
    <row r="667">
      <c r="A667" s="247"/>
      <c r="D667" s="247"/>
    </row>
    <row r="668">
      <c r="A668" s="247"/>
      <c r="D668" s="247"/>
    </row>
    <row r="669">
      <c r="A669" s="247"/>
      <c r="D669" s="247"/>
    </row>
    <row r="670">
      <c r="A670" s="247"/>
      <c r="D670" s="247"/>
    </row>
    <row r="671">
      <c r="A671" s="247"/>
      <c r="D671" s="247"/>
    </row>
    <row r="672">
      <c r="A672" s="247"/>
      <c r="D672" s="247"/>
    </row>
    <row r="673">
      <c r="A673" s="247"/>
      <c r="D673" s="247"/>
    </row>
    <row r="674">
      <c r="A674" s="247"/>
      <c r="D674" s="247"/>
    </row>
    <row r="675">
      <c r="A675" s="247"/>
      <c r="D675" s="247"/>
    </row>
    <row r="676">
      <c r="A676" s="247"/>
      <c r="D676" s="247"/>
    </row>
    <row r="677">
      <c r="A677" s="247"/>
      <c r="D677" s="247"/>
    </row>
    <row r="678">
      <c r="A678" s="247"/>
      <c r="D678" s="247"/>
    </row>
    <row r="679">
      <c r="A679" s="247"/>
      <c r="D679" s="247"/>
    </row>
    <row r="680">
      <c r="A680" s="247"/>
      <c r="D680" s="247"/>
    </row>
    <row r="681">
      <c r="A681" s="247"/>
      <c r="D681" s="247"/>
    </row>
    <row r="682">
      <c r="A682" s="247"/>
      <c r="D682" s="247"/>
    </row>
    <row r="683">
      <c r="A683" s="247"/>
      <c r="D683" s="247"/>
    </row>
    <row r="684">
      <c r="A684" s="247"/>
      <c r="D684" s="247"/>
    </row>
    <row r="685">
      <c r="A685" s="247"/>
      <c r="D685" s="247"/>
    </row>
    <row r="686">
      <c r="A686" s="247"/>
      <c r="D686" s="247"/>
    </row>
    <row r="687">
      <c r="A687" s="247"/>
      <c r="D687" s="247"/>
    </row>
    <row r="688">
      <c r="A688" s="247"/>
      <c r="D688" s="247"/>
    </row>
    <row r="689">
      <c r="A689" s="247"/>
      <c r="D689" s="247"/>
    </row>
    <row r="690">
      <c r="A690" s="247"/>
      <c r="D690" s="247"/>
    </row>
    <row r="691">
      <c r="A691" s="247"/>
      <c r="D691" s="247"/>
    </row>
    <row r="692">
      <c r="A692" s="247"/>
      <c r="D692" s="247"/>
    </row>
    <row r="693">
      <c r="A693" s="247"/>
      <c r="D693" s="247"/>
    </row>
    <row r="694">
      <c r="A694" s="247"/>
      <c r="D694" s="247"/>
    </row>
    <row r="695">
      <c r="A695" s="247"/>
      <c r="D695" s="247"/>
    </row>
    <row r="696">
      <c r="A696" s="247"/>
      <c r="D696" s="247"/>
    </row>
    <row r="697">
      <c r="A697" s="247"/>
      <c r="D697" s="247"/>
    </row>
    <row r="698">
      <c r="A698" s="247"/>
      <c r="D698" s="247"/>
    </row>
    <row r="699">
      <c r="A699" s="247"/>
      <c r="D699" s="247"/>
    </row>
    <row r="700">
      <c r="A700" s="247"/>
      <c r="D700" s="247"/>
    </row>
    <row r="701">
      <c r="A701" s="247"/>
      <c r="D701" s="247"/>
    </row>
    <row r="702">
      <c r="A702" s="247"/>
      <c r="D702" s="247"/>
    </row>
    <row r="703">
      <c r="A703" s="247"/>
      <c r="D703" s="247"/>
    </row>
    <row r="704">
      <c r="A704" s="247"/>
      <c r="D704" s="247"/>
    </row>
    <row r="705">
      <c r="A705" s="247"/>
      <c r="D705" s="247"/>
    </row>
    <row r="706">
      <c r="A706" s="247"/>
      <c r="D706" s="247"/>
    </row>
    <row r="707">
      <c r="A707" s="247"/>
      <c r="D707" s="247"/>
    </row>
    <row r="708">
      <c r="A708" s="247"/>
      <c r="D708" s="247"/>
    </row>
    <row r="709">
      <c r="A709" s="247"/>
      <c r="D709" s="247"/>
    </row>
    <row r="710">
      <c r="A710" s="247"/>
      <c r="D710" s="247"/>
    </row>
    <row r="711">
      <c r="A711" s="247"/>
      <c r="D711" s="247"/>
    </row>
    <row r="712">
      <c r="A712" s="247"/>
      <c r="D712" s="247"/>
    </row>
    <row r="713">
      <c r="A713" s="247"/>
      <c r="D713" s="247"/>
    </row>
    <row r="714">
      <c r="A714" s="247"/>
      <c r="D714" s="247"/>
    </row>
    <row r="715">
      <c r="A715" s="247"/>
      <c r="D715" s="247"/>
    </row>
    <row r="716">
      <c r="A716" s="247"/>
      <c r="D716" s="247"/>
    </row>
    <row r="717">
      <c r="A717" s="247"/>
      <c r="D717" s="247"/>
    </row>
    <row r="718">
      <c r="A718" s="247"/>
      <c r="D718" s="247"/>
    </row>
    <row r="719">
      <c r="A719" s="247"/>
      <c r="D719" s="247"/>
    </row>
    <row r="720">
      <c r="A720" s="247"/>
      <c r="D720" s="247"/>
    </row>
    <row r="721">
      <c r="A721" s="247"/>
      <c r="D721" s="247"/>
    </row>
    <row r="722">
      <c r="A722" s="247"/>
      <c r="D722" s="247"/>
    </row>
    <row r="723">
      <c r="A723" s="247"/>
      <c r="D723" s="247"/>
    </row>
    <row r="724">
      <c r="A724" s="247"/>
      <c r="D724" s="247"/>
    </row>
    <row r="725">
      <c r="A725" s="247"/>
      <c r="D725" s="247"/>
    </row>
    <row r="726">
      <c r="A726" s="247"/>
      <c r="D726" s="247"/>
    </row>
    <row r="727">
      <c r="A727" s="247"/>
      <c r="D727" s="247"/>
    </row>
    <row r="728">
      <c r="A728" s="247"/>
      <c r="D728" s="247"/>
    </row>
    <row r="729">
      <c r="A729" s="247"/>
      <c r="D729" s="247"/>
    </row>
    <row r="730">
      <c r="A730" s="247"/>
      <c r="D730" s="247"/>
    </row>
    <row r="731">
      <c r="A731" s="247"/>
      <c r="D731" s="247"/>
    </row>
    <row r="732">
      <c r="A732" s="247"/>
      <c r="D732" s="247"/>
    </row>
    <row r="733">
      <c r="A733" s="247"/>
      <c r="D733" s="247"/>
    </row>
    <row r="734">
      <c r="A734" s="247"/>
      <c r="D734" s="247"/>
    </row>
    <row r="735">
      <c r="A735" s="247"/>
      <c r="D735" s="247"/>
    </row>
    <row r="736">
      <c r="A736" s="247"/>
      <c r="D736" s="247"/>
    </row>
    <row r="737">
      <c r="A737" s="247"/>
      <c r="D737" s="247"/>
    </row>
    <row r="738">
      <c r="A738" s="247"/>
      <c r="D738" s="247"/>
    </row>
    <row r="739">
      <c r="A739" s="247"/>
      <c r="D739" s="247"/>
    </row>
    <row r="740">
      <c r="A740" s="247"/>
      <c r="D740" s="247"/>
    </row>
    <row r="741">
      <c r="A741" s="247"/>
      <c r="D741" s="247"/>
    </row>
    <row r="742">
      <c r="A742" s="247"/>
      <c r="D742" s="247"/>
    </row>
    <row r="743">
      <c r="A743" s="247"/>
      <c r="D743" s="247"/>
    </row>
    <row r="744">
      <c r="A744" s="247"/>
      <c r="D744" s="247"/>
    </row>
    <row r="745">
      <c r="A745" s="247"/>
      <c r="D745" s="247"/>
    </row>
    <row r="746">
      <c r="A746" s="247"/>
      <c r="D746" s="247"/>
    </row>
    <row r="747">
      <c r="A747" s="247"/>
      <c r="D747" s="247"/>
    </row>
    <row r="748">
      <c r="A748" s="247"/>
      <c r="D748" s="247"/>
    </row>
    <row r="749">
      <c r="A749" s="247"/>
      <c r="D749" s="247"/>
    </row>
    <row r="750">
      <c r="A750" s="247"/>
      <c r="D750" s="247"/>
    </row>
    <row r="751">
      <c r="A751" s="247"/>
      <c r="D751" s="247"/>
    </row>
    <row r="752">
      <c r="A752" s="247"/>
      <c r="D752" s="247"/>
    </row>
    <row r="753">
      <c r="A753" s="247"/>
      <c r="D753" s="247"/>
    </row>
    <row r="754">
      <c r="A754" s="247"/>
      <c r="D754" s="247"/>
    </row>
    <row r="755">
      <c r="A755" s="247"/>
      <c r="D755" s="247"/>
    </row>
    <row r="756">
      <c r="A756" s="247"/>
      <c r="D756" s="247"/>
    </row>
    <row r="757">
      <c r="A757" s="247"/>
      <c r="D757" s="247"/>
    </row>
    <row r="758">
      <c r="A758" s="247"/>
      <c r="D758" s="247"/>
    </row>
    <row r="759">
      <c r="A759" s="247"/>
      <c r="D759" s="247"/>
    </row>
    <row r="760">
      <c r="A760" s="247"/>
      <c r="D760" s="247"/>
    </row>
    <row r="761">
      <c r="A761" s="247"/>
      <c r="D761" s="247"/>
    </row>
    <row r="762">
      <c r="A762" s="247"/>
      <c r="D762" s="247"/>
    </row>
    <row r="763">
      <c r="A763" s="247"/>
      <c r="D763" s="247"/>
    </row>
    <row r="764">
      <c r="A764" s="247"/>
      <c r="D764" s="247"/>
    </row>
    <row r="765">
      <c r="A765" s="247"/>
      <c r="D765" s="247"/>
    </row>
    <row r="766">
      <c r="A766" s="247"/>
      <c r="D766" s="247"/>
    </row>
    <row r="767">
      <c r="A767" s="247"/>
      <c r="D767" s="247"/>
    </row>
    <row r="768">
      <c r="A768" s="247"/>
      <c r="D768" s="247"/>
    </row>
    <row r="769">
      <c r="A769" s="247"/>
      <c r="D769" s="247"/>
    </row>
    <row r="770">
      <c r="A770" s="247"/>
      <c r="D770" s="247"/>
    </row>
    <row r="771">
      <c r="A771" s="247"/>
      <c r="D771" s="247"/>
    </row>
    <row r="772">
      <c r="A772" s="247"/>
      <c r="D772" s="247"/>
    </row>
    <row r="773">
      <c r="A773" s="247"/>
      <c r="D773" s="247"/>
    </row>
    <row r="774">
      <c r="A774" s="247"/>
      <c r="D774" s="247"/>
    </row>
    <row r="775">
      <c r="A775" s="247"/>
      <c r="D775" s="247"/>
    </row>
    <row r="776">
      <c r="A776" s="247"/>
      <c r="D776" s="247"/>
    </row>
    <row r="777">
      <c r="A777" s="247"/>
      <c r="D777" s="247"/>
    </row>
    <row r="778">
      <c r="A778" s="247"/>
      <c r="D778" s="247"/>
    </row>
    <row r="779">
      <c r="A779" s="247"/>
      <c r="D779" s="247"/>
    </row>
    <row r="780">
      <c r="A780" s="247"/>
      <c r="D780" s="247"/>
    </row>
    <row r="781">
      <c r="A781" s="247"/>
      <c r="D781" s="247"/>
    </row>
    <row r="782">
      <c r="A782" s="247"/>
      <c r="D782" s="247"/>
    </row>
    <row r="783">
      <c r="A783" s="247"/>
      <c r="D783" s="247"/>
    </row>
    <row r="784">
      <c r="A784" s="247"/>
      <c r="D784" s="247"/>
    </row>
    <row r="785">
      <c r="A785" s="247"/>
      <c r="D785" s="247"/>
    </row>
    <row r="786">
      <c r="A786" s="247"/>
      <c r="D786" s="247"/>
    </row>
    <row r="787">
      <c r="A787" s="247"/>
      <c r="D787" s="247"/>
    </row>
    <row r="788">
      <c r="A788" s="247"/>
      <c r="D788" s="247"/>
    </row>
    <row r="789">
      <c r="A789" s="247"/>
      <c r="D789" s="247"/>
    </row>
    <row r="790">
      <c r="A790" s="247"/>
      <c r="D790" s="247"/>
    </row>
    <row r="791">
      <c r="A791" s="247"/>
      <c r="D791" s="247"/>
    </row>
    <row r="792">
      <c r="A792" s="247"/>
      <c r="D792" s="247"/>
    </row>
    <row r="793">
      <c r="A793" s="247"/>
      <c r="D793" s="247"/>
    </row>
    <row r="794">
      <c r="A794" s="247"/>
      <c r="D794" s="247"/>
    </row>
    <row r="795">
      <c r="A795" s="247"/>
      <c r="D795" s="247"/>
    </row>
    <row r="796">
      <c r="A796" s="247"/>
      <c r="D796" s="247"/>
    </row>
    <row r="797">
      <c r="A797" s="247"/>
      <c r="D797" s="247"/>
    </row>
    <row r="798">
      <c r="A798" s="247"/>
      <c r="D798" s="247"/>
    </row>
    <row r="799">
      <c r="A799" s="247"/>
      <c r="D799" s="247"/>
    </row>
    <row r="800">
      <c r="A800" s="247"/>
      <c r="D800" s="247"/>
    </row>
    <row r="801">
      <c r="A801" s="247"/>
      <c r="D801" s="247"/>
    </row>
    <row r="802">
      <c r="A802" s="247"/>
      <c r="D802" s="247"/>
    </row>
    <row r="803">
      <c r="A803" s="247"/>
      <c r="D803" s="247"/>
    </row>
    <row r="804">
      <c r="A804" s="247"/>
      <c r="D804" s="247"/>
    </row>
    <row r="805">
      <c r="A805" s="247"/>
      <c r="D805" s="247"/>
    </row>
    <row r="806">
      <c r="A806" s="247"/>
      <c r="D806" s="247"/>
    </row>
    <row r="807">
      <c r="A807" s="247"/>
      <c r="D807" s="247"/>
    </row>
    <row r="808">
      <c r="A808" s="247"/>
      <c r="D808" s="247"/>
    </row>
    <row r="809">
      <c r="A809" s="247"/>
      <c r="D809" s="247"/>
    </row>
    <row r="810">
      <c r="A810" s="247"/>
      <c r="D810" s="247"/>
    </row>
    <row r="811">
      <c r="A811" s="247"/>
      <c r="D811" s="247"/>
    </row>
    <row r="812">
      <c r="A812" s="247"/>
      <c r="D812" s="247"/>
    </row>
    <row r="813">
      <c r="A813" s="247"/>
      <c r="D813" s="247"/>
    </row>
    <row r="814">
      <c r="A814" s="247"/>
      <c r="D814" s="247"/>
    </row>
    <row r="815">
      <c r="A815" s="247"/>
      <c r="D815" s="247"/>
    </row>
    <row r="816">
      <c r="A816" s="247"/>
      <c r="D816" s="247"/>
    </row>
    <row r="817">
      <c r="A817" s="247"/>
      <c r="D817" s="247"/>
    </row>
    <row r="818">
      <c r="A818" s="247"/>
      <c r="D818" s="247"/>
    </row>
    <row r="819">
      <c r="A819" s="247"/>
      <c r="D819" s="247"/>
    </row>
    <row r="820">
      <c r="A820" s="247"/>
      <c r="D820" s="247"/>
    </row>
    <row r="821">
      <c r="A821" s="247"/>
      <c r="D821" s="247"/>
    </row>
    <row r="822">
      <c r="A822" s="247"/>
      <c r="D822" s="247"/>
    </row>
    <row r="823">
      <c r="A823" s="247"/>
      <c r="D823" s="247"/>
    </row>
    <row r="824">
      <c r="A824" s="247"/>
      <c r="D824" s="247"/>
    </row>
    <row r="825">
      <c r="A825" s="247"/>
      <c r="D825" s="247"/>
    </row>
    <row r="826">
      <c r="A826" s="247"/>
      <c r="D826" s="247"/>
    </row>
    <row r="827">
      <c r="A827" s="247"/>
      <c r="D827" s="247"/>
    </row>
    <row r="828">
      <c r="A828" s="247"/>
      <c r="D828" s="247"/>
    </row>
    <row r="829">
      <c r="A829" s="247"/>
      <c r="D829" s="247"/>
    </row>
    <row r="830">
      <c r="A830" s="247"/>
      <c r="D830" s="247"/>
    </row>
    <row r="831">
      <c r="A831" s="247"/>
      <c r="D831" s="247"/>
    </row>
    <row r="832">
      <c r="A832" s="247"/>
      <c r="D832" s="247"/>
    </row>
    <row r="833">
      <c r="A833" s="247"/>
      <c r="D833" s="247"/>
    </row>
    <row r="834">
      <c r="A834" s="247"/>
      <c r="D834" s="247"/>
    </row>
    <row r="835">
      <c r="A835" s="247"/>
      <c r="D835" s="247"/>
    </row>
    <row r="836">
      <c r="A836" s="247"/>
      <c r="D836" s="247"/>
    </row>
    <row r="837">
      <c r="A837" s="247"/>
      <c r="D837" s="247"/>
    </row>
    <row r="838">
      <c r="A838" s="247"/>
      <c r="D838" s="247"/>
    </row>
    <row r="839">
      <c r="A839" s="247"/>
      <c r="D839" s="247"/>
    </row>
    <row r="840">
      <c r="A840" s="247"/>
      <c r="D840" s="247"/>
    </row>
    <row r="841">
      <c r="A841" s="247"/>
      <c r="D841" s="247"/>
    </row>
    <row r="842">
      <c r="A842" s="247"/>
      <c r="D842" s="247"/>
    </row>
    <row r="843">
      <c r="A843" s="247"/>
      <c r="D843" s="247"/>
    </row>
    <row r="844">
      <c r="A844" s="247"/>
      <c r="D844" s="247"/>
    </row>
    <row r="845">
      <c r="A845" s="247"/>
      <c r="D845" s="247"/>
    </row>
    <row r="846">
      <c r="A846" s="247"/>
      <c r="D846" s="247"/>
    </row>
    <row r="847">
      <c r="A847" s="247"/>
      <c r="D847" s="247"/>
    </row>
    <row r="848">
      <c r="A848" s="247"/>
      <c r="D848" s="247"/>
    </row>
    <row r="849">
      <c r="A849" s="247"/>
      <c r="D849" s="247"/>
    </row>
    <row r="850">
      <c r="A850" s="247"/>
      <c r="D850" s="247"/>
    </row>
    <row r="851">
      <c r="A851" s="247"/>
      <c r="D851" s="247"/>
    </row>
    <row r="852">
      <c r="A852" s="247"/>
      <c r="D852" s="247"/>
    </row>
    <row r="853">
      <c r="A853" s="247"/>
      <c r="D853" s="247"/>
    </row>
    <row r="854">
      <c r="A854" s="247"/>
      <c r="D854" s="247"/>
    </row>
    <row r="855">
      <c r="A855" s="247"/>
      <c r="D855" s="247"/>
    </row>
    <row r="856">
      <c r="A856" s="247"/>
      <c r="D856" s="247"/>
    </row>
    <row r="857">
      <c r="A857" s="247"/>
      <c r="D857" s="247"/>
    </row>
    <row r="858">
      <c r="A858" s="247"/>
      <c r="D858" s="247"/>
    </row>
    <row r="859">
      <c r="A859" s="247"/>
      <c r="D859" s="247"/>
    </row>
    <row r="860">
      <c r="A860" s="247"/>
      <c r="D860" s="247"/>
    </row>
    <row r="861">
      <c r="A861" s="247"/>
      <c r="D861" s="247"/>
    </row>
    <row r="862">
      <c r="A862" s="247"/>
      <c r="D862" s="247"/>
    </row>
    <row r="863">
      <c r="A863" s="247"/>
      <c r="D863" s="247"/>
    </row>
    <row r="864">
      <c r="A864" s="247"/>
      <c r="D864" s="247"/>
    </row>
    <row r="865">
      <c r="A865" s="247"/>
      <c r="D865" s="247"/>
    </row>
    <row r="866">
      <c r="A866" s="247"/>
      <c r="D866" s="247"/>
    </row>
    <row r="867">
      <c r="A867" s="247"/>
      <c r="D867" s="247"/>
    </row>
    <row r="868">
      <c r="A868" s="247"/>
      <c r="D868" s="247"/>
    </row>
    <row r="869">
      <c r="A869" s="247"/>
      <c r="D869" s="247"/>
    </row>
    <row r="870">
      <c r="A870" s="247"/>
      <c r="D870" s="247"/>
    </row>
    <row r="871">
      <c r="A871" s="247"/>
      <c r="D871" s="247"/>
    </row>
    <row r="872">
      <c r="A872" s="247"/>
      <c r="D872" s="247"/>
    </row>
    <row r="873">
      <c r="A873" s="247"/>
      <c r="D873" s="247"/>
    </row>
    <row r="874">
      <c r="A874" s="247"/>
      <c r="D874" s="247"/>
    </row>
    <row r="875">
      <c r="A875" s="247"/>
      <c r="D875" s="247"/>
    </row>
    <row r="876">
      <c r="A876" s="247"/>
      <c r="D876" s="247"/>
    </row>
    <row r="877">
      <c r="A877" s="247"/>
      <c r="D877" s="247"/>
    </row>
    <row r="878">
      <c r="A878" s="247"/>
      <c r="D878" s="247"/>
    </row>
    <row r="879">
      <c r="A879" s="247"/>
      <c r="D879" s="247"/>
    </row>
    <row r="880">
      <c r="A880" s="247"/>
      <c r="D880" s="247"/>
    </row>
    <row r="881">
      <c r="A881" s="247"/>
      <c r="D881" s="247"/>
    </row>
    <row r="882">
      <c r="A882" s="247"/>
      <c r="D882" s="247"/>
    </row>
    <row r="883">
      <c r="A883" s="247"/>
      <c r="D883" s="247"/>
    </row>
    <row r="884">
      <c r="A884" s="247"/>
      <c r="D884" s="247"/>
    </row>
    <row r="885">
      <c r="A885" s="247"/>
      <c r="D885" s="247"/>
    </row>
    <row r="886">
      <c r="A886" s="247"/>
      <c r="D886" s="247"/>
    </row>
    <row r="887">
      <c r="A887" s="247"/>
      <c r="D887" s="247"/>
    </row>
    <row r="888">
      <c r="A888" s="247"/>
      <c r="D888" s="247"/>
    </row>
    <row r="889">
      <c r="A889" s="247"/>
      <c r="D889" s="247"/>
    </row>
    <row r="890">
      <c r="A890" s="247"/>
      <c r="D890" s="247"/>
    </row>
    <row r="891">
      <c r="A891" s="247"/>
      <c r="D891" s="247"/>
    </row>
    <row r="892">
      <c r="A892" s="247"/>
      <c r="D892" s="247"/>
    </row>
    <row r="893">
      <c r="A893" s="247"/>
      <c r="D893" s="247"/>
    </row>
    <row r="894">
      <c r="A894" s="247"/>
      <c r="D894" s="247"/>
    </row>
    <row r="895">
      <c r="A895" s="247"/>
      <c r="D895" s="247"/>
    </row>
    <row r="896">
      <c r="A896" s="247"/>
      <c r="D896" s="247"/>
    </row>
    <row r="897">
      <c r="A897" s="247"/>
      <c r="D897" s="247"/>
    </row>
    <row r="898">
      <c r="A898" s="247"/>
      <c r="D898" s="247"/>
    </row>
    <row r="899">
      <c r="A899" s="247"/>
      <c r="D899" s="247"/>
    </row>
    <row r="900">
      <c r="A900" s="247"/>
      <c r="D900" s="247"/>
    </row>
    <row r="901">
      <c r="A901" s="247"/>
      <c r="D901" s="247"/>
    </row>
    <row r="902">
      <c r="A902" s="247"/>
      <c r="D902" s="247"/>
    </row>
    <row r="903">
      <c r="A903" s="247"/>
      <c r="D903" s="247"/>
    </row>
    <row r="904">
      <c r="A904" s="247"/>
      <c r="D904" s="247"/>
    </row>
    <row r="905">
      <c r="A905" s="247"/>
      <c r="D905" s="247"/>
    </row>
    <row r="906">
      <c r="A906" s="247"/>
      <c r="D906" s="247"/>
    </row>
    <row r="907">
      <c r="A907" s="247"/>
      <c r="D907" s="247"/>
    </row>
    <row r="908">
      <c r="A908" s="247"/>
      <c r="D908" s="247"/>
    </row>
    <row r="909">
      <c r="A909" s="247"/>
      <c r="D909" s="247"/>
    </row>
    <row r="910">
      <c r="A910" s="247"/>
      <c r="D910" s="247"/>
    </row>
    <row r="911">
      <c r="A911" s="247"/>
      <c r="D911" s="247"/>
    </row>
    <row r="912">
      <c r="A912" s="247"/>
      <c r="D912" s="247"/>
    </row>
    <row r="913">
      <c r="A913" s="247"/>
      <c r="D913" s="247"/>
    </row>
    <row r="914">
      <c r="A914" s="247"/>
      <c r="D914" s="247"/>
    </row>
    <row r="915">
      <c r="A915" s="247"/>
      <c r="D915" s="247"/>
    </row>
    <row r="916">
      <c r="A916" s="247"/>
      <c r="D916" s="247"/>
    </row>
    <row r="917">
      <c r="A917" s="247"/>
      <c r="D917" s="247"/>
    </row>
    <row r="918">
      <c r="A918" s="247"/>
      <c r="D918" s="247"/>
    </row>
    <row r="919">
      <c r="A919" s="247"/>
      <c r="D919" s="247"/>
    </row>
    <row r="920">
      <c r="A920" s="247"/>
      <c r="D920" s="247"/>
    </row>
    <row r="921">
      <c r="A921" s="247"/>
      <c r="D921" s="247"/>
    </row>
    <row r="922">
      <c r="A922" s="247"/>
      <c r="D922" s="247"/>
    </row>
    <row r="923">
      <c r="A923" s="247"/>
      <c r="D923" s="247"/>
    </row>
    <row r="924">
      <c r="A924" s="247"/>
      <c r="D924" s="247"/>
    </row>
    <row r="925">
      <c r="A925" s="247"/>
      <c r="D925" s="247"/>
    </row>
    <row r="926">
      <c r="A926" s="247"/>
      <c r="D926" s="247"/>
    </row>
    <row r="927">
      <c r="A927" s="247"/>
      <c r="D927" s="247"/>
    </row>
    <row r="928">
      <c r="A928" s="247"/>
      <c r="D928" s="247"/>
    </row>
    <row r="929">
      <c r="A929" s="247"/>
      <c r="D929" s="247"/>
    </row>
    <row r="930">
      <c r="A930" s="247"/>
      <c r="D930" s="247"/>
    </row>
    <row r="931">
      <c r="A931" s="247"/>
      <c r="D931" s="247"/>
    </row>
    <row r="932">
      <c r="A932" s="247"/>
      <c r="D932" s="247"/>
    </row>
    <row r="933">
      <c r="A933" s="247"/>
      <c r="D933" s="247"/>
    </row>
    <row r="934">
      <c r="A934" s="247"/>
      <c r="D934" s="247"/>
    </row>
    <row r="935">
      <c r="A935" s="247"/>
      <c r="D935" s="247"/>
    </row>
    <row r="936">
      <c r="A936" s="247"/>
      <c r="D936" s="247"/>
    </row>
    <row r="937">
      <c r="A937" s="247"/>
      <c r="D937" s="247"/>
    </row>
    <row r="938">
      <c r="A938" s="247"/>
      <c r="D938" s="247"/>
    </row>
    <row r="939">
      <c r="A939" s="247"/>
      <c r="D939" s="247"/>
    </row>
    <row r="940">
      <c r="A940" s="247"/>
      <c r="D940" s="247"/>
    </row>
    <row r="941">
      <c r="A941" s="247"/>
      <c r="D941" s="247"/>
    </row>
    <row r="942">
      <c r="A942" s="247"/>
      <c r="D942" s="247"/>
    </row>
    <row r="943">
      <c r="A943" s="247"/>
      <c r="D943" s="247"/>
    </row>
    <row r="944">
      <c r="A944" s="247"/>
      <c r="D944" s="247"/>
    </row>
    <row r="945">
      <c r="A945" s="247"/>
      <c r="D945" s="247"/>
    </row>
    <row r="946">
      <c r="A946" s="247"/>
      <c r="D946" s="247"/>
    </row>
    <row r="947">
      <c r="A947" s="247"/>
      <c r="D947" s="247"/>
    </row>
    <row r="948">
      <c r="A948" s="247"/>
      <c r="D948" s="247"/>
    </row>
    <row r="949">
      <c r="A949" s="247"/>
      <c r="D949" s="247"/>
    </row>
    <row r="950">
      <c r="A950" s="247"/>
      <c r="D950" s="247"/>
    </row>
    <row r="951">
      <c r="A951" s="247"/>
      <c r="D951" s="247"/>
    </row>
    <row r="952">
      <c r="A952" s="247"/>
      <c r="D952" s="247"/>
    </row>
    <row r="953">
      <c r="A953" s="247"/>
      <c r="D953" s="247"/>
    </row>
    <row r="954">
      <c r="A954" s="247"/>
      <c r="D954" s="247"/>
    </row>
    <row r="955">
      <c r="A955" s="247"/>
      <c r="D955" s="247"/>
    </row>
    <row r="956">
      <c r="A956" s="247"/>
      <c r="D956" s="247"/>
    </row>
    <row r="957">
      <c r="A957" s="247"/>
      <c r="D957" s="247"/>
    </row>
    <row r="958">
      <c r="A958" s="247"/>
      <c r="D958" s="247"/>
    </row>
    <row r="959">
      <c r="A959" s="247"/>
      <c r="D959" s="247"/>
    </row>
    <row r="960">
      <c r="A960" s="247"/>
      <c r="D960" s="247"/>
    </row>
    <row r="961">
      <c r="A961" s="247"/>
      <c r="D961" s="247"/>
    </row>
    <row r="962">
      <c r="A962" s="247"/>
      <c r="D962" s="247"/>
    </row>
    <row r="963">
      <c r="A963" s="247"/>
      <c r="D963" s="247"/>
    </row>
    <row r="964">
      <c r="A964" s="247"/>
      <c r="D964" s="247"/>
    </row>
    <row r="965">
      <c r="A965" s="247"/>
      <c r="D965" s="247"/>
    </row>
    <row r="966">
      <c r="A966" s="247"/>
      <c r="D966" s="247"/>
    </row>
    <row r="967">
      <c r="A967" s="247"/>
      <c r="D967" s="247"/>
    </row>
    <row r="968">
      <c r="A968" s="247"/>
      <c r="D968" s="247"/>
    </row>
    <row r="969">
      <c r="A969" s="247"/>
      <c r="D969" s="247"/>
    </row>
    <row r="970">
      <c r="A970" s="247"/>
      <c r="D970" s="247"/>
    </row>
    <row r="971">
      <c r="A971" s="247"/>
      <c r="D971" s="247"/>
    </row>
    <row r="972">
      <c r="A972" s="247"/>
      <c r="D972" s="247"/>
    </row>
    <row r="973">
      <c r="A973" s="247"/>
      <c r="D973" s="247"/>
    </row>
    <row r="974">
      <c r="A974" s="247"/>
      <c r="D974" s="247"/>
    </row>
    <row r="975">
      <c r="A975" s="247"/>
      <c r="D975" s="247"/>
    </row>
    <row r="976">
      <c r="A976" s="247"/>
      <c r="D976" s="247"/>
    </row>
    <row r="977">
      <c r="A977" s="247"/>
      <c r="D977" s="247"/>
    </row>
    <row r="978">
      <c r="A978" s="247"/>
      <c r="D978" s="247"/>
    </row>
    <row r="979">
      <c r="A979" s="247"/>
      <c r="D979" s="247"/>
    </row>
    <row r="980">
      <c r="A980" s="247"/>
      <c r="D980" s="247"/>
    </row>
    <row r="981">
      <c r="A981" s="247"/>
      <c r="D981" s="247"/>
    </row>
    <row r="982">
      <c r="A982" s="247"/>
      <c r="D982" s="247"/>
    </row>
    <row r="983">
      <c r="A983" s="247"/>
      <c r="D983" s="247"/>
    </row>
    <row r="984">
      <c r="A984" s="247"/>
      <c r="D984" s="247"/>
    </row>
    <row r="985">
      <c r="A985" s="247"/>
      <c r="D985" s="247"/>
    </row>
    <row r="986">
      <c r="A986" s="247"/>
      <c r="D986" s="247"/>
    </row>
    <row r="987">
      <c r="A987" s="247"/>
      <c r="D987" s="247"/>
    </row>
    <row r="988">
      <c r="A988" s="247"/>
      <c r="D988" s="247"/>
    </row>
    <row r="989">
      <c r="A989" s="247"/>
      <c r="D989" s="247"/>
    </row>
    <row r="990">
      <c r="A990" s="247"/>
      <c r="D990" s="247"/>
    </row>
    <row r="991">
      <c r="A991" s="247"/>
      <c r="D991" s="247"/>
    </row>
    <row r="992">
      <c r="A992" s="247"/>
      <c r="D992" s="247"/>
    </row>
    <row r="993">
      <c r="A993" s="247"/>
      <c r="D993" s="247"/>
    </row>
    <row r="994">
      <c r="A994" s="247"/>
      <c r="D994" s="247"/>
    </row>
    <row r="995">
      <c r="A995" s="247"/>
      <c r="D995" s="247"/>
    </row>
    <row r="996">
      <c r="A996" s="247"/>
      <c r="D996" s="247"/>
    </row>
    <row r="997">
      <c r="A997" s="247"/>
      <c r="D997" s="247"/>
    </row>
    <row r="998">
      <c r="A998" s="247"/>
      <c r="D998" s="247"/>
    </row>
    <row r="999">
      <c r="A999" s="247"/>
      <c r="D999" s="247"/>
    </row>
    <row r="1000">
      <c r="A1000" s="247"/>
      <c r="D1000" s="247"/>
    </row>
    <row r="1001">
      <c r="A1001" s="247"/>
      <c r="D1001" s="247"/>
    </row>
    <row r="1002">
      <c r="A1002" s="247"/>
      <c r="D1002" s="247"/>
    </row>
  </sheetData>
  <mergeCells count="2">
    <mergeCell ref="G132:I132"/>
    <mergeCell ref="G164:I16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88"/>
    <col customWidth="1" min="3" max="3" width="75.38"/>
  </cols>
  <sheetData>
    <row r="1">
      <c r="B1" s="247"/>
      <c r="C1" s="247"/>
    </row>
    <row r="2">
      <c r="B2" s="299" t="s">
        <v>1519</v>
      </c>
      <c r="C2" s="299" t="s">
        <v>1520</v>
      </c>
    </row>
    <row r="3">
      <c r="B3" s="300" t="s">
        <v>13</v>
      </c>
      <c r="C3" s="300" t="s">
        <v>483</v>
      </c>
    </row>
    <row r="4">
      <c r="B4" s="300" t="s">
        <v>21</v>
      </c>
      <c r="C4" s="300" t="s">
        <v>443</v>
      </c>
    </row>
    <row r="5">
      <c r="B5" s="300" t="s">
        <v>27</v>
      </c>
      <c r="C5" s="247"/>
    </row>
    <row r="6">
      <c r="B6" s="300" t="s">
        <v>33</v>
      </c>
      <c r="C6" s="247"/>
    </row>
    <row r="7">
      <c r="B7" s="300" t="s">
        <v>44</v>
      </c>
      <c r="C7" s="247"/>
    </row>
    <row r="8">
      <c r="B8" s="300" t="s">
        <v>55</v>
      </c>
      <c r="C8" s="247"/>
    </row>
    <row r="9">
      <c r="B9" s="300" t="s">
        <v>62</v>
      </c>
      <c r="C9" s="247"/>
    </row>
    <row r="10">
      <c r="B10" s="300" t="s">
        <v>71</v>
      </c>
      <c r="C10" s="247"/>
    </row>
    <row r="11">
      <c r="B11" s="300" t="s">
        <v>82</v>
      </c>
      <c r="C11" s="247"/>
    </row>
    <row r="12">
      <c r="B12" s="300" t="s">
        <v>91</v>
      </c>
      <c r="C12" s="247"/>
    </row>
    <row r="13">
      <c r="B13" s="300" t="s">
        <v>102</v>
      </c>
      <c r="C13" s="247"/>
    </row>
    <row r="14">
      <c r="B14" s="300" t="s">
        <v>124</v>
      </c>
      <c r="C14" s="247"/>
    </row>
    <row r="15">
      <c r="B15" s="300" t="s">
        <v>137</v>
      </c>
      <c r="C15" s="247"/>
    </row>
    <row r="16">
      <c r="B16" s="300" t="s">
        <v>145</v>
      </c>
      <c r="C16" s="247"/>
    </row>
    <row r="17">
      <c r="B17" s="300" t="s">
        <v>155</v>
      </c>
      <c r="C17" s="247"/>
    </row>
    <row r="18">
      <c r="B18" s="300" t="s">
        <v>186</v>
      </c>
      <c r="C18" s="247"/>
    </row>
    <row r="19">
      <c r="B19" s="300" t="s">
        <v>206</v>
      </c>
      <c r="C19" s="247"/>
    </row>
    <row r="20">
      <c r="B20" s="300" t="s">
        <v>217</v>
      </c>
      <c r="C20" s="247"/>
    </row>
    <row r="21">
      <c r="B21" s="300" t="s">
        <v>225</v>
      </c>
      <c r="C21" s="247"/>
    </row>
    <row r="22">
      <c r="B22" s="300" t="s">
        <v>237</v>
      </c>
      <c r="C22" s="247"/>
    </row>
    <row r="23">
      <c r="B23" s="300" t="s">
        <v>240</v>
      </c>
      <c r="C23" s="247"/>
    </row>
    <row r="24">
      <c r="B24" s="300" t="s">
        <v>253</v>
      </c>
      <c r="C24" s="247"/>
    </row>
    <row r="25">
      <c r="B25" s="300" t="s">
        <v>270</v>
      </c>
      <c r="C25" s="247"/>
    </row>
    <row r="26">
      <c r="B26" s="300" t="s">
        <v>281</v>
      </c>
      <c r="C26" s="247"/>
    </row>
    <row r="27">
      <c r="B27" s="300" t="s">
        <v>289</v>
      </c>
      <c r="C27" s="247"/>
    </row>
    <row r="28">
      <c r="B28" s="300" t="s">
        <v>296</v>
      </c>
      <c r="C28" s="247"/>
    </row>
    <row r="29">
      <c r="B29" s="300" t="s">
        <v>302</v>
      </c>
      <c r="C29" s="247"/>
    </row>
    <row r="30">
      <c r="B30" s="300" t="s">
        <v>310</v>
      </c>
      <c r="C30" s="247"/>
    </row>
    <row r="31">
      <c r="B31" s="300" t="s">
        <v>317</v>
      </c>
      <c r="C31" s="247"/>
    </row>
    <row r="32">
      <c r="B32" s="300" t="s">
        <v>331</v>
      </c>
      <c r="C32" s="247"/>
    </row>
    <row r="33">
      <c r="B33" s="300" t="s">
        <v>339</v>
      </c>
      <c r="C33" s="247"/>
    </row>
    <row r="34">
      <c r="B34" s="300" t="s">
        <v>346</v>
      </c>
      <c r="C34" s="247"/>
    </row>
    <row r="35">
      <c r="B35" s="300" t="s">
        <v>387</v>
      </c>
      <c r="C35" s="247"/>
    </row>
    <row r="36">
      <c r="B36" s="300" t="s">
        <v>396</v>
      </c>
      <c r="C36" s="247"/>
    </row>
    <row r="37">
      <c r="B37" s="300" t="s">
        <v>408</v>
      </c>
      <c r="C37" s="247"/>
    </row>
    <row r="38">
      <c r="B38" s="300" t="s">
        <v>416</v>
      </c>
      <c r="C38" s="247"/>
    </row>
    <row r="39">
      <c r="B39" s="300" t="s">
        <v>424</v>
      </c>
      <c r="C39" s="247"/>
    </row>
    <row r="40">
      <c r="B40" s="300" t="s">
        <v>430</v>
      </c>
      <c r="C40" s="247"/>
    </row>
    <row r="41">
      <c r="B41" s="300" t="s">
        <v>452</v>
      </c>
      <c r="C41" s="247"/>
    </row>
    <row r="42">
      <c r="B42" s="300" t="s">
        <v>476</v>
      </c>
      <c r="C42" s="247"/>
    </row>
    <row r="43">
      <c r="B43" s="300" t="s">
        <v>505</v>
      </c>
      <c r="C43" s="247"/>
    </row>
    <row r="44">
      <c r="B44" s="300" t="s">
        <v>516</v>
      </c>
      <c r="C44" s="247"/>
    </row>
    <row r="45">
      <c r="B45" s="300" t="s">
        <v>521</v>
      </c>
      <c r="C45" s="247"/>
    </row>
    <row r="46">
      <c r="B46" s="300" t="s">
        <v>528</v>
      </c>
      <c r="C46" s="247"/>
    </row>
    <row r="47">
      <c r="B47" s="300" t="s">
        <v>562</v>
      </c>
      <c r="C47" s="247"/>
    </row>
    <row r="48">
      <c r="B48" s="300" t="s">
        <v>839</v>
      </c>
      <c r="C48" s="247"/>
    </row>
    <row r="49">
      <c r="B49" s="300" t="s">
        <v>848</v>
      </c>
      <c r="C49" s="247"/>
    </row>
    <row r="50">
      <c r="B50" s="300" t="s">
        <v>857</v>
      </c>
      <c r="C50" s="247"/>
    </row>
    <row r="51">
      <c r="B51" s="300" t="s">
        <v>869</v>
      </c>
      <c r="C51" s="247"/>
    </row>
    <row r="52">
      <c r="B52" s="300" t="s">
        <v>875</v>
      </c>
      <c r="C52" s="247"/>
    </row>
    <row r="53">
      <c r="B53" s="300" t="s">
        <v>883</v>
      </c>
      <c r="C53" s="247"/>
    </row>
    <row r="54">
      <c r="B54" s="300" t="s">
        <v>892</v>
      </c>
      <c r="C54" s="247"/>
    </row>
    <row r="55">
      <c r="B55" s="247" t="s">
        <v>902</v>
      </c>
      <c r="C55" s="247"/>
    </row>
    <row r="56">
      <c r="B56" s="300" t="s">
        <v>912</v>
      </c>
      <c r="C56" s="247"/>
    </row>
    <row r="57">
      <c r="B57" s="300" t="s">
        <v>921</v>
      </c>
      <c r="C57" s="247"/>
    </row>
    <row r="58">
      <c r="C58" s="247"/>
    </row>
    <row r="59">
      <c r="C59" s="247"/>
    </row>
    <row r="60">
      <c r="B60" s="247"/>
      <c r="C60" s="247"/>
    </row>
    <row r="61">
      <c r="B61" s="247"/>
      <c r="C61" s="247"/>
    </row>
    <row r="62">
      <c r="B62" s="247"/>
      <c r="C62" s="247"/>
    </row>
    <row r="63">
      <c r="B63" s="247"/>
      <c r="C63" s="247"/>
    </row>
    <row r="64">
      <c r="B64" s="247"/>
      <c r="C64" s="247"/>
    </row>
    <row r="65">
      <c r="B65" s="247"/>
      <c r="C65" s="247"/>
    </row>
    <row r="66">
      <c r="B66" s="247"/>
      <c r="C66" s="247"/>
    </row>
    <row r="67">
      <c r="B67" s="247"/>
      <c r="C67" s="247"/>
    </row>
    <row r="68">
      <c r="B68" s="247"/>
      <c r="C68" s="247"/>
    </row>
    <row r="69">
      <c r="B69" s="247"/>
      <c r="C69" s="247"/>
    </row>
    <row r="70">
      <c r="B70" s="247"/>
      <c r="C70" s="247"/>
    </row>
    <row r="71">
      <c r="B71" s="247"/>
      <c r="C71" s="247"/>
    </row>
    <row r="72">
      <c r="B72" s="247"/>
      <c r="C72" s="247"/>
    </row>
    <row r="73">
      <c r="B73" s="247"/>
      <c r="C73" s="247"/>
    </row>
    <row r="74">
      <c r="B74" s="247"/>
      <c r="C74" s="247"/>
    </row>
    <row r="75">
      <c r="B75" s="247"/>
      <c r="C75" s="247"/>
    </row>
    <row r="76">
      <c r="B76" s="247"/>
      <c r="C76" s="247"/>
    </row>
    <row r="77">
      <c r="B77" s="247"/>
      <c r="C77" s="247"/>
    </row>
    <row r="78">
      <c r="B78" s="247"/>
      <c r="C78" s="247"/>
    </row>
    <row r="79">
      <c r="B79" s="247"/>
      <c r="C79" s="247"/>
    </row>
    <row r="80">
      <c r="B80" s="247"/>
      <c r="C80" s="247"/>
    </row>
    <row r="81">
      <c r="B81" s="247"/>
      <c r="C81" s="247"/>
    </row>
    <row r="82">
      <c r="B82" s="247"/>
      <c r="C82" s="247"/>
    </row>
    <row r="83">
      <c r="B83" s="247"/>
      <c r="C83" s="247"/>
    </row>
    <row r="84">
      <c r="B84" s="247"/>
      <c r="C84" s="247"/>
    </row>
    <row r="85">
      <c r="B85" s="247"/>
      <c r="C85" s="247"/>
    </row>
    <row r="86">
      <c r="B86" s="247"/>
      <c r="C86" s="247"/>
    </row>
    <row r="87">
      <c r="B87" s="247"/>
      <c r="C87" s="247"/>
    </row>
    <row r="88">
      <c r="B88" s="247"/>
      <c r="C88" s="247"/>
    </row>
    <row r="89">
      <c r="B89" s="247"/>
      <c r="C89" s="247"/>
    </row>
    <row r="90">
      <c r="B90" s="247"/>
      <c r="C90" s="247"/>
    </row>
    <row r="91">
      <c r="B91" s="247"/>
      <c r="C91" s="247"/>
    </row>
    <row r="92">
      <c r="B92" s="247"/>
      <c r="C92" s="247"/>
    </row>
    <row r="93">
      <c r="B93" s="247"/>
      <c r="C93" s="247"/>
    </row>
    <row r="94">
      <c r="B94" s="247"/>
      <c r="C94" s="247"/>
    </row>
    <row r="95">
      <c r="B95" s="247"/>
      <c r="C95" s="247"/>
    </row>
    <row r="96">
      <c r="B96" s="247"/>
      <c r="C96" s="247"/>
    </row>
    <row r="97">
      <c r="B97" s="247"/>
      <c r="C97" s="247"/>
    </row>
    <row r="98">
      <c r="B98" s="247"/>
      <c r="C98" s="247"/>
    </row>
    <row r="99">
      <c r="B99" s="247"/>
      <c r="C99" s="247"/>
    </row>
    <row r="100">
      <c r="B100" s="247"/>
      <c r="C100" s="247"/>
    </row>
    <row r="101">
      <c r="B101" s="247"/>
      <c r="C101" s="247"/>
    </row>
    <row r="102">
      <c r="B102" s="247"/>
      <c r="C102" s="247"/>
    </row>
    <row r="103">
      <c r="B103" s="247"/>
      <c r="C103" s="247"/>
    </row>
    <row r="104">
      <c r="B104" s="247"/>
      <c r="C104" s="247"/>
    </row>
    <row r="105">
      <c r="B105" s="247"/>
      <c r="C105" s="247"/>
    </row>
    <row r="106">
      <c r="B106" s="247"/>
      <c r="C106" s="247"/>
    </row>
    <row r="107">
      <c r="B107" s="247"/>
      <c r="C107" s="247"/>
    </row>
    <row r="108">
      <c r="B108" s="247"/>
      <c r="C108" s="247"/>
    </row>
    <row r="109">
      <c r="B109" s="247"/>
      <c r="C109" s="247"/>
    </row>
    <row r="110">
      <c r="B110" s="247"/>
      <c r="C110" s="247"/>
    </row>
    <row r="111">
      <c r="B111" s="247"/>
      <c r="C111" s="247"/>
    </row>
    <row r="112">
      <c r="B112" s="247"/>
      <c r="C112" s="247"/>
    </row>
    <row r="113">
      <c r="B113" s="247"/>
      <c r="C113" s="247"/>
    </row>
    <row r="114">
      <c r="B114" s="247"/>
      <c r="C114" s="247"/>
    </row>
    <row r="115">
      <c r="B115" s="247"/>
      <c r="C115" s="247"/>
    </row>
    <row r="116">
      <c r="B116" s="247"/>
      <c r="C116" s="247"/>
    </row>
    <row r="117">
      <c r="B117" s="247"/>
      <c r="C117" s="247"/>
    </row>
    <row r="118">
      <c r="B118" s="247"/>
      <c r="C118" s="247"/>
    </row>
    <row r="119">
      <c r="B119" s="247"/>
      <c r="C119" s="247"/>
    </row>
    <row r="120">
      <c r="B120" s="247"/>
      <c r="C120" s="247"/>
    </row>
    <row r="121">
      <c r="B121" s="247"/>
      <c r="C121" s="247"/>
    </row>
    <row r="122">
      <c r="B122" s="247"/>
      <c r="C122" s="247"/>
    </row>
    <row r="123">
      <c r="B123" s="247"/>
      <c r="C123" s="247"/>
    </row>
    <row r="124">
      <c r="B124" s="247"/>
      <c r="C124" s="247"/>
    </row>
    <row r="125">
      <c r="B125" s="247"/>
      <c r="C125" s="247"/>
    </row>
    <row r="126">
      <c r="B126" s="247"/>
      <c r="C126" s="247"/>
    </row>
    <row r="127">
      <c r="B127" s="247"/>
      <c r="C127" s="247"/>
    </row>
    <row r="128">
      <c r="B128" s="247"/>
      <c r="C128" s="247"/>
    </row>
    <row r="129">
      <c r="B129" s="247"/>
      <c r="C129" s="247"/>
    </row>
    <row r="130">
      <c r="B130" s="247"/>
      <c r="C130" s="247"/>
    </row>
    <row r="131">
      <c r="B131" s="247"/>
      <c r="C131" s="247"/>
    </row>
    <row r="132">
      <c r="B132" s="247"/>
      <c r="C132" s="247"/>
    </row>
    <row r="133">
      <c r="B133" s="247"/>
      <c r="C133" s="247"/>
    </row>
    <row r="134">
      <c r="B134" s="247"/>
      <c r="C134" s="247"/>
    </row>
    <row r="135">
      <c r="B135" s="247"/>
      <c r="C135" s="247"/>
    </row>
    <row r="136">
      <c r="B136" s="247"/>
      <c r="C136" s="247"/>
    </row>
    <row r="137">
      <c r="B137" s="247"/>
      <c r="C137" s="247"/>
    </row>
    <row r="138">
      <c r="B138" s="247"/>
      <c r="C138" s="247"/>
    </row>
    <row r="139">
      <c r="B139" s="247"/>
      <c r="C139" s="247"/>
    </row>
    <row r="140">
      <c r="B140" s="247"/>
      <c r="C140" s="247"/>
    </row>
    <row r="141">
      <c r="B141" s="247"/>
      <c r="C141" s="247"/>
    </row>
    <row r="142">
      <c r="B142" s="247"/>
      <c r="C142" s="247"/>
    </row>
    <row r="143">
      <c r="B143" s="247"/>
      <c r="C143" s="247"/>
    </row>
    <row r="144">
      <c r="B144" s="247"/>
      <c r="C144" s="247"/>
    </row>
    <row r="145">
      <c r="B145" s="247"/>
      <c r="C145" s="247"/>
    </row>
    <row r="146">
      <c r="B146" s="247"/>
      <c r="C146" s="247"/>
    </row>
    <row r="147">
      <c r="B147" s="247"/>
      <c r="C147" s="247"/>
    </row>
    <row r="148">
      <c r="B148" s="247"/>
      <c r="C148" s="247"/>
    </row>
    <row r="149">
      <c r="B149" s="247"/>
      <c r="C149" s="247"/>
    </row>
    <row r="150">
      <c r="B150" s="247"/>
      <c r="C150" s="247"/>
    </row>
    <row r="151">
      <c r="B151" s="247"/>
      <c r="C151" s="247"/>
    </row>
    <row r="152">
      <c r="B152" s="247"/>
      <c r="C152" s="247"/>
    </row>
    <row r="153">
      <c r="B153" s="247"/>
      <c r="C153" s="247"/>
    </row>
    <row r="154">
      <c r="B154" s="247"/>
      <c r="C154" s="247"/>
    </row>
    <row r="155">
      <c r="B155" s="247"/>
      <c r="C155" s="247"/>
    </row>
    <row r="156">
      <c r="B156" s="247"/>
      <c r="C156" s="247"/>
    </row>
    <row r="157">
      <c r="B157" s="247"/>
      <c r="C157" s="247"/>
    </row>
    <row r="158">
      <c r="B158" s="247"/>
      <c r="C158" s="247"/>
    </row>
    <row r="159">
      <c r="B159" s="247"/>
      <c r="C159" s="247"/>
    </row>
    <row r="160">
      <c r="B160" s="247"/>
      <c r="C160" s="247"/>
    </row>
    <row r="161">
      <c r="B161" s="247"/>
      <c r="C161" s="247"/>
    </row>
    <row r="162">
      <c r="B162" s="247"/>
      <c r="C162" s="247"/>
    </row>
    <row r="163">
      <c r="B163" s="247"/>
      <c r="C163" s="247"/>
    </row>
    <row r="164">
      <c r="B164" s="247"/>
      <c r="C164" s="247"/>
    </row>
    <row r="165">
      <c r="B165" s="247"/>
      <c r="C165" s="247"/>
    </row>
    <row r="166">
      <c r="B166" s="247"/>
      <c r="C166" s="247"/>
    </row>
    <row r="167">
      <c r="B167" s="247"/>
      <c r="C167" s="247"/>
    </row>
    <row r="168">
      <c r="B168" s="247"/>
      <c r="C168" s="247"/>
    </row>
    <row r="169">
      <c r="B169" s="247"/>
      <c r="C169" s="247"/>
    </row>
    <row r="170">
      <c r="B170" s="247"/>
      <c r="C170" s="247"/>
    </row>
    <row r="171">
      <c r="B171" s="247"/>
      <c r="C171" s="247"/>
    </row>
    <row r="172">
      <c r="B172" s="247"/>
      <c r="C172" s="247"/>
    </row>
    <row r="173">
      <c r="B173" s="247"/>
      <c r="C173" s="247"/>
    </row>
    <row r="174">
      <c r="B174" s="247"/>
      <c r="C174" s="247"/>
    </row>
    <row r="175">
      <c r="B175" s="247"/>
      <c r="C175" s="247"/>
    </row>
    <row r="176">
      <c r="B176" s="247"/>
      <c r="C176" s="247"/>
    </row>
    <row r="177">
      <c r="B177" s="247"/>
      <c r="C177" s="247"/>
    </row>
    <row r="178">
      <c r="B178" s="247"/>
      <c r="C178" s="247"/>
    </row>
    <row r="179">
      <c r="B179" s="247"/>
      <c r="C179" s="247"/>
    </row>
    <row r="180">
      <c r="B180" s="247"/>
      <c r="C180" s="247"/>
    </row>
    <row r="181">
      <c r="B181" s="247"/>
      <c r="C181" s="247"/>
    </row>
    <row r="182">
      <c r="B182" s="247"/>
      <c r="C182" s="247"/>
    </row>
    <row r="183">
      <c r="B183" s="247"/>
      <c r="C183" s="247"/>
    </row>
    <row r="184">
      <c r="B184" s="247"/>
      <c r="C184" s="247"/>
    </row>
    <row r="185">
      <c r="B185" s="247"/>
      <c r="C185" s="247"/>
    </row>
    <row r="186">
      <c r="B186" s="247"/>
      <c r="C186" s="247"/>
    </row>
    <row r="187">
      <c r="B187" s="247"/>
      <c r="C187" s="247"/>
    </row>
    <row r="188">
      <c r="B188" s="247"/>
      <c r="C188" s="247"/>
    </row>
    <row r="189">
      <c r="B189" s="247"/>
      <c r="C189" s="247"/>
    </row>
    <row r="190">
      <c r="B190" s="247"/>
      <c r="C190" s="247"/>
    </row>
    <row r="191">
      <c r="B191" s="247"/>
      <c r="C191" s="247"/>
    </row>
    <row r="192">
      <c r="B192" s="247"/>
      <c r="C192" s="247"/>
    </row>
    <row r="193">
      <c r="B193" s="247"/>
      <c r="C193" s="247"/>
    </row>
    <row r="194">
      <c r="B194" s="247"/>
      <c r="C194" s="247"/>
    </row>
    <row r="195">
      <c r="B195" s="247"/>
      <c r="C195" s="247"/>
    </row>
    <row r="196">
      <c r="B196" s="247"/>
      <c r="C196" s="247"/>
    </row>
    <row r="197">
      <c r="B197" s="247"/>
      <c r="C197" s="247"/>
    </row>
    <row r="198">
      <c r="B198" s="247"/>
      <c r="C198" s="247"/>
    </row>
    <row r="199">
      <c r="B199" s="247"/>
      <c r="C199" s="247"/>
    </row>
    <row r="200">
      <c r="B200" s="247"/>
      <c r="C200" s="247"/>
    </row>
    <row r="201">
      <c r="B201" s="247"/>
      <c r="C201" s="247"/>
    </row>
    <row r="202">
      <c r="B202" s="247"/>
      <c r="C202" s="247"/>
    </row>
    <row r="203">
      <c r="B203" s="247"/>
      <c r="C203" s="247"/>
    </row>
    <row r="204">
      <c r="B204" s="247"/>
      <c r="C204" s="247"/>
    </row>
    <row r="205">
      <c r="B205" s="247"/>
      <c r="C205" s="247"/>
    </row>
    <row r="206">
      <c r="B206" s="247"/>
      <c r="C206" s="247"/>
    </row>
    <row r="207">
      <c r="B207" s="247"/>
      <c r="C207" s="247"/>
    </row>
    <row r="208">
      <c r="B208" s="247"/>
      <c r="C208" s="247"/>
    </row>
    <row r="209">
      <c r="B209" s="247"/>
      <c r="C209" s="247"/>
    </row>
    <row r="210">
      <c r="B210" s="247"/>
      <c r="C210" s="247"/>
    </row>
    <row r="211">
      <c r="B211" s="247"/>
      <c r="C211" s="247"/>
    </row>
    <row r="212">
      <c r="B212" s="247"/>
      <c r="C212" s="247"/>
    </row>
    <row r="213">
      <c r="B213" s="247"/>
      <c r="C213" s="247"/>
    </row>
    <row r="214">
      <c r="B214" s="247"/>
      <c r="C214" s="247"/>
    </row>
    <row r="215">
      <c r="B215" s="247"/>
      <c r="C215" s="247"/>
    </row>
    <row r="216">
      <c r="B216" s="247"/>
      <c r="C216" s="247"/>
    </row>
    <row r="217">
      <c r="B217" s="247"/>
      <c r="C217" s="247"/>
    </row>
    <row r="218">
      <c r="B218" s="247"/>
      <c r="C218" s="247"/>
    </row>
    <row r="219">
      <c r="B219" s="247"/>
      <c r="C219" s="247"/>
    </row>
    <row r="220">
      <c r="B220" s="247"/>
      <c r="C220" s="247"/>
    </row>
    <row r="221">
      <c r="B221" s="247"/>
      <c r="C221" s="247"/>
    </row>
    <row r="222">
      <c r="B222" s="247"/>
      <c r="C222" s="247"/>
    </row>
    <row r="223">
      <c r="B223" s="247"/>
      <c r="C223" s="247"/>
    </row>
    <row r="224">
      <c r="B224" s="247"/>
      <c r="C224" s="247"/>
    </row>
    <row r="225">
      <c r="B225" s="247"/>
      <c r="C225" s="247"/>
    </row>
    <row r="226">
      <c r="B226" s="247"/>
      <c r="C226" s="247"/>
    </row>
    <row r="227">
      <c r="B227" s="247"/>
      <c r="C227" s="247"/>
    </row>
    <row r="228">
      <c r="B228" s="247"/>
      <c r="C228" s="247"/>
    </row>
    <row r="229">
      <c r="B229" s="247"/>
      <c r="C229" s="247"/>
    </row>
    <row r="230">
      <c r="B230" s="247"/>
      <c r="C230" s="247"/>
    </row>
    <row r="231">
      <c r="B231" s="247"/>
      <c r="C231" s="247"/>
    </row>
    <row r="232">
      <c r="B232" s="247"/>
      <c r="C232" s="247"/>
    </row>
    <row r="233">
      <c r="B233" s="247"/>
      <c r="C233" s="247"/>
    </row>
    <row r="234">
      <c r="B234" s="247"/>
      <c r="C234" s="247"/>
    </row>
    <row r="235">
      <c r="B235" s="247"/>
      <c r="C235" s="247"/>
    </row>
    <row r="236">
      <c r="B236" s="247"/>
      <c r="C236" s="247"/>
    </row>
    <row r="237">
      <c r="B237" s="247"/>
      <c r="C237" s="247"/>
    </row>
    <row r="238">
      <c r="B238" s="247"/>
      <c r="C238" s="247"/>
    </row>
    <row r="239">
      <c r="B239" s="247"/>
      <c r="C239" s="247"/>
    </row>
    <row r="240">
      <c r="B240" s="247"/>
      <c r="C240" s="247"/>
    </row>
    <row r="241">
      <c r="B241" s="247"/>
      <c r="C241" s="247"/>
    </row>
    <row r="242">
      <c r="B242" s="247"/>
      <c r="C242" s="247"/>
    </row>
    <row r="243">
      <c r="B243" s="247"/>
      <c r="C243" s="247"/>
    </row>
    <row r="244">
      <c r="B244" s="247"/>
      <c r="C244" s="247"/>
    </row>
    <row r="245">
      <c r="B245" s="247"/>
      <c r="C245" s="247"/>
    </row>
    <row r="246">
      <c r="B246" s="247"/>
      <c r="C246" s="247"/>
    </row>
    <row r="247">
      <c r="B247" s="247"/>
      <c r="C247" s="247"/>
    </row>
    <row r="248">
      <c r="B248" s="247"/>
      <c r="C248" s="247"/>
    </row>
    <row r="249">
      <c r="B249" s="247"/>
      <c r="C249" s="247"/>
    </row>
    <row r="250">
      <c r="B250" s="247"/>
      <c r="C250" s="247"/>
    </row>
    <row r="251">
      <c r="B251" s="247"/>
      <c r="C251" s="247"/>
    </row>
    <row r="252">
      <c r="B252" s="247"/>
      <c r="C252" s="247"/>
    </row>
    <row r="253">
      <c r="B253" s="247"/>
      <c r="C253" s="247"/>
    </row>
    <row r="254">
      <c r="B254" s="247"/>
      <c r="C254" s="247"/>
    </row>
    <row r="255">
      <c r="B255" s="247"/>
      <c r="C255" s="247"/>
    </row>
    <row r="256">
      <c r="B256" s="247"/>
      <c r="C256" s="247"/>
    </row>
    <row r="257">
      <c r="B257" s="247"/>
      <c r="C257" s="247"/>
    </row>
    <row r="258">
      <c r="B258" s="247"/>
      <c r="C258" s="247"/>
    </row>
    <row r="259">
      <c r="B259" s="247"/>
      <c r="C259" s="247"/>
    </row>
    <row r="260">
      <c r="B260" s="247"/>
      <c r="C260" s="247"/>
    </row>
    <row r="261">
      <c r="B261" s="247"/>
      <c r="C261" s="247"/>
    </row>
    <row r="262">
      <c r="B262" s="247"/>
      <c r="C262" s="247"/>
    </row>
    <row r="263">
      <c r="B263" s="247"/>
      <c r="C263" s="247"/>
    </row>
    <row r="264">
      <c r="B264" s="247"/>
      <c r="C264" s="247"/>
    </row>
    <row r="265">
      <c r="B265" s="247"/>
      <c r="C265" s="247"/>
    </row>
    <row r="266">
      <c r="B266" s="247"/>
      <c r="C266" s="247"/>
    </row>
    <row r="267">
      <c r="B267" s="247"/>
      <c r="C267" s="247"/>
    </row>
    <row r="268">
      <c r="B268" s="247"/>
      <c r="C268" s="247"/>
    </row>
    <row r="269">
      <c r="B269" s="247"/>
      <c r="C269" s="247"/>
    </row>
    <row r="270">
      <c r="B270" s="247"/>
      <c r="C270" s="247"/>
    </row>
    <row r="271">
      <c r="B271" s="247"/>
      <c r="C271" s="247"/>
    </row>
    <row r="272">
      <c r="B272" s="247"/>
      <c r="C272" s="247"/>
    </row>
    <row r="273">
      <c r="B273" s="247"/>
      <c r="C273" s="247"/>
    </row>
    <row r="274">
      <c r="B274" s="247"/>
      <c r="C274" s="247"/>
    </row>
    <row r="275">
      <c r="B275" s="247"/>
      <c r="C275" s="247"/>
    </row>
    <row r="276">
      <c r="B276" s="247"/>
      <c r="C276" s="247"/>
    </row>
    <row r="277">
      <c r="B277" s="247"/>
      <c r="C277" s="247"/>
    </row>
    <row r="278">
      <c r="B278" s="247"/>
      <c r="C278" s="247"/>
    </row>
    <row r="279">
      <c r="B279" s="247"/>
      <c r="C279" s="247"/>
    </row>
    <row r="280">
      <c r="B280" s="247"/>
      <c r="C280" s="247"/>
    </row>
    <row r="281">
      <c r="B281" s="247"/>
      <c r="C281" s="247"/>
    </row>
    <row r="282">
      <c r="B282" s="247"/>
      <c r="C282" s="247"/>
    </row>
    <row r="283">
      <c r="B283" s="247"/>
      <c r="C283" s="247"/>
    </row>
    <row r="284">
      <c r="B284" s="247"/>
      <c r="C284" s="247"/>
    </row>
    <row r="285">
      <c r="B285" s="247"/>
      <c r="C285" s="247"/>
    </row>
    <row r="286">
      <c r="B286" s="247"/>
      <c r="C286" s="247"/>
    </row>
    <row r="287">
      <c r="B287" s="247"/>
      <c r="C287" s="247"/>
    </row>
    <row r="288">
      <c r="B288" s="247"/>
      <c r="C288" s="247"/>
    </row>
    <row r="289">
      <c r="B289" s="247"/>
      <c r="C289" s="247"/>
    </row>
    <row r="290">
      <c r="B290" s="247"/>
      <c r="C290" s="247"/>
    </row>
    <row r="291">
      <c r="B291" s="247"/>
      <c r="C291" s="247"/>
    </row>
    <row r="292">
      <c r="B292" s="247"/>
      <c r="C292" s="247"/>
    </row>
    <row r="293">
      <c r="B293" s="247"/>
      <c r="C293" s="247"/>
    </row>
    <row r="294">
      <c r="B294" s="247"/>
      <c r="C294" s="247"/>
    </row>
    <row r="295">
      <c r="B295" s="247"/>
      <c r="C295" s="247"/>
    </row>
    <row r="296">
      <c r="B296" s="247"/>
      <c r="C296" s="247"/>
    </row>
    <row r="297">
      <c r="B297" s="247"/>
      <c r="C297" s="247"/>
    </row>
    <row r="298">
      <c r="B298" s="247"/>
      <c r="C298" s="247"/>
    </row>
    <row r="299">
      <c r="B299" s="247"/>
      <c r="C299" s="247"/>
    </row>
    <row r="300">
      <c r="B300" s="247"/>
      <c r="C300" s="247"/>
    </row>
    <row r="301">
      <c r="B301" s="247"/>
      <c r="C301" s="247"/>
    </row>
    <row r="302">
      <c r="B302" s="247"/>
      <c r="C302" s="247"/>
    </row>
    <row r="303">
      <c r="B303" s="247"/>
      <c r="C303" s="247"/>
    </row>
    <row r="304">
      <c r="B304" s="247"/>
      <c r="C304" s="247"/>
    </row>
    <row r="305">
      <c r="B305" s="247"/>
      <c r="C305" s="247"/>
    </row>
    <row r="306">
      <c r="B306" s="247"/>
      <c r="C306" s="247"/>
    </row>
    <row r="307">
      <c r="B307" s="247"/>
      <c r="C307" s="247"/>
    </row>
    <row r="308">
      <c r="B308" s="247"/>
      <c r="C308" s="247"/>
    </row>
    <row r="309">
      <c r="B309" s="247"/>
      <c r="C309" s="247"/>
    </row>
    <row r="310">
      <c r="B310" s="247"/>
      <c r="C310" s="247"/>
    </row>
    <row r="311">
      <c r="B311" s="247"/>
      <c r="C311" s="247"/>
    </row>
    <row r="312">
      <c r="B312" s="247"/>
      <c r="C312" s="247"/>
    </row>
    <row r="313">
      <c r="B313" s="247"/>
      <c r="C313" s="247"/>
    </row>
    <row r="314">
      <c r="B314" s="247"/>
      <c r="C314" s="247"/>
    </row>
    <row r="315">
      <c r="B315" s="247"/>
      <c r="C315" s="247"/>
    </row>
    <row r="316">
      <c r="B316" s="247"/>
      <c r="C316" s="247"/>
    </row>
    <row r="317">
      <c r="B317" s="247"/>
      <c r="C317" s="247"/>
    </row>
    <row r="318">
      <c r="B318" s="247"/>
      <c r="C318" s="247"/>
    </row>
    <row r="319">
      <c r="B319" s="247"/>
      <c r="C319" s="247"/>
    </row>
    <row r="320">
      <c r="B320" s="247"/>
      <c r="C320" s="247"/>
    </row>
    <row r="321">
      <c r="B321" s="247"/>
      <c r="C321" s="247"/>
    </row>
    <row r="322">
      <c r="B322" s="247"/>
      <c r="C322" s="247"/>
    </row>
    <row r="323">
      <c r="B323" s="247"/>
      <c r="C323" s="247"/>
    </row>
    <row r="324">
      <c r="B324" s="247"/>
      <c r="C324" s="247"/>
    </row>
    <row r="325">
      <c r="B325" s="247"/>
      <c r="C325" s="247"/>
    </row>
    <row r="326">
      <c r="B326" s="247"/>
      <c r="C326" s="247"/>
    </row>
    <row r="327">
      <c r="B327" s="247"/>
      <c r="C327" s="247"/>
    </row>
    <row r="328">
      <c r="B328" s="247"/>
      <c r="C328" s="247"/>
    </row>
    <row r="329">
      <c r="B329" s="247"/>
      <c r="C329" s="247"/>
    </row>
    <row r="330">
      <c r="B330" s="247"/>
      <c r="C330" s="247"/>
    </row>
    <row r="331">
      <c r="B331" s="247"/>
      <c r="C331" s="247"/>
    </row>
    <row r="332">
      <c r="B332" s="247"/>
      <c r="C332" s="247"/>
    </row>
    <row r="333">
      <c r="B333" s="247"/>
      <c r="C333" s="247"/>
    </row>
    <row r="334">
      <c r="B334" s="247"/>
      <c r="C334" s="247"/>
    </row>
    <row r="335">
      <c r="B335" s="247"/>
      <c r="C335" s="247"/>
    </row>
    <row r="336">
      <c r="B336" s="247"/>
      <c r="C336" s="247"/>
    </row>
    <row r="337">
      <c r="B337" s="247"/>
      <c r="C337" s="247"/>
    </row>
    <row r="338">
      <c r="B338" s="247"/>
      <c r="C338" s="247"/>
    </row>
    <row r="339">
      <c r="B339" s="247"/>
      <c r="C339" s="247"/>
    </row>
    <row r="340">
      <c r="B340" s="247"/>
      <c r="C340" s="247"/>
    </row>
    <row r="341">
      <c r="B341" s="247"/>
      <c r="C341" s="247"/>
    </row>
    <row r="342">
      <c r="B342" s="247"/>
      <c r="C342" s="247"/>
    </row>
    <row r="343">
      <c r="B343" s="247"/>
      <c r="C343" s="247"/>
    </row>
    <row r="344">
      <c r="B344" s="247"/>
      <c r="C344" s="247"/>
    </row>
    <row r="345">
      <c r="B345" s="247"/>
      <c r="C345" s="247"/>
    </row>
    <row r="346">
      <c r="B346" s="247"/>
      <c r="C346" s="247"/>
    </row>
    <row r="347">
      <c r="B347" s="247"/>
      <c r="C347" s="247"/>
    </row>
    <row r="348">
      <c r="B348" s="247"/>
      <c r="C348" s="247"/>
    </row>
    <row r="349">
      <c r="B349" s="247"/>
      <c r="C349" s="247"/>
    </row>
    <row r="350">
      <c r="B350" s="247"/>
      <c r="C350" s="247"/>
    </row>
    <row r="351">
      <c r="B351" s="247"/>
      <c r="C351" s="247"/>
    </row>
    <row r="352">
      <c r="B352" s="247"/>
      <c r="C352" s="247"/>
    </row>
    <row r="353">
      <c r="B353" s="247"/>
      <c r="C353" s="247"/>
    </row>
    <row r="354">
      <c r="B354" s="247"/>
      <c r="C354" s="247"/>
    </row>
    <row r="355">
      <c r="B355" s="247"/>
      <c r="C355" s="247"/>
    </row>
    <row r="356">
      <c r="B356" s="247"/>
      <c r="C356" s="247"/>
    </row>
    <row r="357">
      <c r="B357" s="247"/>
      <c r="C357" s="247"/>
    </row>
    <row r="358">
      <c r="B358" s="247"/>
      <c r="C358" s="247"/>
    </row>
    <row r="359">
      <c r="B359" s="247"/>
      <c r="C359" s="247"/>
    </row>
    <row r="360">
      <c r="B360" s="247"/>
      <c r="C360" s="247"/>
    </row>
    <row r="361">
      <c r="B361" s="247"/>
      <c r="C361" s="247"/>
    </row>
    <row r="362">
      <c r="B362" s="247"/>
      <c r="C362" s="247"/>
    </row>
    <row r="363">
      <c r="B363" s="247"/>
      <c r="C363" s="247"/>
    </row>
    <row r="364">
      <c r="B364" s="247"/>
      <c r="C364" s="247"/>
    </row>
    <row r="365">
      <c r="B365" s="247"/>
      <c r="C365" s="247"/>
    </row>
    <row r="366">
      <c r="B366" s="247"/>
      <c r="C366" s="247"/>
    </row>
    <row r="367">
      <c r="B367" s="247"/>
      <c r="C367" s="247"/>
    </row>
    <row r="368">
      <c r="B368" s="247"/>
      <c r="C368" s="247"/>
    </row>
    <row r="369">
      <c r="B369" s="247"/>
      <c r="C369" s="247"/>
    </row>
    <row r="370">
      <c r="B370" s="247"/>
      <c r="C370" s="247"/>
    </row>
    <row r="371">
      <c r="B371" s="247"/>
      <c r="C371" s="247"/>
    </row>
    <row r="372">
      <c r="B372" s="247"/>
      <c r="C372" s="247"/>
    </row>
    <row r="373">
      <c r="B373" s="247"/>
      <c r="C373" s="247"/>
    </row>
    <row r="374">
      <c r="B374" s="247"/>
      <c r="C374" s="247"/>
    </row>
    <row r="375">
      <c r="B375" s="247"/>
      <c r="C375" s="247"/>
    </row>
    <row r="376">
      <c r="B376" s="247"/>
      <c r="C376" s="247"/>
    </row>
    <row r="377">
      <c r="B377" s="247"/>
      <c r="C377" s="247"/>
    </row>
    <row r="378">
      <c r="B378" s="247"/>
      <c r="C378" s="247"/>
    </row>
    <row r="379">
      <c r="B379" s="247"/>
      <c r="C379" s="247"/>
    </row>
    <row r="380">
      <c r="B380" s="247"/>
      <c r="C380" s="247"/>
    </row>
    <row r="381">
      <c r="B381" s="247"/>
      <c r="C381" s="247"/>
    </row>
    <row r="382">
      <c r="B382" s="247"/>
      <c r="C382" s="247"/>
    </row>
    <row r="383">
      <c r="B383" s="247"/>
      <c r="C383" s="247"/>
    </row>
    <row r="384">
      <c r="B384" s="247"/>
      <c r="C384" s="247"/>
    </row>
    <row r="385">
      <c r="B385" s="247"/>
      <c r="C385" s="247"/>
    </row>
    <row r="386">
      <c r="B386" s="247"/>
      <c r="C386" s="247"/>
    </row>
    <row r="387">
      <c r="B387" s="247"/>
      <c r="C387" s="247"/>
    </row>
    <row r="388">
      <c r="B388" s="247"/>
      <c r="C388" s="247"/>
    </row>
    <row r="389">
      <c r="B389" s="247"/>
      <c r="C389" s="247"/>
    </row>
    <row r="390">
      <c r="B390" s="247"/>
      <c r="C390" s="247"/>
    </row>
    <row r="391">
      <c r="B391" s="247"/>
      <c r="C391" s="247"/>
    </row>
    <row r="392">
      <c r="B392" s="247"/>
      <c r="C392" s="247"/>
    </row>
    <row r="393">
      <c r="B393" s="247"/>
      <c r="C393" s="247"/>
    </row>
    <row r="394">
      <c r="B394" s="247"/>
      <c r="C394" s="247"/>
    </row>
    <row r="395">
      <c r="B395" s="247"/>
      <c r="C395" s="247"/>
    </row>
    <row r="396">
      <c r="B396" s="247"/>
      <c r="C396" s="247"/>
    </row>
    <row r="397">
      <c r="B397" s="247"/>
      <c r="C397" s="247"/>
    </row>
    <row r="398">
      <c r="B398" s="247"/>
      <c r="C398" s="247"/>
    </row>
    <row r="399">
      <c r="B399" s="247"/>
      <c r="C399" s="247"/>
    </row>
    <row r="400">
      <c r="B400" s="247"/>
      <c r="C400" s="247"/>
    </row>
    <row r="401">
      <c r="B401" s="247"/>
      <c r="C401" s="247"/>
    </row>
    <row r="402">
      <c r="B402" s="247"/>
      <c r="C402" s="247"/>
    </row>
    <row r="403">
      <c r="B403" s="247"/>
      <c r="C403" s="247"/>
    </row>
    <row r="404">
      <c r="B404" s="247"/>
      <c r="C404" s="247"/>
    </row>
    <row r="405">
      <c r="B405" s="247"/>
      <c r="C405" s="247"/>
    </row>
    <row r="406">
      <c r="B406" s="247"/>
      <c r="C406" s="247"/>
    </row>
    <row r="407">
      <c r="B407" s="247"/>
      <c r="C407" s="247"/>
    </row>
    <row r="408">
      <c r="B408" s="247"/>
      <c r="C408" s="247"/>
    </row>
    <row r="409">
      <c r="B409" s="247"/>
      <c r="C409" s="247"/>
    </row>
    <row r="410">
      <c r="B410" s="247"/>
      <c r="C410" s="247"/>
    </row>
    <row r="411">
      <c r="B411" s="247"/>
      <c r="C411" s="247"/>
    </row>
    <row r="412">
      <c r="B412" s="247"/>
      <c r="C412" s="247"/>
    </row>
    <row r="413">
      <c r="B413" s="247"/>
      <c r="C413" s="247"/>
    </row>
    <row r="414">
      <c r="B414" s="247"/>
      <c r="C414" s="247"/>
    </row>
    <row r="415">
      <c r="B415" s="247"/>
      <c r="C415" s="247"/>
    </row>
    <row r="416">
      <c r="B416" s="247"/>
      <c r="C416" s="247"/>
    </row>
    <row r="417">
      <c r="B417" s="247"/>
      <c r="C417" s="247"/>
    </row>
    <row r="418">
      <c r="B418" s="247"/>
      <c r="C418" s="247"/>
    </row>
    <row r="419">
      <c r="B419" s="247"/>
      <c r="C419" s="247"/>
    </row>
    <row r="420">
      <c r="B420" s="247"/>
      <c r="C420" s="247"/>
    </row>
    <row r="421">
      <c r="B421" s="247"/>
      <c r="C421" s="247"/>
    </row>
    <row r="422">
      <c r="B422" s="247"/>
      <c r="C422" s="247"/>
    </row>
    <row r="423">
      <c r="B423" s="247"/>
      <c r="C423" s="247"/>
    </row>
    <row r="424">
      <c r="B424" s="247"/>
      <c r="C424" s="247"/>
    </row>
    <row r="425">
      <c r="B425" s="247"/>
      <c r="C425" s="247"/>
    </row>
    <row r="426">
      <c r="B426" s="247"/>
      <c r="C426" s="247"/>
    </row>
    <row r="427">
      <c r="B427" s="247"/>
      <c r="C427" s="247"/>
    </row>
    <row r="428">
      <c r="B428" s="247"/>
      <c r="C428" s="247"/>
    </row>
    <row r="429">
      <c r="B429" s="247"/>
      <c r="C429" s="247"/>
    </row>
    <row r="430">
      <c r="B430" s="247"/>
      <c r="C430" s="247"/>
    </row>
    <row r="431">
      <c r="B431" s="247"/>
      <c r="C431" s="247"/>
    </row>
    <row r="432">
      <c r="B432" s="247"/>
      <c r="C432" s="247"/>
    </row>
    <row r="433">
      <c r="B433" s="247"/>
      <c r="C433" s="247"/>
    </row>
    <row r="434">
      <c r="B434" s="247"/>
      <c r="C434" s="247"/>
    </row>
    <row r="435">
      <c r="B435" s="247"/>
      <c r="C435" s="247"/>
    </row>
    <row r="436">
      <c r="B436" s="247"/>
      <c r="C436" s="247"/>
    </row>
    <row r="437">
      <c r="B437" s="247"/>
      <c r="C437" s="247"/>
    </row>
    <row r="438">
      <c r="B438" s="247"/>
      <c r="C438" s="247"/>
    </row>
    <row r="439">
      <c r="B439" s="247"/>
      <c r="C439" s="247"/>
    </row>
    <row r="440">
      <c r="B440" s="247"/>
      <c r="C440" s="247"/>
    </row>
    <row r="441">
      <c r="B441" s="247"/>
      <c r="C441" s="247"/>
    </row>
    <row r="442">
      <c r="B442" s="247"/>
      <c r="C442" s="247"/>
    </row>
    <row r="443">
      <c r="B443" s="247"/>
      <c r="C443" s="247"/>
    </row>
    <row r="444">
      <c r="B444" s="247"/>
      <c r="C444" s="247"/>
    </row>
    <row r="445">
      <c r="B445" s="247"/>
      <c r="C445" s="247"/>
    </row>
    <row r="446">
      <c r="B446" s="247"/>
      <c r="C446" s="247"/>
    </row>
    <row r="447">
      <c r="B447" s="247"/>
      <c r="C447" s="247"/>
    </row>
    <row r="448">
      <c r="B448" s="247"/>
      <c r="C448" s="247"/>
    </row>
    <row r="449">
      <c r="B449" s="247"/>
      <c r="C449" s="247"/>
    </row>
    <row r="450">
      <c r="B450" s="247"/>
      <c r="C450" s="247"/>
    </row>
    <row r="451">
      <c r="B451" s="247"/>
      <c r="C451" s="247"/>
    </row>
    <row r="452">
      <c r="B452" s="247"/>
      <c r="C452" s="247"/>
    </row>
    <row r="453">
      <c r="B453" s="247"/>
      <c r="C453" s="247"/>
    </row>
    <row r="454">
      <c r="B454" s="247"/>
      <c r="C454" s="247"/>
    </row>
    <row r="455">
      <c r="B455" s="247"/>
      <c r="C455" s="247"/>
    </row>
    <row r="456">
      <c r="B456" s="247"/>
      <c r="C456" s="247"/>
    </row>
    <row r="457">
      <c r="B457" s="247"/>
      <c r="C457" s="247"/>
    </row>
    <row r="458">
      <c r="B458" s="247"/>
      <c r="C458" s="247"/>
    </row>
    <row r="459">
      <c r="B459" s="247"/>
      <c r="C459" s="247"/>
    </row>
    <row r="460">
      <c r="B460" s="247"/>
      <c r="C460" s="247"/>
    </row>
    <row r="461">
      <c r="B461" s="247"/>
      <c r="C461" s="247"/>
    </row>
    <row r="462">
      <c r="B462" s="247"/>
      <c r="C462" s="247"/>
    </row>
    <row r="463">
      <c r="B463" s="247"/>
      <c r="C463" s="247"/>
    </row>
    <row r="464">
      <c r="B464" s="247"/>
      <c r="C464" s="247"/>
    </row>
    <row r="465">
      <c r="B465" s="247"/>
      <c r="C465" s="247"/>
    </row>
    <row r="466">
      <c r="B466" s="247"/>
      <c r="C466" s="247"/>
    </row>
    <row r="467">
      <c r="B467" s="247"/>
      <c r="C467" s="247"/>
    </row>
    <row r="468">
      <c r="B468" s="247"/>
      <c r="C468" s="247"/>
    </row>
    <row r="469">
      <c r="B469" s="247"/>
      <c r="C469" s="247"/>
    </row>
    <row r="470">
      <c r="B470" s="247"/>
      <c r="C470" s="247"/>
    </row>
    <row r="471">
      <c r="B471" s="247"/>
      <c r="C471" s="247"/>
    </row>
    <row r="472">
      <c r="B472" s="247"/>
      <c r="C472" s="247"/>
    </row>
    <row r="473">
      <c r="B473" s="247"/>
      <c r="C473" s="247"/>
    </row>
    <row r="474">
      <c r="B474" s="247"/>
      <c r="C474" s="247"/>
    </row>
    <row r="475">
      <c r="B475" s="247"/>
      <c r="C475" s="247"/>
    </row>
    <row r="476">
      <c r="B476" s="247"/>
      <c r="C476" s="247"/>
    </row>
    <row r="477">
      <c r="B477" s="247"/>
      <c r="C477" s="247"/>
    </row>
    <row r="478">
      <c r="B478" s="247"/>
      <c r="C478" s="247"/>
    </row>
    <row r="479">
      <c r="B479" s="247"/>
      <c r="C479" s="247"/>
    </row>
    <row r="480">
      <c r="B480" s="247"/>
      <c r="C480" s="247"/>
    </row>
    <row r="481">
      <c r="B481" s="247"/>
      <c r="C481" s="247"/>
    </row>
    <row r="482">
      <c r="B482" s="247"/>
      <c r="C482" s="247"/>
    </row>
    <row r="483">
      <c r="B483" s="247"/>
      <c r="C483" s="247"/>
    </row>
    <row r="484">
      <c r="B484" s="247"/>
      <c r="C484" s="247"/>
    </row>
    <row r="485">
      <c r="B485" s="247"/>
      <c r="C485" s="247"/>
    </row>
    <row r="486">
      <c r="B486" s="247"/>
      <c r="C486" s="247"/>
    </row>
    <row r="487">
      <c r="B487" s="247"/>
      <c r="C487" s="247"/>
    </row>
    <row r="488">
      <c r="B488" s="247"/>
      <c r="C488" s="247"/>
    </row>
    <row r="489">
      <c r="B489" s="247"/>
      <c r="C489" s="247"/>
    </row>
    <row r="490">
      <c r="B490" s="247"/>
      <c r="C490" s="247"/>
    </row>
    <row r="491">
      <c r="B491" s="247"/>
      <c r="C491" s="247"/>
    </row>
    <row r="492">
      <c r="B492" s="247"/>
      <c r="C492" s="247"/>
    </row>
    <row r="493">
      <c r="B493" s="247"/>
      <c r="C493" s="247"/>
    </row>
    <row r="494">
      <c r="B494" s="247"/>
      <c r="C494" s="247"/>
    </row>
    <row r="495">
      <c r="B495" s="247"/>
      <c r="C495" s="247"/>
    </row>
    <row r="496">
      <c r="B496" s="247"/>
      <c r="C496" s="247"/>
    </row>
    <row r="497">
      <c r="B497" s="247"/>
      <c r="C497" s="247"/>
    </row>
    <row r="498">
      <c r="B498" s="247"/>
      <c r="C498" s="247"/>
    </row>
    <row r="499">
      <c r="B499" s="247"/>
      <c r="C499" s="247"/>
    </row>
    <row r="500">
      <c r="B500" s="247"/>
      <c r="C500" s="247"/>
    </row>
    <row r="501">
      <c r="B501" s="247"/>
      <c r="C501" s="247"/>
    </row>
    <row r="502">
      <c r="B502" s="247"/>
      <c r="C502" s="247"/>
    </row>
    <row r="503">
      <c r="B503" s="247"/>
      <c r="C503" s="247"/>
    </row>
    <row r="504">
      <c r="B504" s="247"/>
      <c r="C504" s="247"/>
    </row>
    <row r="505">
      <c r="B505" s="247"/>
      <c r="C505" s="247"/>
    </row>
    <row r="506">
      <c r="B506" s="247"/>
      <c r="C506" s="247"/>
    </row>
    <row r="507">
      <c r="B507" s="247"/>
      <c r="C507" s="247"/>
    </row>
    <row r="508">
      <c r="B508" s="247"/>
      <c r="C508" s="247"/>
    </row>
    <row r="509">
      <c r="B509" s="247"/>
      <c r="C509" s="247"/>
    </row>
    <row r="510">
      <c r="B510" s="247"/>
      <c r="C510" s="247"/>
    </row>
    <row r="511">
      <c r="B511" s="247"/>
      <c r="C511" s="247"/>
    </row>
    <row r="512">
      <c r="B512" s="247"/>
      <c r="C512" s="247"/>
    </row>
    <row r="513">
      <c r="B513" s="247"/>
      <c r="C513" s="247"/>
    </row>
    <row r="514">
      <c r="B514" s="247"/>
      <c r="C514" s="247"/>
    </row>
    <row r="515">
      <c r="B515" s="247"/>
      <c r="C515" s="247"/>
    </row>
    <row r="516">
      <c r="B516" s="247"/>
      <c r="C516" s="247"/>
    </row>
    <row r="517">
      <c r="B517" s="247"/>
      <c r="C517" s="247"/>
    </row>
    <row r="518">
      <c r="B518" s="247"/>
      <c r="C518" s="247"/>
    </row>
    <row r="519">
      <c r="B519" s="247"/>
      <c r="C519" s="247"/>
    </row>
    <row r="520">
      <c r="B520" s="247"/>
      <c r="C520" s="247"/>
    </row>
    <row r="521">
      <c r="B521" s="247"/>
      <c r="C521" s="247"/>
    </row>
    <row r="522">
      <c r="B522" s="247"/>
      <c r="C522" s="247"/>
    </row>
    <row r="523">
      <c r="B523" s="247"/>
      <c r="C523" s="247"/>
    </row>
    <row r="524">
      <c r="B524" s="247"/>
      <c r="C524" s="247"/>
    </row>
    <row r="525">
      <c r="B525" s="247"/>
      <c r="C525" s="247"/>
    </row>
    <row r="526">
      <c r="B526" s="247"/>
      <c r="C526" s="247"/>
    </row>
    <row r="527">
      <c r="B527" s="247"/>
      <c r="C527" s="247"/>
    </row>
    <row r="528">
      <c r="B528" s="247"/>
      <c r="C528" s="247"/>
    </row>
    <row r="529">
      <c r="B529" s="247"/>
      <c r="C529" s="247"/>
    </row>
    <row r="530">
      <c r="B530" s="247"/>
      <c r="C530" s="247"/>
    </row>
    <row r="531">
      <c r="B531" s="247"/>
      <c r="C531" s="247"/>
    </row>
    <row r="532">
      <c r="B532" s="247"/>
      <c r="C532" s="247"/>
    </row>
    <row r="533">
      <c r="B533" s="247"/>
      <c r="C533" s="247"/>
    </row>
    <row r="534">
      <c r="B534" s="247"/>
      <c r="C534" s="247"/>
    </row>
    <row r="535">
      <c r="B535" s="247"/>
      <c r="C535" s="247"/>
    </row>
    <row r="536">
      <c r="B536" s="247"/>
      <c r="C536" s="247"/>
    </row>
    <row r="537">
      <c r="B537" s="247"/>
      <c r="C537" s="247"/>
    </row>
    <row r="538">
      <c r="B538" s="247"/>
      <c r="C538" s="247"/>
    </row>
    <row r="539">
      <c r="B539" s="247"/>
      <c r="C539" s="247"/>
    </row>
    <row r="540">
      <c r="B540" s="247"/>
      <c r="C540" s="247"/>
    </row>
    <row r="541">
      <c r="B541" s="247"/>
      <c r="C541" s="247"/>
    </row>
    <row r="542">
      <c r="B542" s="247"/>
      <c r="C542" s="247"/>
    </row>
    <row r="543">
      <c r="B543" s="247"/>
      <c r="C543" s="247"/>
    </row>
    <row r="544">
      <c r="B544" s="247"/>
      <c r="C544" s="247"/>
    </row>
    <row r="545">
      <c r="B545" s="247"/>
      <c r="C545" s="247"/>
    </row>
    <row r="546">
      <c r="B546" s="247"/>
      <c r="C546" s="247"/>
    </row>
    <row r="547">
      <c r="B547" s="247"/>
      <c r="C547" s="247"/>
    </row>
    <row r="548">
      <c r="B548" s="247"/>
      <c r="C548" s="247"/>
    </row>
    <row r="549">
      <c r="B549" s="247"/>
      <c r="C549" s="247"/>
    </row>
    <row r="550">
      <c r="B550" s="247"/>
      <c r="C550" s="247"/>
    </row>
    <row r="551">
      <c r="B551" s="247"/>
      <c r="C551" s="247"/>
    </row>
    <row r="552">
      <c r="B552" s="247"/>
      <c r="C552" s="247"/>
    </row>
    <row r="553">
      <c r="B553" s="247"/>
      <c r="C553" s="247"/>
    </row>
    <row r="554">
      <c r="B554" s="247"/>
      <c r="C554" s="247"/>
    </row>
    <row r="555">
      <c r="B555" s="247"/>
      <c r="C555" s="247"/>
    </row>
    <row r="556">
      <c r="B556" s="247"/>
      <c r="C556" s="247"/>
    </row>
    <row r="557">
      <c r="B557" s="247"/>
      <c r="C557" s="247"/>
    </row>
    <row r="558">
      <c r="B558" s="247"/>
      <c r="C558" s="247"/>
    </row>
    <row r="559">
      <c r="B559" s="247"/>
      <c r="C559" s="247"/>
    </row>
    <row r="560">
      <c r="B560" s="247"/>
      <c r="C560" s="247"/>
    </row>
    <row r="561">
      <c r="B561" s="247"/>
      <c r="C561" s="247"/>
    </row>
    <row r="562">
      <c r="B562" s="247"/>
      <c r="C562" s="247"/>
    </row>
    <row r="563">
      <c r="B563" s="247"/>
      <c r="C563" s="247"/>
    </row>
    <row r="564">
      <c r="B564" s="247"/>
      <c r="C564" s="247"/>
    </row>
    <row r="565">
      <c r="B565" s="247"/>
      <c r="C565" s="247"/>
    </row>
    <row r="566">
      <c r="B566" s="247"/>
      <c r="C566" s="247"/>
    </row>
    <row r="567">
      <c r="B567" s="247"/>
      <c r="C567" s="247"/>
    </row>
    <row r="568">
      <c r="B568" s="247"/>
      <c r="C568" s="247"/>
    </row>
    <row r="569">
      <c r="B569" s="247"/>
      <c r="C569" s="247"/>
    </row>
    <row r="570">
      <c r="B570" s="247"/>
      <c r="C570" s="247"/>
    </row>
    <row r="571">
      <c r="B571" s="247"/>
      <c r="C571" s="247"/>
    </row>
    <row r="572">
      <c r="B572" s="247"/>
      <c r="C572" s="247"/>
    </row>
    <row r="573">
      <c r="B573" s="247"/>
      <c r="C573" s="247"/>
    </row>
    <row r="574">
      <c r="B574" s="247"/>
      <c r="C574" s="247"/>
    </row>
    <row r="575">
      <c r="B575" s="247"/>
      <c r="C575" s="247"/>
    </row>
    <row r="576">
      <c r="B576" s="247"/>
      <c r="C576" s="247"/>
    </row>
    <row r="577">
      <c r="B577" s="247"/>
      <c r="C577" s="247"/>
    </row>
    <row r="578">
      <c r="B578" s="247"/>
      <c r="C578" s="247"/>
    </row>
    <row r="579">
      <c r="B579" s="247"/>
      <c r="C579" s="247"/>
    </row>
    <row r="580">
      <c r="B580" s="247"/>
      <c r="C580" s="247"/>
    </row>
    <row r="581">
      <c r="B581" s="247"/>
      <c r="C581" s="247"/>
    </row>
    <row r="582">
      <c r="B582" s="247"/>
      <c r="C582" s="247"/>
    </row>
    <row r="583">
      <c r="B583" s="247"/>
      <c r="C583" s="247"/>
    </row>
    <row r="584">
      <c r="B584" s="247"/>
      <c r="C584" s="247"/>
    </row>
    <row r="585">
      <c r="B585" s="247"/>
      <c r="C585" s="247"/>
    </row>
    <row r="586">
      <c r="B586" s="247"/>
      <c r="C586" s="247"/>
    </row>
    <row r="587">
      <c r="B587" s="247"/>
      <c r="C587" s="247"/>
    </row>
    <row r="588">
      <c r="B588" s="247"/>
      <c r="C588" s="247"/>
    </row>
    <row r="589">
      <c r="B589" s="247"/>
      <c r="C589" s="247"/>
    </row>
    <row r="590">
      <c r="B590" s="247"/>
      <c r="C590" s="247"/>
    </row>
    <row r="591">
      <c r="B591" s="247"/>
      <c r="C591" s="247"/>
    </row>
    <row r="592">
      <c r="B592" s="247"/>
      <c r="C592" s="247"/>
    </row>
    <row r="593">
      <c r="B593" s="247"/>
      <c r="C593" s="247"/>
    </row>
    <row r="594">
      <c r="B594" s="247"/>
      <c r="C594" s="247"/>
    </row>
    <row r="595">
      <c r="B595" s="247"/>
      <c r="C595" s="247"/>
    </row>
    <row r="596">
      <c r="B596" s="247"/>
      <c r="C596" s="247"/>
    </row>
    <row r="597">
      <c r="B597" s="247"/>
      <c r="C597" s="247"/>
    </row>
    <row r="598">
      <c r="B598" s="247"/>
      <c r="C598" s="247"/>
    </row>
    <row r="599">
      <c r="B599" s="247"/>
      <c r="C599" s="247"/>
    </row>
    <row r="600">
      <c r="B600" s="247"/>
      <c r="C600" s="247"/>
    </row>
    <row r="601">
      <c r="B601" s="247"/>
      <c r="C601" s="247"/>
    </row>
    <row r="602">
      <c r="B602" s="247"/>
      <c r="C602" s="247"/>
    </row>
    <row r="603">
      <c r="B603" s="247"/>
      <c r="C603" s="247"/>
    </row>
    <row r="604">
      <c r="B604" s="247"/>
      <c r="C604" s="247"/>
    </row>
    <row r="605">
      <c r="B605" s="247"/>
      <c r="C605" s="247"/>
    </row>
    <row r="606">
      <c r="B606" s="247"/>
      <c r="C606" s="247"/>
    </row>
    <row r="607">
      <c r="B607" s="247"/>
      <c r="C607" s="247"/>
    </row>
    <row r="608">
      <c r="B608" s="247"/>
      <c r="C608" s="247"/>
    </row>
    <row r="609">
      <c r="B609" s="247"/>
      <c r="C609" s="247"/>
    </row>
    <row r="610">
      <c r="B610" s="247"/>
      <c r="C610" s="247"/>
    </row>
    <row r="611">
      <c r="B611" s="247"/>
      <c r="C611" s="247"/>
    </row>
    <row r="612">
      <c r="B612" s="247"/>
      <c r="C612" s="247"/>
    </row>
    <row r="613">
      <c r="B613" s="247"/>
      <c r="C613" s="247"/>
    </row>
    <row r="614">
      <c r="B614" s="247"/>
      <c r="C614" s="247"/>
    </row>
    <row r="615">
      <c r="B615" s="247"/>
      <c r="C615" s="247"/>
    </row>
    <row r="616">
      <c r="B616" s="247"/>
      <c r="C616" s="247"/>
    </row>
    <row r="617">
      <c r="B617" s="247"/>
      <c r="C617" s="247"/>
    </row>
    <row r="618">
      <c r="B618" s="247"/>
      <c r="C618" s="247"/>
    </row>
    <row r="619">
      <c r="B619" s="247"/>
      <c r="C619" s="247"/>
    </row>
    <row r="620">
      <c r="B620" s="247"/>
      <c r="C620" s="247"/>
    </row>
    <row r="621">
      <c r="B621" s="247"/>
      <c r="C621" s="247"/>
    </row>
    <row r="622">
      <c r="B622" s="247"/>
      <c r="C622" s="247"/>
    </row>
    <row r="623">
      <c r="B623" s="247"/>
      <c r="C623" s="247"/>
    </row>
    <row r="624">
      <c r="B624" s="247"/>
      <c r="C624" s="247"/>
    </row>
    <row r="625">
      <c r="B625" s="247"/>
      <c r="C625" s="247"/>
    </row>
    <row r="626">
      <c r="B626" s="247"/>
      <c r="C626" s="247"/>
    </row>
    <row r="627">
      <c r="B627" s="247"/>
      <c r="C627" s="247"/>
    </row>
    <row r="628">
      <c r="B628" s="247"/>
      <c r="C628" s="247"/>
    </row>
    <row r="629">
      <c r="B629" s="247"/>
      <c r="C629" s="247"/>
    </row>
    <row r="630">
      <c r="B630" s="247"/>
      <c r="C630" s="247"/>
    </row>
    <row r="631">
      <c r="B631" s="247"/>
      <c r="C631" s="247"/>
    </row>
    <row r="632">
      <c r="B632" s="247"/>
      <c r="C632" s="247"/>
    </row>
    <row r="633">
      <c r="B633" s="247"/>
      <c r="C633" s="247"/>
    </row>
    <row r="634">
      <c r="B634" s="247"/>
      <c r="C634" s="247"/>
    </row>
    <row r="635">
      <c r="B635" s="247"/>
      <c r="C635" s="247"/>
    </row>
    <row r="636">
      <c r="B636" s="247"/>
      <c r="C636" s="247"/>
    </row>
    <row r="637">
      <c r="B637" s="247"/>
      <c r="C637" s="247"/>
    </row>
    <row r="638">
      <c r="B638" s="247"/>
      <c r="C638" s="247"/>
    </row>
    <row r="639">
      <c r="B639" s="247"/>
      <c r="C639" s="247"/>
    </row>
    <row r="640">
      <c r="B640" s="247"/>
      <c r="C640" s="247"/>
    </row>
    <row r="641">
      <c r="B641" s="247"/>
      <c r="C641" s="247"/>
    </row>
    <row r="642">
      <c r="B642" s="247"/>
      <c r="C642" s="247"/>
    </row>
    <row r="643">
      <c r="B643" s="247"/>
      <c r="C643" s="247"/>
    </row>
    <row r="644">
      <c r="B644" s="247"/>
      <c r="C644" s="247"/>
    </row>
    <row r="645">
      <c r="B645" s="247"/>
      <c r="C645" s="247"/>
    </row>
    <row r="646">
      <c r="B646" s="247"/>
      <c r="C646" s="247"/>
    </row>
    <row r="647">
      <c r="B647" s="247"/>
      <c r="C647" s="247"/>
    </row>
    <row r="648">
      <c r="B648" s="247"/>
      <c r="C648" s="247"/>
    </row>
    <row r="649">
      <c r="B649" s="247"/>
      <c r="C649" s="247"/>
    </row>
    <row r="650">
      <c r="B650" s="247"/>
      <c r="C650" s="247"/>
    </row>
    <row r="651">
      <c r="B651" s="247"/>
      <c r="C651" s="247"/>
    </row>
    <row r="652">
      <c r="B652" s="247"/>
      <c r="C652" s="247"/>
    </row>
    <row r="653">
      <c r="B653" s="247"/>
      <c r="C653" s="247"/>
    </row>
    <row r="654">
      <c r="B654" s="247"/>
      <c r="C654" s="247"/>
    </row>
    <row r="655">
      <c r="B655" s="247"/>
      <c r="C655" s="247"/>
    </row>
    <row r="656">
      <c r="B656" s="247"/>
      <c r="C656" s="247"/>
    </row>
    <row r="657">
      <c r="B657" s="247"/>
      <c r="C657" s="247"/>
    </row>
    <row r="658">
      <c r="B658" s="247"/>
      <c r="C658" s="247"/>
    </row>
    <row r="659">
      <c r="B659" s="247"/>
      <c r="C659" s="247"/>
    </row>
    <row r="660">
      <c r="B660" s="247"/>
      <c r="C660" s="247"/>
    </row>
    <row r="661">
      <c r="B661" s="247"/>
      <c r="C661" s="247"/>
    </row>
    <row r="662">
      <c r="B662" s="247"/>
      <c r="C662" s="247"/>
    </row>
    <row r="663">
      <c r="B663" s="247"/>
      <c r="C663" s="247"/>
    </row>
    <row r="664">
      <c r="B664" s="247"/>
      <c r="C664" s="247"/>
    </row>
    <row r="665">
      <c r="B665" s="247"/>
      <c r="C665" s="247"/>
    </row>
    <row r="666">
      <c r="B666" s="247"/>
      <c r="C666" s="247"/>
    </row>
    <row r="667">
      <c r="B667" s="247"/>
      <c r="C667" s="247"/>
    </row>
    <row r="668">
      <c r="B668" s="247"/>
      <c r="C668" s="247"/>
    </row>
    <row r="669">
      <c r="B669" s="247"/>
      <c r="C669" s="247"/>
    </row>
    <row r="670">
      <c r="B670" s="247"/>
      <c r="C670" s="247"/>
    </row>
    <row r="671">
      <c r="B671" s="247"/>
      <c r="C671" s="247"/>
    </row>
    <row r="672">
      <c r="B672" s="247"/>
      <c r="C672" s="247"/>
    </row>
    <row r="673">
      <c r="B673" s="247"/>
      <c r="C673" s="247"/>
    </row>
    <row r="674">
      <c r="B674" s="247"/>
      <c r="C674" s="247"/>
    </row>
    <row r="675">
      <c r="B675" s="247"/>
      <c r="C675" s="247"/>
    </row>
    <row r="676">
      <c r="B676" s="247"/>
      <c r="C676" s="247"/>
    </row>
    <row r="677">
      <c r="B677" s="247"/>
      <c r="C677" s="247"/>
    </row>
    <row r="678">
      <c r="B678" s="247"/>
      <c r="C678" s="247"/>
    </row>
    <row r="679">
      <c r="B679" s="247"/>
      <c r="C679" s="247"/>
    </row>
    <row r="680">
      <c r="B680" s="247"/>
      <c r="C680" s="247"/>
    </row>
    <row r="681">
      <c r="B681" s="247"/>
      <c r="C681" s="247"/>
    </row>
    <row r="682">
      <c r="B682" s="247"/>
      <c r="C682" s="247"/>
    </row>
    <row r="683">
      <c r="B683" s="247"/>
      <c r="C683" s="247"/>
    </row>
    <row r="684">
      <c r="B684" s="247"/>
      <c r="C684" s="247"/>
    </row>
    <row r="685">
      <c r="B685" s="247"/>
      <c r="C685" s="247"/>
    </row>
    <row r="686">
      <c r="B686" s="247"/>
      <c r="C686" s="247"/>
    </row>
    <row r="687">
      <c r="B687" s="247"/>
      <c r="C687" s="247"/>
    </row>
    <row r="688">
      <c r="B688" s="247"/>
      <c r="C688" s="247"/>
    </row>
    <row r="689">
      <c r="B689" s="247"/>
      <c r="C689" s="247"/>
    </row>
    <row r="690">
      <c r="B690" s="247"/>
      <c r="C690" s="247"/>
    </row>
    <row r="691">
      <c r="B691" s="247"/>
      <c r="C691" s="247"/>
    </row>
    <row r="692">
      <c r="B692" s="247"/>
      <c r="C692" s="247"/>
    </row>
    <row r="693">
      <c r="B693" s="247"/>
      <c r="C693" s="247"/>
    </row>
    <row r="694">
      <c r="B694" s="247"/>
      <c r="C694" s="247"/>
    </row>
    <row r="695">
      <c r="B695" s="247"/>
      <c r="C695" s="247"/>
    </row>
    <row r="696">
      <c r="B696" s="247"/>
      <c r="C696" s="247"/>
    </row>
    <row r="697">
      <c r="B697" s="247"/>
      <c r="C697" s="247"/>
    </row>
    <row r="698">
      <c r="B698" s="247"/>
      <c r="C698" s="247"/>
    </row>
    <row r="699">
      <c r="B699" s="247"/>
      <c r="C699" s="247"/>
    </row>
    <row r="700">
      <c r="B700" s="247"/>
      <c r="C700" s="247"/>
    </row>
    <row r="701">
      <c r="B701" s="247"/>
      <c r="C701" s="247"/>
    </row>
    <row r="702">
      <c r="B702" s="247"/>
      <c r="C702" s="247"/>
    </row>
    <row r="703">
      <c r="B703" s="247"/>
      <c r="C703" s="247"/>
    </row>
    <row r="704">
      <c r="B704" s="247"/>
      <c r="C704" s="247"/>
    </row>
    <row r="705">
      <c r="B705" s="247"/>
      <c r="C705" s="247"/>
    </row>
    <row r="706">
      <c r="B706" s="247"/>
      <c r="C706" s="247"/>
    </row>
    <row r="707">
      <c r="B707" s="247"/>
      <c r="C707" s="247"/>
    </row>
    <row r="708">
      <c r="B708" s="247"/>
      <c r="C708" s="247"/>
    </row>
    <row r="709">
      <c r="B709" s="247"/>
      <c r="C709" s="247"/>
    </row>
    <row r="710">
      <c r="B710" s="247"/>
      <c r="C710" s="247"/>
    </row>
    <row r="711">
      <c r="B711" s="247"/>
      <c r="C711" s="247"/>
    </row>
    <row r="712">
      <c r="B712" s="247"/>
      <c r="C712" s="247"/>
    </row>
    <row r="713">
      <c r="B713" s="247"/>
      <c r="C713" s="247"/>
    </row>
    <row r="714">
      <c r="B714" s="247"/>
      <c r="C714" s="247"/>
    </row>
    <row r="715">
      <c r="B715" s="247"/>
      <c r="C715" s="247"/>
    </row>
    <row r="716">
      <c r="B716" s="247"/>
      <c r="C716" s="247"/>
    </row>
    <row r="717">
      <c r="B717" s="247"/>
      <c r="C717" s="247"/>
    </row>
    <row r="718">
      <c r="B718" s="247"/>
      <c r="C718" s="247"/>
    </row>
    <row r="719">
      <c r="B719" s="247"/>
      <c r="C719" s="247"/>
    </row>
    <row r="720">
      <c r="B720" s="247"/>
      <c r="C720" s="247"/>
    </row>
    <row r="721">
      <c r="B721" s="247"/>
      <c r="C721" s="247"/>
    </row>
    <row r="722">
      <c r="B722" s="247"/>
      <c r="C722" s="247"/>
    </row>
    <row r="723">
      <c r="B723" s="247"/>
      <c r="C723" s="247"/>
    </row>
    <row r="724">
      <c r="B724" s="247"/>
      <c r="C724" s="247"/>
    </row>
    <row r="725">
      <c r="B725" s="247"/>
      <c r="C725" s="247"/>
    </row>
    <row r="726">
      <c r="B726" s="247"/>
      <c r="C726" s="247"/>
    </row>
    <row r="727">
      <c r="B727" s="247"/>
      <c r="C727" s="247"/>
    </row>
    <row r="728">
      <c r="B728" s="247"/>
      <c r="C728" s="247"/>
    </row>
    <row r="729">
      <c r="B729" s="247"/>
      <c r="C729" s="247"/>
    </row>
    <row r="730">
      <c r="B730" s="247"/>
      <c r="C730" s="247"/>
    </row>
    <row r="731">
      <c r="B731" s="247"/>
      <c r="C731" s="247"/>
    </row>
    <row r="732">
      <c r="B732" s="247"/>
      <c r="C732" s="247"/>
    </row>
    <row r="733">
      <c r="B733" s="247"/>
      <c r="C733" s="247"/>
    </row>
    <row r="734">
      <c r="B734" s="247"/>
      <c r="C734" s="247"/>
    </row>
    <row r="735">
      <c r="B735" s="247"/>
      <c r="C735" s="247"/>
    </row>
    <row r="736">
      <c r="B736" s="247"/>
      <c r="C736" s="247"/>
    </row>
    <row r="737">
      <c r="B737" s="247"/>
      <c r="C737" s="247"/>
    </row>
    <row r="738">
      <c r="B738" s="247"/>
      <c r="C738" s="247"/>
    </row>
    <row r="739">
      <c r="B739" s="247"/>
      <c r="C739" s="247"/>
    </row>
    <row r="740">
      <c r="B740" s="247"/>
      <c r="C740" s="247"/>
    </row>
    <row r="741">
      <c r="B741" s="247"/>
      <c r="C741" s="247"/>
    </row>
    <row r="742">
      <c r="B742" s="247"/>
      <c r="C742" s="247"/>
    </row>
    <row r="743">
      <c r="B743" s="247"/>
      <c r="C743" s="247"/>
    </row>
    <row r="744">
      <c r="B744" s="247"/>
      <c r="C744" s="247"/>
    </row>
    <row r="745">
      <c r="B745" s="247"/>
      <c r="C745" s="247"/>
    </row>
    <row r="746">
      <c r="B746" s="247"/>
      <c r="C746" s="247"/>
    </row>
    <row r="747">
      <c r="B747" s="247"/>
      <c r="C747" s="247"/>
    </row>
    <row r="748">
      <c r="B748" s="247"/>
      <c r="C748" s="247"/>
    </row>
    <row r="749">
      <c r="B749" s="247"/>
      <c r="C749" s="247"/>
    </row>
    <row r="750">
      <c r="B750" s="247"/>
      <c r="C750" s="247"/>
    </row>
    <row r="751">
      <c r="B751" s="247"/>
      <c r="C751" s="247"/>
    </row>
    <row r="752">
      <c r="B752" s="247"/>
      <c r="C752" s="247"/>
    </row>
    <row r="753">
      <c r="B753" s="247"/>
      <c r="C753" s="247"/>
    </row>
    <row r="754">
      <c r="B754" s="247"/>
      <c r="C754" s="247"/>
    </row>
    <row r="755">
      <c r="B755" s="247"/>
      <c r="C755" s="247"/>
    </row>
    <row r="756">
      <c r="B756" s="247"/>
      <c r="C756" s="247"/>
    </row>
    <row r="757">
      <c r="B757" s="247"/>
      <c r="C757" s="247"/>
    </row>
    <row r="758">
      <c r="B758" s="247"/>
      <c r="C758" s="247"/>
    </row>
    <row r="759">
      <c r="B759" s="247"/>
      <c r="C759" s="247"/>
    </row>
    <row r="760">
      <c r="B760" s="247"/>
      <c r="C760" s="247"/>
    </row>
    <row r="761">
      <c r="B761" s="247"/>
      <c r="C761" s="247"/>
    </row>
    <row r="762">
      <c r="B762" s="247"/>
      <c r="C762" s="247"/>
    </row>
    <row r="763">
      <c r="B763" s="247"/>
      <c r="C763" s="247"/>
    </row>
    <row r="764">
      <c r="B764" s="247"/>
      <c r="C764" s="247"/>
    </row>
    <row r="765">
      <c r="B765" s="247"/>
      <c r="C765" s="247"/>
    </row>
    <row r="766">
      <c r="B766" s="247"/>
      <c r="C766" s="247"/>
    </row>
    <row r="767">
      <c r="B767" s="247"/>
      <c r="C767" s="247"/>
    </row>
    <row r="768">
      <c r="B768" s="247"/>
      <c r="C768" s="247"/>
    </row>
    <row r="769">
      <c r="B769" s="247"/>
      <c r="C769" s="247"/>
    </row>
    <row r="770">
      <c r="B770" s="247"/>
      <c r="C770" s="247"/>
    </row>
    <row r="771">
      <c r="B771" s="247"/>
      <c r="C771" s="247"/>
    </row>
    <row r="772">
      <c r="B772" s="247"/>
      <c r="C772" s="247"/>
    </row>
    <row r="773">
      <c r="B773" s="247"/>
      <c r="C773" s="247"/>
    </row>
    <row r="774">
      <c r="B774" s="247"/>
      <c r="C774" s="247"/>
    </row>
    <row r="775">
      <c r="B775" s="247"/>
      <c r="C775" s="247"/>
    </row>
    <row r="776">
      <c r="B776" s="247"/>
      <c r="C776" s="247"/>
    </row>
    <row r="777">
      <c r="B777" s="247"/>
      <c r="C777" s="247"/>
    </row>
    <row r="778">
      <c r="B778" s="247"/>
      <c r="C778" s="247"/>
    </row>
    <row r="779">
      <c r="B779" s="247"/>
      <c r="C779" s="247"/>
    </row>
    <row r="780">
      <c r="B780" s="247"/>
      <c r="C780" s="247"/>
    </row>
    <row r="781">
      <c r="B781" s="247"/>
      <c r="C781" s="247"/>
    </row>
    <row r="782">
      <c r="B782" s="247"/>
      <c r="C782" s="247"/>
    </row>
    <row r="783">
      <c r="B783" s="247"/>
      <c r="C783" s="247"/>
    </row>
    <row r="784">
      <c r="B784" s="247"/>
      <c r="C784" s="247"/>
    </row>
    <row r="785">
      <c r="B785" s="247"/>
      <c r="C785" s="247"/>
    </row>
    <row r="786">
      <c r="B786" s="247"/>
      <c r="C786" s="247"/>
    </row>
    <row r="787">
      <c r="B787" s="247"/>
      <c r="C787" s="247"/>
    </row>
    <row r="788">
      <c r="B788" s="247"/>
      <c r="C788" s="247"/>
    </row>
    <row r="789">
      <c r="B789" s="247"/>
      <c r="C789" s="247"/>
    </row>
    <row r="790">
      <c r="B790" s="247"/>
      <c r="C790" s="247"/>
    </row>
    <row r="791">
      <c r="B791" s="247"/>
      <c r="C791" s="247"/>
    </row>
    <row r="792">
      <c r="B792" s="247"/>
      <c r="C792" s="247"/>
    </row>
    <row r="793">
      <c r="B793" s="247"/>
      <c r="C793" s="247"/>
    </row>
    <row r="794">
      <c r="B794" s="247"/>
      <c r="C794" s="247"/>
    </row>
    <row r="795">
      <c r="B795" s="247"/>
      <c r="C795" s="247"/>
    </row>
    <row r="796">
      <c r="B796" s="247"/>
      <c r="C796" s="247"/>
    </row>
    <row r="797">
      <c r="B797" s="247"/>
      <c r="C797" s="247"/>
    </row>
    <row r="798">
      <c r="B798" s="247"/>
      <c r="C798" s="247"/>
    </row>
    <row r="799">
      <c r="B799" s="247"/>
      <c r="C799" s="247"/>
    </row>
    <row r="800">
      <c r="B800" s="247"/>
      <c r="C800" s="247"/>
    </row>
    <row r="801">
      <c r="B801" s="247"/>
      <c r="C801" s="247"/>
    </row>
    <row r="802">
      <c r="B802" s="247"/>
      <c r="C802" s="247"/>
    </row>
    <row r="803">
      <c r="B803" s="247"/>
      <c r="C803" s="247"/>
    </row>
    <row r="804">
      <c r="B804" s="247"/>
      <c r="C804" s="247"/>
    </row>
    <row r="805">
      <c r="B805" s="247"/>
      <c r="C805" s="247"/>
    </row>
    <row r="806">
      <c r="B806" s="247"/>
      <c r="C806" s="247"/>
    </row>
    <row r="807">
      <c r="B807" s="247"/>
      <c r="C807" s="247"/>
    </row>
    <row r="808">
      <c r="B808" s="247"/>
      <c r="C808" s="247"/>
    </row>
    <row r="809">
      <c r="B809" s="247"/>
      <c r="C809" s="247"/>
    </row>
    <row r="810">
      <c r="B810" s="247"/>
      <c r="C810" s="247"/>
    </row>
    <row r="811">
      <c r="B811" s="247"/>
      <c r="C811" s="247"/>
    </row>
    <row r="812">
      <c r="B812" s="247"/>
      <c r="C812" s="247"/>
    </row>
    <row r="813">
      <c r="B813" s="247"/>
      <c r="C813" s="247"/>
    </row>
    <row r="814">
      <c r="B814" s="247"/>
      <c r="C814" s="247"/>
    </row>
    <row r="815">
      <c r="B815" s="247"/>
      <c r="C815" s="247"/>
    </row>
    <row r="816">
      <c r="B816" s="247"/>
      <c r="C816" s="247"/>
    </row>
    <row r="817">
      <c r="B817" s="247"/>
      <c r="C817" s="247"/>
    </row>
    <row r="818">
      <c r="B818" s="247"/>
      <c r="C818" s="247"/>
    </row>
    <row r="819">
      <c r="B819" s="247"/>
      <c r="C819" s="247"/>
    </row>
    <row r="820">
      <c r="B820" s="247"/>
      <c r="C820" s="247"/>
    </row>
    <row r="821">
      <c r="B821" s="247"/>
      <c r="C821" s="247"/>
    </row>
    <row r="822">
      <c r="B822" s="247"/>
      <c r="C822" s="247"/>
    </row>
    <row r="823">
      <c r="B823" s="247"/>
      <c r="C823" s="247"/>
    </row>
    <row r="824">
      <c r="B824" s="247"/>
      <c r="C824" s="247"/>
    </row>
    <row r="825">
      <c r="B825" s="247"/>
      <c r="C825" s="247"/>
    </row>
    <row r="826">
      <c r="B826" s="247"/>
      <c r="C826" s="247"/>
    </row>
    <row r="827">
      <c r="B827" s="247"/>
      <c r="C827" s="247"/>
    </row>
    <row r="828">
      <c r="B828" s="247"/>
      <c r="C828" s="247"/>
    </row>
    <row r="829">
      <c r="B829" s="247"/>
      <c r="C829" s="247"/>
    </row>
    <row r="830">
      <c r="B830" s="247"/>
      <c r="C830" s="247"/>
    </row>
    <row r="831">
      <c r="B831" s="247"/>
      <c r="C831" s="247"/>
    </row>
    <row r="832">
      <c r="B832" s="247"/>
      <c r="C832" s="247"/>
    </row>
    <row r="833">
      <c r="B833" s="247"/>
      <c r="C833" s="247"/>
    </row>
    <row r="834">
      <c r="B834" s="247"/>
      <c r="C834" s="247"/>
    </row>
    <row r="835">
      <c r="B835" s="247"/>
      <c r="C835" s="247"/>
    </row>
    <row r="836">
      <c r="B836" s="247"/>
      <c r="C836" s="247"/>
    </row>
    <row r="837">
      <c r="B837" s="247"/>
      <c r="C837" s="247"/>
    </row>
    <row r="838">
      <c r="B838" s="247"/>
      <c r="C838" s="247"/>
    </row>
    <row r="839">
      <c r="B839" s="247"/>
      <c r="C839" s="247"/>
    </row>
    <row r="840">
      <c r="B840" s="247"/>
      <c r="C840" s="247"/>
    </row>
    <row r="841">
      <c r="B841" s="247"/>
      <c r="C841" s="247"/>
    </row>
    <row r="842">
      <c r="B842" s="247"/>
      <c r="C842" s="247"/>
    </row>
    <row r="843">
      <c r="B843" s="247"/>
      <c r="C843" s="247"/>
    </row>
    <row r="844">
      <c r="B844" s="247"/>
      <c r="C844" s="247"/>
    </row>
    <row r="845">
      <c r="B845" s="247"/>
      <c r="C845" s="247"/>
    </row>
    <row r="846">
      <c r="B846" s="247"/>
      <c r="C846" s="247"/>
    </row>
    <row r="847">
      <c r="B847" s="247"/>
      <c r="C847" s="247"/>
    </row>
    <row r="848">
      <c r="B848" s="247"/>
      <c r="C848" s="247"/>
    </row>
    <row r="849">
      <c r="B849" s="247"/>
      <c r="C849" s="247"/>
    </row>
    <row r="850">
      <c r="B850" s="247"/>
      <c r="C850" s="247"/>
    </row>
    <row r="851">
      <c r="B851" s="247"/>
      <c r="C851" s="247"/>
    </row>
    <row r="852">
      <c r="B852" s="247"/>
      <c r="C852" s="247"/>
    </row>
    <row r="853">
      <c r="B853" s="247"/>
      <c r="C853" s="247"/>
    </row>
    <row r="854">
      <c r="B854" s="247"/>
      <c r="C854" s="247"/>
    </row>
    <row r="855">
      <c r="B855" s="247"/>
      <c r="C855" s="247"/>
    </row>
    <row r="856">
      <c r="B856" s="247"/>
      <c r="C856" s="247"/>
    </row>
    <row r="857">
      <c r="B857" s="247"/>
      <c r="C857" s="247"/>
    </row>
    <row r="858">
      <c r="B858" s="247"/>
      <c r="C858" s="247"/>
    </row>
    <row r="859">
      <c r="B859" s="247"/>
      <c r="C859" s="247"/>
    </row>
    <row r="860">
      <c r="B860" s="247"/>
      <c r="C860" s="247"/>
    </row>
    <row r="861">
      <c r="B861" s="247"/>
      <c r="C861" s="247"/>
    </row>
    <row r="862">
      <c r="B862" s="247"/>
      <c r="C862" s="247"/>
    </row>
    <row r="863">
      <c r="B863" s="247"/>
      <c r="C863" s="247"/>
    </row>
    <row r="864">
      <c r="B864" s="247"/>
      <c r="C864" s="247"/>
    </row>
    <row r="865">
      <c r="B865" s="247"/>
      <c r="C865" s="247"/>
    </row>
    <row r="866">
      <c r="B866" s="247"/>
      <c r="C866" s="247"/>
    </row>
    <row r="867">
      <c r="B867" s="247"/>
      <c r="C867" s="247"/>
    </row>
    <row r="868">
      <c r="B868" s="247"/>
      <c r="C868" s="247"/>
    </row>
    <row r="869">
      <c r="B869" s="247"/>
      <c r="C869" s="247"/>
    </row>
    <row r="870">
      <c r="B870" s="247"/>
      <c r="C870" s="247"/>
    </row>
    <row r="871">
      <c r="B871" s="247"/>
      <c r="C871" s="247"/>
    </row>
    <row r="872">
      <c r="B872" s="247"/>
      <c r="C872" s="247"/>
    </row>
    <row r="873">
      <c r="B873" s="247"/>
      <c r="C873" s="247"/>
    </row>
    <row r="874">
      <c r="B874" s="247"/>
      <c r="C874" s="247"/>
    </row>
    <row r="875">
      <c r="B875" s="247"/>
      <c r="C875" s="247"/>
    </row>
    <row r="876">
      <c r="B876" s="247"/>
      <c r="C876" s="247"/>
    </row>
    <row r="877">
      <c r="B877" s="247"/>
      <c r="C877" s="247"/>
    </row>
    <row r="878">
      <c r="B878" s="247"/>
      <c r="C878" s="247"/>
    </row>
    <row r="879">
      <c r="B879" s="247"/>
      <c r="C879" s="247"/>
    </row>
    <row r="880">
      <c r="B880" s="247"/>
      <c r="C880" s="247"/>
    </row>
    <row r="881">
      <c r="B881" s="247"/>
      <c r="C881" s="247"/>
    </row>
    <row r="882">
      <c r="B882" s="247"/>
      <c r="C882" s="247"/>
    </row>
    <row r="883">
      <c r="B883" s="247"/>
      <c r="C883" s="247"/>
    </row>
    <row r="884">
      <c r="B884" s="247"/>
      <c r="C884" s="247"/>
    </row>
    <row r="885">
      <c r="B885" s="247"/>
      <c r="C885" s="247"/>
    </row>
    <row r="886">
      <c r="B886" s="247"/>
      <c r="C886" s="247"/>
    </row>
    <row r="887">
      <c r="B887" s="247"/>
      <c r="C887" s="247"/>
    </row>
    <row r="888">
      <c r="B888" s="247"/>
      <c r="C888" s="247"/>
    </row>
    <row r="889">
      <c r="B889" s="247"/>
      <c r="C889" s="247"/>
    </row>
    <row r="890">
      <c r="B890" s="247"/>
      <c r="C890" s="247"/>
    </row>
    <row r="891">
      <c r="B891" s="247"/>
      <c r="C891" s="247"/>
    </row>
    <row r="892">
      <c r="B892" s="247"/>
      <c r="C892" s="247"/>
    </row>
    <row r="893">
      <c r="B893" s="247"/>
      <c r="C893" s="247"/>
    </row>
    <row r="894">
      <c r="B894" s="247"/>
      <c r="C894" s="247"/>
    </row>
    <row r="895">
      <c r="B895" s="247"/>
      <c r="C895" s="247"/>
    </row>
    <row r="896">
      <c r="B896" s="247"/>
      <c r="C896" s="247"/>
    </row>
    <row r="897">
      <c r="B897" s="247"/>
      <c r="C897" s="247"/>
    </row>
    <row r="898">
      <c r="B898" s="247"/>
      <c r="C898" s="247"/>
    </row>
    <row r="899">
      <c r="B899" s="247"/>
      <c r="C899" s="247"/>
    </row>
    <row r="900">
      <c r="B900" s="247"/>
      <c r="C900" s="247"/>
    </row>
    <row r="901">
      <c r="B901" s="247"/>
      <c r="C901" s="247"/>
    </row>
    <row r="902">
      <c r="B902" s="247"/>
      <c r="C902" s="247"/>
    </row>
    <row r="903">
      <c r="B903" s="247"/>
      <c r="C903" s="247"/>
    </row>
    <row r="904">
      <c r="B904" s="247"/>
      <c r="C904" s="247"/>
    </row>
    <row r="905">
      <c r="B905" s="247"/>
      <c r="C905" s="247"/>
    </row>
    <row r="906">
      <c r="B906" s="247"/>
      <c r="C906" s="247"/>
    </row>
    <row r="907">
      <c r="B907" s="247"/>
      <c r="C907" s="247"/>
    </row>
    <row r="908">
      <c r="B908" s="247"/>
      <c r="C908" s="247"/>
    </row>
    <row r="909">
      <c r="B909" s="247"/>
      <c r="C909" s="247"/>
    </row>
    <row r="910">
      <c r="B910" s="247"/>
      <c r="C910" s="247"/>
    </row>
    <row r="911">
      <c r="B911" s="247"/>
      <c r="C911" s="247"/>
    </row>
    <row r="912">
      <c r="B912" s="247"/>
      <c r="C912" s="247"/>
    </row>
    <row r="913">
      <c r="B913" s="247"/>
      <c r="C913" s="247"/>
    </row>
    <row r="914">
      <c r="B914" s="247"/>
      <c r="C914" s="247"/>
    </row>
    <row r="915">
      <c r="B915" s="247"/>
      <c r="C915" s="247"/>
    </row>
    <row r="916">
      <c r="B916" s="247"/>
      <c r="C916" s="247"/>
    </row>
    <row r="917">
      <c r="B917" s="247"/>
      <c r="C917" s="247"/>
    </row>
    <row r="918">
      <c r="B918" s="247"/>
      <c r="C918" s="247"/>
    </row>
    <row r="919">
      <c r="B919" s="247"/>
      <c r="C919" s="247"/>
    </row>
    <row r="920">
      <c r="B920" s="247"/>
      <c r="C920" s="247"/>
    </row>
    <row r="921">
      <c r="B921" s="247"/>
      <c r="C921" s="247"/>
    </row>
    <row r="922">
      <c r="B922" s="247"/>
      <c r="C922" s="247"/>
    </row>
    <row r="923">
      <c r="B923" s="247"/>
      <c r="C923" s="247"/>
    </row>
    <row r="924">
      <c r="B924" s="247"/>
      <c r="C924" s="247"/>
    </row>
    <row r="925">
      <c r="B925" s="247"/>
      <c r="C925" s="247"/>
    </row>
    <row r="926">
      <c r="B926" s="247"/>
      <c r="C926" s="247"/>
    </row>
    <row r="927">
      <c r="B927" s="247"/>
      <c r="C927" s="247"/>
    </row>
    <row r="928">
      <c r="B928" s="247"/>
      <c r="C928" s="247"/>
    </row>
    <row r="929">
      <c r="B929" s="247"/>
      <c r="C929" s="247"/>
    </row>
    <row r="930">
      <c r="B930" s="247"/>
      <c r="C930" s="247"/>
    </row>
    <row r="931">
      <c r="B931" s="247"/>
      <c r="C931" s="247"/>
    </row>
    <row r="932">
      <c r="B932" s="247"/>
      <c r="C932" s="247"/>
    </row>
    <row r="933">
      <c r="B933" s="247"/>
      <c r="C933" s="247"/>
    </row>
    <row r="934">
      <c r="B934" s="247"/>
      <c r="C934" s="247"/>
    </row>
    <row r="935">
      <c r="B935" s="247"/>
      <c r="C935" s="247"/>
    </row>
    <row r="936">
      <c r="B936" s="247"/>
      <c r="C936" s="247"/>
    </row>
    <row r="937">
      <c r="B937" s="247"/>
      <c r="C937" s="247"/>
    </row>
    <row r="938">
      <c r="B938" s="247"/>
      <c r="C938" s="247"/>
    </row>
    <row r="939">
      <c r="B939" s="247"/>
      <c r="C939" s="247"/>
    </row>
    <row r="940">
      <c r="B940" s="247"/>
      <c r="C940" s="247"/>
    </row>
    <row r="941">
      <c r="B941" s="247"/>
      <c r="C941" s="247"/>
    </row>
    <row r="942">
      <c r="B942" s="247"/>
      <c r="C942" s="247"/>
    </row>
    <row r="943">
      <c r="B943" s="247"/>
      <c r="C943" s="247"/>
    </row>
    <row r="944">
      <c r="B944" s="247"/>
      <c r="C944" s="247"/>
    </row>
    <row r="945">
      <c r="B945" s="247"/>
      <c r="C945" s="247"/>
    </row>
    <row r="946">
      <c r="B946" s="247"/>
      <c r="C946" s="247"/>
    </row>
    <row r="947">
      <c r="B947" s="247"/>
      <c r="C947" s="247"/>
    </row>
    <row r="948">
      <c r="B948" s="247"/>
      <c r="C948" s="247"/>
    </row>
    <row r="949">
      <c r="B949" s="247"/>
      <c r="C949" s="247"/>
    </row>
    <row r="950">
      <c r="B950" s="247"/>
      <c r="C950" s="247"/>
    </row>
    <row r="951">
      <c r="B951" s="247"/>
      <c r="C951" s="247"/>
    </row>
    <row r="952">
      <c r="B952" s="247"/>
      <c r="C952" s="247"/>
    </row>
    <row r="953">
      <c r="B953" s="247"/>
      <c r="C953" s="247"/>
    </row>
    <row r="954">
      <c r="B954" s="247"/>
      <c r="C954" s="247"/>
    </row>
    <row r="955">
      <c r="B955" s="247"/>
      <c r="C955" s="247"/>
    </row>
    <row r="956">
      <c r="B956" s="247"/>
      <c r="C956" s="247"/>
    </row>
    <row r="957">
      <c r="B957" s="247"/>
      <c r="C957" s="247"/>
    </row>
    <row r="958">
      <c r="B958" s="247"/>
      <c r="C958" s="247"/>
    </row>
    <row r="959">
      <c r="B959" s="247"/>
      <c r="C959" s="247"/>
    </row>
    <row r="960">
      <c r="B960" s="247"/>
      <c r="C960" s="247"/>
    </row>
    <row r="961">
      <c r="B961" s="247"/>
      <c r="C961" s="247"/>
    </row>
    <row r="962">
      <c r="B962" s="247"/>
      <c r="C962" s="247"/>
    </row>
    <row r="963">
      <c r="B963" s="247"/>
      <c r="C963" s="247"/>
    </row>
    <row r="964">
      <c r="B964" s="247"/>
      <c r="C964" s="247"/>
    </row>
    <row r="965">
      <c r="B965" s="247"/>
      <c r="C965" s="247"/>
    </row>
    <row r="966">
      <c r="B966" s="247"/>
      <c r="C966" s="247"/>
    </row>
    <row r="967">
      <c r="B967" s="247"/>
      <c r="C967" s="247"/>
    </row>
    <row r="968">
      <c r="B968" s="247"/>
      <c r="C968" s="247"/>
    </row>
    <row r="969">
      <c r="B969" s="247"/>
      <c r="C969" s="247"/>
    </row>
    <row r="970">
      <c r="B970" s="247"/>
      <c r="C970" s="247"/>
    </row>
    <row r="971">
      <c r="B971" s="247"/>
      <c r="C971" s="247"/>
    </row>
    <row r="972">
      <c r="B972" s="247"/>
      <c r="C972" s="247"/>
    </row>
    <row r="973">
      <c r="B973" s="247"/>
      <c r="C973" s="247"/>
    </row>
    <row r="974">
      <c r="B974" s="247"/>
      <c r="C974" s="247"/>
    </row>
    <row r="975">
      <c r="B975" s="247"/>
      <c r="C975" s="247"/>
    </row>
    <row r="976">
      <c r="B976" s="247"/>
      <c r="C976" s="247"/>
    </row>
    <row r="977">
      <c r="B977" s="247"/>
      <c r="C977" s="247"/>
    </row>
    <row r="978">
      <c r="B978" s="247"/>
      <c r="C978" s="247"/>
    </row>
    <row r="979">
      <c r="B979" s="247"/>
      <c r="C979" s="247"/>
    </row>
    <row r="980">
      <c r="B980" s="247"/>
      <c r="C980" s="247"/>
    </row>
    <row r="981">
      <c r="B981" s="247"/>
      <c r="C981" s="247"/>
    </row>
    <row r="982">
      <c r="B982" s="247"/>
      <c r="C982" s="247"/>
    </row>
    <row r="983">
      <c r="B983" s="247"/>
      <c r="C983" s="247"/>
    </row>
    <row r="984">
      <c r="B984" s="247"/>
      <c r="C984" s="247"/>
    </row>
    <row r="985">
      <c r="B985" s="247"/>
      <c r="C985" s="247"/>
    </row>
    <row r="986">
      <c r="B986" s="247"/>
      <c r="C986" s="247"/>
    </row>
    <row r="987">
      <c r="B987" s="247"/>
      <c r="C987" s="247"/>
    </row>
    <row r="988">
      <c r="B988" s="247"/>
      <c r="C988" s="247"/>
    </row>
    <row r="989">
      <c r="B989" s="247"/>
      <c r="C989" s="247"/>
    </row>
    <row r="990">
      <c r="B990" s="247"/>
      <c r="C990" s="247"/>
    </row>
    <row r="991">
      <c r="B991" s="247"/>
      <c r="C991" s="247"/>
    </row>
    <row r="992">
      <c r="B992" s="247"/>
      <c r="C992" s="247"/>
    </row>
    <row r="993">
      <c r="B993" s="247"/>
      <c r="C993" s="247"/>
    </row>
    <row r="994">
      <c r="B994" s="247"/>
      <c r="C994" s="247"/>
    </row>
    <row r="995">
      <c r="B995" s="247"/>
      <c r="C995" s="247"/>
    </row>
    <row r="996">
      <c r="B996" s="247"/>
      <c r="C996" s="247"/>
    </row>
    <row r="997">
      <c r="B997" s="247"/>
      <c r="C997" s="247"/>
    </row>
    <row r="998">
      <c r="B998" s="247"/>
      <c r="C998" s="247"/>
    </row>
    <row r="999">
      <c r="B999" s="247"/>
      <c r="C999" s="247"/>
    </row>
    <row r="1000">
      <c r="B1000" s="247"/>
      <c r="C1000" s="24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15.5"/>
  </cols>
  <sheetData>
    <row r="2" ht="26.25" customHeight="1">
      <c r="A2" s="301" t="s">
        <v>1032</v>
      </c>
      <c r="B2" s="301" t="s">
        <v>1521</v>
      </c>
      <c r="C2" s="301" t="s">
        <v>1522</v>
      </c>
    </row>
    <row r="3">
      <c r="A3" s="252">
        <v>1.0</v>
      </c>
      <c r="B3" s="257" t="str">
        <f>IFERROR(__xludf.DUMMYFUNCTION("UNIQUE(Categories!I15:I22)"),"#REF!")</f>
        <v>#REF!</v>
      </c>
      <c r="C3" s="257" t="str">
        <f t="shared" ref="C3:C9" si="1">COUNTIF(Categories!$I$15:$I$22,B3)</f>
        <v>#REF!</v>
      </c>
    </row>
    <row r="4">
      <c r="A4" s="252">
        <v>2.0</v>
      </c>
      <c r="B4" s="257"/>
      <c r="C4" s="257" t="str">
        <f t="shared" si="1"/>
        <v>#REF!</v>
      </c>
    </row>
    <row r="5">
      <c r="A5" s="252">
        <v>3.0</v>
      </c>
      <c r="B5" s="257"/>
      <c r="C5" s="257" t="str">
        <f t="shared" si="1"/>
        <v>#REF!</v>
      </c>
    </row>
    <row r="6">
      <c r="A6" s="252">
        <v>4.0</v>
      </c>
      <c r="B6" s="257"/>
      <c r="C6" s="257" t="str">
        <f t="shared" si="1"/>
        <v>#REF!</v>
      </c>
    </row>
    <row r="7">
      <c r="A7" s="252">
        <v>5.0</v>
      </c>
      <c r="B7" s="257"/>
      <c r="C7" s="257" t="str">
        <f t="shared" si="1"/>
        <v>#REF!</v>
      </c>
    </row>
    <row r="8">
      <c r="A8" s="252">
        <v>6.0</v>
      </c>
      <c r="B8" s="257"/>
      <c r="C8" s="257" t="str">
        <f t="shared" si="1"/>
        <v>#REF!</v>
      </c>
    </row>
    <row r="9">
      <c r="A9" s="252">
        <v>7.0</v>
      </c>
      <c r="B9" s="257"/>
      <c r="C9" s="257" t="str">
        <f t="shared" si="1"/>
        <v>#REF!</v>
      </c>
    </row>
  </sheetData>
  <drawing r:id="rId1"/>
</worksheet>
</file>