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 Iyer\Documents\R\Wayfair\"/>
    </mc:Choice>
  </mc:AlternateContent>
  <bookViews>
    <workbookView xWindow="0" yWindow="0" windowWidth="16457" windowHeight="5434" activeTab="2"/>
  </bookViews>
  <sheets>
    <sheet name="Data" sheetId="1" r:id="rId1"/>
    <sheet name="Answer Report 1" sheetId="19" r:id="rId2"/>
    <sheet name="Answer Report 2" sheetId="20" r:id="rId3"/>
    <sheet name="SundayGreat" sheetId="12" r:id="rId4"/>
    <sheet name="MondayGreat" sheetId="7" r:id="rId5"/>
    <sheet name="TuesdayGreat" sheetId="13" r:id="rId6"/>
    <sheet name="WednesdayGreat" sheetId="14" r:id="rId7"/>
    <sheet name="ThursdayGreat" sheetId="15" r:id="rId8"/>
    <sheet name="FridayGreat" sheetId="16" r:id="rId9"/>
    <sheet name="SaturdayGreat" sheetId="17" r:id="rId10"/>
    <sheet name="IdealSchedule" sheetId="21" r:id="rId11"/>
  </sheets>
  <definedNames>
    <definedName name="solver_adj" localSheetId="8" hidden="1">FridayGreat!$C$12:$C$14</definedName>
    <definedName name="solver_adj" localSheetId="4" hidden="1">MondayGreat!$C$13:$C$15</definedName>
    <definedName name="solver_adj" localSheetId="9" hidden="1">SaturdayGreat!$C$12:$C$14</definedName>
    <definedName name="solver_adj" localSheetId="3" hidden="1">SundayGreat!$C$13:$C$15</definedName>
    <definedName name="solver_adj" localSheetId="7" hidden="1">ThursdayGreat!$C$12:$C$14</definedName>
    <definedName name="solver_adj" localSheetId="5" hidden="1">TuesdayGreat!$C$12:$C$14</definedName>
    <definedName name="solver_adj" localSheetId="6" hidden="1">WednesdayGreat!$C$12:$C$14</definedName>
    <definedName name="solver_cvg" localSheetId="8" hidden="1">0.0001</definedName>
    <definedName name="solver_cvg" localSheetId="4" hidden="1">0.0001</definedName>
    <definedName name="solver_cvg" localSheetId="9" hidden="1">0.0001</definedName>
    <definedName name="solver_cvg" localSheetId="3" hidden="1">0.0001</definedName>
    <definedName name="solver_cvg" localSheetId="7" hidden="1">0.0001</definedName>
    <definedName name="solver_cvg" localSheetId="5" hidden="1">0.0001</definedName>
    <definedName name="solver_cvg" localSheetId="6" hidden="1">0.0001</definedName>
    <definedName name="solver_drv" localSheetId="8" hidden="1">1</definedName>
    <definedName name="solver_drv" localSheetId="4" hidden="1">1</definedName>
    <definedName name="solver_drv" localSheetId="9" hidden="1">1</definedName>
    <definedName name="solver_drv" localSheetId="3" hidden="1">1</definedName>
    <definedName name="solver_drv" localSheetId="7" hidden="1">1</definedName>
    <definedName name="solver_drv" localSheetId="5" hidden="1">1</definedName>
    <definedName name="solver_drv" localSheetId="6" hidden="1">1</definedName>
    <definedName name="solver_eng" localSheetId="8" hidden="1">2</definedName>
    <definedName name="solver_eng" localSheetId="4" hidden="1">2</definedName>
    <definedName name="solver_eng" localSheetId="9" hidden="1">2</definedName>
    <definedName name="solver_eng" localSheetId="3" hidden="1">2</definedName>
    <definedName name="solver_eng" localSheetId="7" hidden="1">2</definedName>
    <definedName name="solver_eng" localSheetId="5" hidden="1">2</definedName>
    <definedName name="solver_eng" localSheetId="6" hidden="1">2</definedName>
    <definedName name="solver_est" localSheetId="8" hidden="1">1</definedName>
    <definedName name="solver_est" localSheetId="4" hidden="1">1</definedName>
    <definedName name="solver_est" localSheetId="9" hidden="1">1</definedName>
    <definedName name="solver_est" localSheetId="3" hidden="1">1</definedName>
    <definedName name="solver_est" localSheetId="7" hidden="1">1</definedName>
    <definedName name="solver_est" localSheetId="5" hidden="1">1</definedName>
    <definedName name="solver_est" localSheetId="6" hidden="1">1</definedName>
    <definedName name="solver_itr" localSheetId="8" hidden="1">2147483647</definedName>
    <definedName name="solver_itr" localSheetId="4" hidden="1">2147483647</definedName>
    <definedName name="solver_itr" localSheetId="9" hidden="1">2147483647</definedName>
    <definedName name="solver_itr" localSheetId="3" hidden="1">2147483647</definedName>
    <definedName name="solver_itr" localSheetId="7" hidden="1">2147483647</definedName>
    <definedName name="solver_itr" localSheetId="5" hidden="1">2147483647</definedName>
    <definedName name="solver_itr" localSheetId="6" hidden="1">2147483647</definedName>
    <definedName name="solver_lhs1" localSheetId="8" hidden="1">FridayGreat!$D$18:$AA$18</definedName>
    <definedName name="solver_lhs1" localSheetId="4" hidden="1">MondayGreat!$D$19:$AA$19</definedName>
    <definedName name="solver_lhs1" localSheetId="9" hidden="1">SaturdayGreat!$D$18:$AA$18</definedName>
    <definedName name="solver_lhs1" localSheetId="3" hidden="1">SundayGreat!$D$19:$AA$19</definedName>
    <definedName name="solver_lhs1" localSheetId="7" hidden="1">ThursdayGreat!$D$18:$AA$18</definedName>
    <definedName name="solver_lhs1" localSheetId="5" hidden="1">TuesdayGreat!$D$18:$AA$18</definedName>
    <definedName name="solver_lhs1" localSheetId="6" hidden="1">WednesdayGreat!$D$18:$AA$18</definedName>
    <definedName name="solver_lhs2" localSheetId="4" hidden="1">MondayGreat!$D$19:$AA$19</definedName>
    <definedName name="solver_lhs2" localSheetId="3" hidden="1">SundayGreat!$D$19:$AA$19</definedName>
    <definedName name="solver_mip" localSheetId="8" hidden="1">2147483647</definedName>
    <definedName name="solver_mip" localSheetId="4" hidden="1">2147483647</definedName>
    <definedName name="solver_mip" localSheetId="9" hidden="1">2147483647</definedName>
    <definedName name="solver_mip" localSheetId="3" hidden="1">2147483647</definedName>
    <definedName name="solver_mip" localSheetId="7" hidden="1">2147483647</definedName>
    <definedName name="solver_mip" localSheetId="5" hidden="1">2147483647</definedName>
    <definedName name="solver_mip" localSheetId="6" hidden="1">2147483647</definedName>
    <definedName name="solver_mni" localSheetId="8" hidden="1">30</definedName>
    <definedName name="solver_mni" localSheetId="4" hidden="1">30</definedName>
    <definedName name="solver_mni" localSheetId="9" hidden="1">30</definedName>
    <definedName name="solver_mni" localSheetId="3" hidden="1">30</definedName>
    <definedName name="solver_mni" localSheetId="7" hidden="1">30</definedName>
    <definedName name="solver_mni" localSheetId="5" hidden="1">30</definedName>
    <definedName name="solver_mni" localSheetId="6" hidden="1">30</definedName>
    <definedName name="solver_mrt" localSheetId="8" hidden="1">0.075</definedName>
    <definedName name="solver_mrt" localSheetId="4" hidden="1">0.075</definedName>
    <definedName name="solver_mrt" localSheetId="9" hidden="1">0.075</definedName>
    <definedName name="solver_mrt" localSheetId="3" hidden="1">0.075</definedName>
    <definedName name="solver_mrt" localSheetId="7" hidden="1">0.075</definedName>
    <definedName name="solver_mrt" localSheetId="5" hidden="1">0.075</definedName>
    <definedName name="solver_mrt" localSheetId="6" hidden="1">0.075</definedName>
    <definedName name="solver_msl" localSheetId="8" hidden="1">2</definedName>
    <definedName name="solver_msl" localSheetId="4" hidden="1">2</definedName>
    <definedName name="solver_msl" localSheetId="9" hidden="1">2</definedName>
    <definedName name="solver_msl" localSheetId="3" hidden="1">2</definedName>
    <definedName name="solver_msl" localSheetId="7" hidden="1">2</definedName>
    <definedName name="solver_msl" localSheetId="5" hidden="1">2</definedName>
    <definedName name="solver_msl" localSheetId="6" hidden="1">2</definedName>
    <definedName name="solver_neg" localSheetId="8" hidden="1">1</definedName>
    <definedName name="solver_neg" localSheetId="4" hidden="1">1</definedName>
    <definedName name="solver_neg" localSheetId="9" hidden="1">1</definedName>
    <definedName name="solver_neg" localSheetId="3" hidden="1">1</definedName>
    <definedName name="solver_neg" localSheetId="7" hidden="1">1</definedName>
    <definedName name="solver_neg" localSheetId="5" hidden="1">1</definedName>
    <definedName name="solver_neg" localSheetId="6" hidden="1">1</definedName>
    <definedName name="solver_nod" localSheetId="8" hidden="1">2147483647</definedName>
    <definedName name="solver_nod" localSheetId="4" hidden="1">2147483647</definedName>
    <definedName name="solver_nod" localSheetId="9" hidden="1">2147483647</definedName>
    <definedName name="solver_nod" localSheetId="3" hidden="1">2147483647</definedName>
    <definedName name="solver_nod" localSheetId="7" hidden="1">2147483647</definedName>
    <definedName name="solver_nod" localSheetId="5" hidden="1">2147483647</definedName>
    <definedName name="solver_nod" localSheetId="6" hidden="1">2147483647</definedName>
    <definedName name="solver_num" localSheetId="8" hidden="1">1</definedName>
    <definedName name="solver_num" localSheetId="4" hidden="1">1</definedName>
    <definedName name="solver_num" localSheetId="9" hidden="1">1</definedName>
    <definedName name="solver_num" localSheetId="3" hidden="1">1</definedName>
    <definedName name="solver_num" localSheetId="7" hidden="1">1</definedName>
    <definedName name="solver_num" localSheetId="5" hidden="1">1</definedName>
    <definedName name="solver_num" localSheetId="6" hidden="1">1</definedName>
    <definedName name="solver_nwt" localSheetId="8" hidden="1">1</definedName>
    <definedName name="solver_nwt" localSheetId="4" hidden="1">1</definedName>
    <definedName name="solver_nwt" localSheetId="9" hidden="1">1</definedName>
    <definedName name="solver_nwt" localSheetId="3" hidden="1">1</definedName>
    <definedName name="solver_nwt" localSheetId="7" hidden="1">1</definedName>
    <definedName name="solver_nwt" localSheetId="5" hidden="1">1</definedName>
    <definedName name="solver_nwt" localSheetId="6" hidden="1">1</definedName>
    <definedName name="solver_opt" localSheetId="8" hidden="1">FridayGreat!$H$11</definedName>
    <definedName name="solver_opt" localSheetId="4" hidden="1">MondayGreat!$H$12</definedName>
    <definedName name="solver_opt" localSheetId="9" hidden="1">SaturdayGreat!$H$11</definedName>
    <definedName name="solver_opt" localSheetId="3" hidden="1">SundayGreat!$H$12</definedName>
    <definedName name="solver_opt" localSheetId="7" hidden="1">ThursdayGreat!$H$11</definedName>
    <definedName name="solver_opt" localSheetId="5" hidden="1">TuesdayGreat!$H$11</definedName>
    <definedName name="solver_opt" localSheetId="6" hidden="1">WednesdayGreat!$H$219</definedName>
    <definedName name="solver_pre" localSheetId="8" hidden="1">0.000001</definedName>
    <definedName name="solver_pre" localSheetId="4" hidden="1">0.000001</definedName>
    <definedName name="solver_pre" localSheetId="9" hidden="1">0.000001</definedName>
    <definedName name="solver_pre" localSheetId="3" hidden="1">0.000001</definedName>
    <definedName name="solver_pre" localSheetId="7" hidden="1">0.000001</definedName>
    <definedName name="solver_pre" localSheetId="5" hidden="1">0.000001</definedName>
    <definedName name="solver_pre" localSheetId="6" hidden="1">0.000001</definedName>
    <definedName name="solver_rbv" localSheetId="8" hidden="1">1</definedName>
    <definedName name="solver_rbv" localSheetId="4" hidden="1">1</definedName>
    <definedName name="solver_rbv" localSheetId="9" hidden="1">1</definedName>
    <definedName name="solver_rbv" localSheetId="3" hidden="1">1</definedName>
    <definedName name="solver_rbv" localSheetId="7" hidden="1">1</definedName>
    <definedName name="solver_rbv" localSheetId="5" hidden="1">1</definedName>
    <definedName name="solver_rbv" localSheetId="6" hidden="1">1</definedName>
    <definedName name="solver_rel1" localSheetId="8" hidden="1">3</definedName>
    <definedName name="solver_rel1" localSheetId="4" hidden="1">2</definedName>
    <definedName name="solver_rel1" localSheetId="9" hidden="1">3</definedName>
    <definedName name="solver_rel1" localSheetId="3" hidden="1">3</definedName>
    <definedName name="solver_rel1" localSheetId="7" hidden="1">3</definedName>
    <definedName name="solver_rel1" localSheetId="5" hidden="1">2</definedName>
    <definedName name="solver_rel1" localSheetId="6" hidden="1">3</definedName>
    <definedName name="solver_rel2" localSheetId="4" hidden="1">2</definedName>
    <definedName name="solver_rel2" localSheetId="3" hidden="1">3</definedName>
    <definedName name="solver_rhs1" localSheetId="8" hidden="1">FridayGreat!$D$5:$AA$5</definedName>
    <definedName name="solver_rhs1" localSheetId="4" hidden="1">MondayGreat!$D$5:$AA$5</definedName>
    <definedName name="solver_rhs1" localSheetId="9" hidden="1">SaturdayGreat!$D$5:$AA$5</definedName>
    <definedName name="solver_rhs1" localSheetId="3" hidden="1">SundayGreat!$D$5:$AA$5</definedName>
    <definedName name="solver_rhs1" localSheetId="7" hidden="1">ThursdayGreat!$D$5:$AA$5</definedName>
    <definedName name="solver_rhs1" localSheetId="5" hidden="1">TuesdayGreat!$D$5:$AA$5</definedName>
    <definedName name="solver_rhs1" localSheetId="6" hidden="1">WednesdayGreat!$D$5:$AA$5</definedName>
    <definedName name="solver_rhs2" localSheetId="4" hidden="1">MondayGreat!$D$5:$AA$5</definedName>
    <definedName name="solver_rhs2" localSheetId="3" hidden="1">SundayGreat!$D$5:$AA$5</definedName>
    <definedName name="solver_rlx" localSheetId="8" hidden="1">2</definedName>
    <definedName name="solver_rlx" localSheetId="4" hidden="1">2</definedName>
    <definedName name="solver_rlx" localSheetId="9" hidden="1">2</definedName>
    <definedName name="solver_rlx" localSheetId="3" hidden="1">2</definedName>
    <definedName name="solver_rlx" localSheetId="7" hidden="1">2</definedName>
    <definedName name="solver_rlx" localSheetId="5" hidden="1">2</definedName>
    <definedName name="solver_rlx" localSheetId="6" hidden="1">2</definedName>
    <definedName name="solver_rsd" localSheetId="8" hidden="1">0</definedName>
    <definedName name="solver_rsd" localSheetId="4" hidden="1">0</definedName>
    <definedName name="solver_rsd" localSheetId="9" hidden="1">0</definedName>
    <definedName name="solver_rsd" localSheetId="3" hidden="1">0</definedName>
    <definedName name="solver_rsd" localSheetId="7" hidden="1">0</definedName>
    <definedName name="solver_rsd" localSheetId="5" hidden="1">0</definedName>
    <definedName name="solver_rsd" localSheetId="6" hidden="1">0</definedName>
    <definedName name="solver_scl" localSheetId="8" hidden="1">1</definedName>
    <definedName name="solver_scl" localSheetId="4" hidden="1">1</definedName>
    <definedName name="solver_scl" localSheetId="9" hidden="1">1</definedName>
    <definedName name="solver_scl" localSheetId="3" hidden="1">1</definedName>
    <definedName name="solver_scl" localSheetId="7" hidden="1">1</definedName>
    <definedName name="solver_scl" localSheetId="5" hidden="1">1</definedName>
    <definedName name="solver_scl" localSheetId="6" hidden="1">1</definedName>
    <definedName name="solver_sho" localSheetId="8" hidden="1">2</definedName>
    <definedName name="solver_sho" localSheetId="4" hidden="1">2</definedName>
    <definedName name="solver_sho" localSheetId="9" hidden="1">2</definedName>
    <definedName name="solver_sho" localSheetId="3" hidden="1">2</definedName>
    <definedName name="solver_sho" localSheetId="7" hidden="1">2</definedName>
    <definedName name="solver_sho" localSheetId="5" hidden="1">2</definedName>
    <definedName name="solver_sho" localSheetId="6" hidden="1">2</definedName>
    <definedName name="solver_ssz" localSheetId="8" hidden="1">100</definedName>
    <definedName name="solver_ssz" localSheetId="4" hidden="1">100</definedName>
    <definedName name="solver_ssz" localSheetId="9" hidden="1">100</definedName>
    <definedName name="solver_ssz" localSheetId="3" hidden="1">100</definedName>
    <definedName name="solver_ssz" localSheetId="7" hidden="1">100</definedName>
    <definedName name="solver_ssz" localSheetId="5" hidden="1">100</definedName>
    <definedName name="solver_ssz" localSheetId="6" hidden="1">100</definedName>
    <definedName name="solver_tim" localSheetId="8" hidden="1">2147483647</definedName>
    <definedName name="solver_tim" localSheetId="4" hidden="1">2147483647</definedName>
    <definedName name="solver_tim" localSheetId="9" hidden="1">2147483647</definedName>
    <definedName name="solver_tim" localSheetId="3" hidden="1">2147483647</definedName>
    <definedName name="solver_tim" localSheetId="7" hidden="1">2147483647</definedName>
    <definedName name="solver_tim" localSheetId="5" hidden="1">2147483647</definedName>
    <definedName name="solver_tim" localSheetId="6" hidden="1">2147483647</definedName>
    <definedName name="solver_tol" localSheetId="8" hidden="1">0.01</definedName>
    <definedName name="solver_tol" localSheetId="4" hidden="1">0.01</definedName>
    <definedName name="solver_tol" localSheetId="9" hidden="1">0.01</definedName>
    <definedName name="solver_tol" localSheetId="3" hidden="1">0.01</definedName>
    <definedName name="solver_tol" localSheetId="7" hidden="1">0.01</definedName>
    <definedName name="solver_tol" localSheetId="5" hidden="1">0.01</definedName>
    <definedName name="solver_tol" localSheetId="6" hidden="1">0.01</definedName>
    <definedName name="solver_typ" localSheetId="8" hidden="1">2</definedName>
    <definedName name="solver_typ" localSheetId="4" hidden="1">3</definedName>
    <definedName name="solver_typ" localSheetId="9" hidden="1">2</definedName>
    <definedName name="solver_typ" localSheetId="3" hidden="1">2</definedName>
    <definedName name="solver_typ" localSheetId="7" hidden="1">3</definedName>
    <definedName name="solver_typ" localSheetId="5" hidden="1">3</definedName>
    <definedName name="solver_typ" localSheetId="6" hidden="1">3</definedName>
    <definedName name="solver_val" localSheetId="8" hidden="1">13</definedName>
    <definedName name="solver_val" localSheetId="4" hidden="1">13</definedName>
    <definedName name="solver_val" localSheetId="9" hidden="1">13</definedName>
    <definedName name="solver_val" localSheetId="3" hidden="1">13</definedName>
    <definedName name="solver_val" localSheetId="7" hidden="1">13</definedName>
    <definedName name="solver_val" localSheetId="5" hidden="1">13</definedName>
    <definedName name="solver_val" localSheetId="6" hidden="1">13</definedName>
    <definedName name="solver_ver" localSheetId="8" hidden="1">3</definedName>
    <definedName name="solver_ver" localSheetId="4" hidden="1">3</definedName>
    <definedName name="solver_ver" localSheetId="9" hidden="1">3</definedName>
    <definedName name="solver_ver" localSheetId="3" hidden="1">3</definedName>
    <definedName name="solver_ver" localSheetId="7" hidden="1">3</definedName>
    <definedName name="solver_ver" localSheetId="5" hidden="1">3</definedName>
    <definedName name="solver_ver" localSheetId="6" hidden="1">3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1" l="1"/>
  <c r="F18" i="21"/>
  <c r="G18" i="21"/>
  <c r="H18" i="21"/>
  <c r="I18" i="21"/>
  <c r="J18" i="21"/>
  <c r="D18" i="21"/>
  <c r="K27" i="21"/>
  <c r="K28" i="21"/>
  <c r="K26" i="21"/>
  <c r="E29" i="21"/>
  <c r="F29" i="21"/>
  <c r="G29" i="21"/>
  <c r="H29" i="21"/>
  <c r="I29" i="21"/>
  <c r="J29" i="21"/>
  <c r="D29" i="21"/>
  <c r="O5" i="17"/>
  <c r="P5" i="17"/>
  <c r="Q5" i="17"/>
  <c r="R5" i="17"/>
  <c r="S5" i="17"/>
  <c r="T5" i="17"/>
  <c r="U5" i="17"/>
  <c r="V5" i="17"/>
  <c r="W5" i="17"/>
  <c r="X5" i="17"/>
  <c r="N5" i="17"/>
  <c r="G5" i="17"/>
  <c r="H5" i="17"/>
  <c r="I5" i="17"/>
  <c r="J5" i="17"/>
  <c r="K5" i="17"/>
  <c r="L5" i="17"/>
  <c r="M5" i="17"/>
  <c r="F5" i="17"/>
  <c r="E1" i="17"/>
  <c r="G5" i="12"/>
  <c r="H5" i="12"/>
  <c r="I5" i="12"/>
  <c r="J5" i="12"/>
  <c r="K5" i="12"/>
  <c r="L5" i="12"/>
  <c r="M5" i="12"/>
  <c r="F5" i="12"/>
  <c r="E1" i="12"/>
  <c r="H12" i="12"/>
  <c r="G5" i="7"/>
  <c r="H5" i="7"/>
  <c r="I5" i="7"/>
  <c r="J5" i="7"/>
  <c r="K5" i="7"/>
  <c r="L5" i="7"/>
  <c r="M5" i="7"/>
  <c r="E2" i="7"/>
  <c r="H11" i="13"/>
  <c r="G5" i="14"/>
  <c r="H5" i="14"/>
  <c r="I5" i="14"/>
  <c r="J5" i="14"/>
  <c r="K5" i="14"/>
  <c r="L5" i="14"/>
  <c r="F5" i="14"/>
  <c r="F2" i="14"/>
  <c r="O5" i="16"/>
  <c r="P5" i="16"/>
  <c r="Q5" i="16"/>
  <c r="R5" i="16"/>
  <c r="S5" i="16"/>
  <c r="T5" i="16"/>
  <c r="U5" i="16"/>
  <c r="V5" i="16"/>
  <c r="W5" i="16"/>
  <c r="X5" i="16"/>
  <c r="N5" i="16"/>
  <c r="G5" i="16"/>
  <c r="H5" i="16"/>
  <c r="I5" i="16"/>
  <c r="J5" i="16"/>
  <c r="K5" i="16"/>
  <c r="L5" i="16"/>
  <c r="M5" i="16"/>
  <c r="F5" i="16"/>
  <c r="E2" i="16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E2" i="15"/>
  <c r="E2" i="13"/>
  <c r="L5" i="13" s="1"/>
  <c r="M5" i="14"/>
  <c r="N5" i="14"/>
  <c r="O5" i="14"/>
  <c r="P5" i="14"/>
  <c r="Q5" i="14"/>
  <c r="R5" i="14"/>
  <c r="S5" i="14"/>
  <c r="T5" i="14"/>
  <c r="U5" i="14"/>
  <c r="V5" i="14"/>
  <c r="W5" i="14"/>
  <c r="X5" i="14"/>
  <c r="N5" i="13"/>
  <c r="O5" i="13"/>
  <c r="P5" i="13"/>
  <c r="Q5" i="13"/>
  <c r="R5" i="13"/>
  <c r="S5" i="13"/>
  <c r="T5" i="13"/>
  <c r="U5" i="13"/>
  <c r="V5" i="13"/>
  <c r="W5" i="13"/>
  <c r="X5" i="13"/>
  <c r="F19" i="12"/>
  <c r="E19" i="12"/>
  <c r="D19" i="7"/>
  <c r="N5" i="7"/>
  <c r="O5" i="7"/>
  <c r="P5" i="7"/>
  <c r="Q5" i="7"/>
  <c r="R5" i="7"/>
  <c r="S5" i="7"/>
  <c r="T5" i="7"/>
  <c r="U5" i="7"/>
  <c r="V5" i="7"/>
  <c r="W5" i="7"/>
  <c r="X5" i="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H11" i="17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H11" i="16"/>
  <c r="H11" i="15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H11" i="14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D19" i="12"/>
  <c r="H12" i="7"/>
  <c r="L4" i="1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K29" i="21" l="1"/>
  <c r="F5" i="7"/>
  <c r="K5" i="13"/>
  <c r="G5" i="13"/>
  <c r="F5" i="13"/>
  <c r="H5" i="13"/>
  <c r="J5" i="13"/>
  <c r="M5" i="13"/>
  <c r="I5" i="13"/>
  <c r="Q30" i="1"/>
  <c r="Q26" i="1"/>
  <c r="Q22" i="1"/>
  <c r="Q18" i="1"/>
  <c r="Q10" i="1"/>
  <c r="P30" i="1"/>
  <c r="P29" i="1"/>
  <c r="P28" i="1"/>
  <c r="P25" i="1"/>
  <c r="P26" i="1"/>
  <c r="P24" i="1"/>
  <c r="P21" i="1"/>
  <c r="P22" i="1"/>
  <c r="P20" i="1"/>
  <c r="P17" i="1"/>
  <c r="P18" i="1"/>
  <c r="P16" i="1"/>
  <c r="P13" i="1"/>
  <c r="P14" i="1"/>
  <c r="P9" i="1"/>
  <c r="P10" i="1"/>
  <c r="P4" i="1"/>
  <c r="P8" i="1"/>
  <c r="P6" i="1"/>
  <c r="Q6" i="1"/>
  <c r="P5" i="1"/>
  <c r="N31" i="1"/>
  <c r="N27" i="1"/>
  <c r="N23" i="1"/>
  <c r="N19" i="1"/>
  <c r="N11" i="1"/>
  <c r="N7" i="1"/>
  <c r="M31" i="1"/>
  <c r="M30" i="1"/>
  <c r="M29" i="1"/>
  <c r="M28" i="1"/>
  <c r="L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N15" i="1" s="1"/>
  <c r="M11" i="1"/>
  <c r="M10" i="1"/>
  <c r="M9" i="1"/>
  <c r="M8" i="1"/>
  <c r="M7" i="1"/>
  <c r="M6" i="1"/>
  <c r="M5" i="1"/>
  <c r="L5" i="1"/>
  <c r="M4" i="1"/>
  <c r="L7" i="1"/>
  <c r="L27" i="1"/>
  <c r="L31" i="1"/>
  <c r="L30" i="1"/>
  <c r="L29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0" i="1"/>
  <c r="L11" i="1"/>
  <c r="L9" i="1"/>
  <c r="L8" i="1"/>
  <c r="L6" i="1"/>
  <c r="P12" i="1" l="1"/>
  <c r="Q14" i="1" s="1"/>
</calcChain>
</file>

<file path=xl/sharedStrings.xml><?xml version="1.0" encoding="utf-8"?>
<sst xmlns="http://schemas.openxmlformats.org/spreadsheetml/2006/main" count="652" uniqueCount="138">
  <si>
    <t>OrderDayWeek</t>
  </si>
  <si>
    <t>orderEasternTime</t>
  </si>
  <si>
    <t>totalOrders</t>
  </si>
  <si>
    <t>nonFraudOrders</t>
  </si>
  <si>
    <t>fraudOrders</t>
  </si>
  <si>
    <t>percentFraudulentOrders</t>
  </si>
  <si>
    <t>workersNeeded</t>
  </si>
  <si>
    <t>Sunday</t>
  </si>
  <si>
    <t>Monday</t>
  </si>
  <si>
    <t>Tuesday</t>
  </si>
  <si>
    <t>Wednesday</t>
  </si>
  <si>
    <t>Thursday</t>
  </si>
  <si>
    <t>Friday</t>
  </si>
  <si>
    <t>Saturday</t>
  </si>
  <si>
    <t>AC</t>
  </si>
  <si>
    <t>Sun</t>
  </si>
  <si>
    <t>Mon</t>
  </si>
  <si>
    <t>Tues</t>
  </si>
  <si>
    <t>Wed</t>
  </si>
  <si>
    <t>Thurs</t>
  </si>
  <si>
    <t>Fri</t>
  </si>
  <si>
    <t>Sat</t>
  </si>
  <si>
    <t>I</t>
  </si>
  <si>
    <t>I-AC</t>
  </si>
  <si>
    <t>AC_M</t>
  </si>
  <si>
    <t>M</t>
  </si>
  <si>
    <t>I_AC</t>
  </si>
  <si>
    <t>Sum</t>
  </si>
  <si>
    <t>Max</t>
  </si>
  <si>
    <t>SumOfMax</t>
  </si>
  <si>
    <t>Hour</t>
  </si>
  <si>
    <t>Requirement</t>
  </si>
  <si>
    <t>Shift</t>
  </si>
  <si>
    <t>2a-10a</t>
  </si>
  <si>
    <t>8a-6p</t>
  </si>
  <si>
    <t>10a-9p</t>
  </si>
  <si>
    <t>Number
Employees</t>
  </si>
  <si>
    <t>Max 
Employees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</si>
  <si>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</si>
  <si>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</si>
  <si>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</si>
  <si>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</si>
  <si>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</si>
  <si>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</si>
  <si>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</si>
  <si>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</si>
  <si>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</si>
  <si>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</si>
  <si>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</si>
  <si>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</si>
  <si>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</si>
  <si>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</si>
  <si>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</si>
  <si>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</si>
  <si>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</si>
  <si>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</si>
  <si>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</si>
  <si>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2a-10a Number
Employees</t>
  </si>
  <si>
    <t>Contin</t>
  </si>
  <si>
    <t>8a-6p Number
Employees</t>
  </si>
  <si>
    <t>10a-9p Number
Employees</t>
  </si>
  <si>
    <t>Not Binding</t>
  </si>
  <si>
    <t>Number
Employees Max 
Employees</t>
  </si>
  <si>
    <t>Cost</t>
  </si>
  <si>
    <t>$C$13</t>
  </si>
  <si>
    <t>$C$14</t>
  </si>
  <si>
    <t>Iterations: 19 Subproblems: 0</t>
  </si>
  <si>
    <t>$H$12</t>
  </si>
  <si>
    <t>$C$15</t>
  </si>
  <si>
    <t>$D$19</t>
  </si>
  <si>
    <t>$D$19&gt;=$D$5</t>
  </si>
  <si>
    <t>Binding</t>
  </si>
  <si>
    <t>$E$19</t>
  </si>
  <si>
    <t>$E$19&gt;=$E$5</t>
  </si>
  <si>
    <t>$F$19</t>
  </si>
  <si>
    <t>$F$19&gt;=$F$5</t>
  </si>
  <si>
    <t>$G$19</t>
  </si>
  <si>
    <t>$G$19&gt;=$G$5</t>
  </si>
  <si>
    <t>$H$19</t>
  </si>
  <si>
    <t>$H$19&gt;=$H$5</t>
  </si>
  <si>
    <t>$I$19</t>
  </si>
  <si>
    <t>$I$19&gt;=$I$5</t>
  </si>
  <si>
    <t>$J$19</t>
  </si>
  <si>
    <t>$J$19&gt;=$J$5</t>
  </si>
  <si>
    <t>$K$19</t>
  </si>
  <si>
    <t>$K$19&gt;=$K$5</t>
  </si>
  <si>
    <t>$L$19</t>
  </si>
  <si>
    <t>$L$19&gt;=$L$5</t>
  </si>
  <si>
    <t>$M$19</t>
  </si>
  <si>
    <t>$M$19&gt;=$M$5</t>
  </si>
  <si>
    <t>$N$19</t>
  </si>
  <si>
    <t>$N$19&gt;=$N$5</t>
  </si>
  <si>
    <t>$O$19</t>
  </si>
  <si>
    <t>$O$19&gt;=$O$5</t>
  </si>
  <si>
    <t>$P$19</t>
  </si>
  <si>
    <t>$P$19&gt;=$P$5</t>
  </si>
  <si>
    <t>$Q$19</t>
  </si>
  <si>
    <t>$Q$19&gt;=$Q$5</t>
  </si>
  <si>
    <t>$R$19</t>
  </si>
  <si>
    <t>$R$19&gt;=$R$5</t>
  </si>
  <si>
    <t>$S$19</t>
  </si>
  <si>
    <t>$S$19&gt;=$S$5</t>
  </si>
  <si>
    <t>$T$19</t>
  </si>
  <si>
    <t>$T$19&gt;=$T$5</t>
  </si>
  <si>
    <t>$U$19</t>
  </si>
  <si>
    <t>$U$19&gt;=$U$5</t>
  </si>
  <si>
    <t>$V$19</t>
  </si>
  <si>
    <t>$V$19&gt;=$V$5</t>
  </si>
  <si>
    <t>$W$19</t>
  </si>
  <si>
    <t>$W$19&gt;=$W$5</t>
  </si>
  <si>
    <t>$X$19</t>
  </si>
  <si>
    <t>$X$19&gt;=$X$5</t>
  </si>
  <si>
    <t>$Y$19</t>
  </si>
  <si>
    <t>$Y$19&gt;=$Y$5</t>
  </si>
  <si>
    <t>$Z$19</t>
  </si>
  <si>
    <t>$Z$19&gt;=$Z$5</t>
  </si>
  <si>
    <t>$AA$19</t>
  </si>
  <si>
    <t>$AA$19&gt;=$AA$5</t>
  </si>
  <si>
    <t>Average 9a-1a</t>
  </si>
  <si>
    <t>Worksheet: [WorkersNeeded.xlsx]Sunday</t>
  </si>
  <si>
    <t>Report Created: 10/4/2017 1:59:06 PM</t>
  </si>
  <si>
    <t>Solution Time: 0.032 Seconds.</t>
  </si>
  <si>
    <t>Iterations: 20 Subproblems: 0</t>
  </si>
  <si>
    <t>Objective Cell (Value Of)</t>
  </si>
  <si>
    <t>Number
Employees Average 9a-1a</t>
  </si>
  <si>
    <t>$H$12=13</t>
  </si>
  <si>
    <t>Average</t>
  </si>
  <si>
    <t>Report Created: 10/4/2017 2:05:19 PM</t>
  </si>
  <si>
    <t>NONE</t>
  </si>
  <si>
    <t>Atlantic City 8am - 6pm</t>
  </si>
  <si>
    <t>Montreal 10am - 9pm</t>
  </si>
  <si>
    <t>Ibiza 2am - 10am</t>
  </si>
  <si>
    <t>Constraints &lt; 13</t>
  </si>
  <si>
    <t xml:space="preserve">Constraints &lt; 13 </t>
  </si>
  <si>
    <t>Max #
Workers</t>
  </si>
  <si>
    <t>Ideal Solution Using a Linear Programming Model</t>
  </si>
  <si>
    <t>Recommended Schedule Based on Modifications and Constraints</t>
  </si>
  <si>
    <t xml:space="preserve">Average 
9a-1a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</si>
</sst>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"/>
    <numFmt numFmtId="168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0" xfId="0" applyFill="1" applyBorder="1" applyAlignment="1"/>
    <xf numFmtId="0" fontId="3" fillId="0" borderId="9" xfId="0" applyFont="1" applyFill="1" applyBorder="1" applyAlignment="1">
      <alignment horizontal="center"/>
    </xf>
    <xf numFmtId="0" fontId="0" fillId="0" borderId="11" xfId="0" applyFill="1" applyBorder="1" applyAlignment="1"/>
    <xf numFmtId="0" fontId="0" fillId="0" borderId="10" xfId="0" applyFill="1" applyBorder="1" applyAlignment="1">
      <alignment wrapText="1"/>
    </xf>
    <xf numFmtId="0" fontId="0" fillId="0" borderId="10" xfId="0" applyNumberFormat="1" applyFill="1" applyBorder="1" applyAlignment="1"/>
    <xf numFmtId="0" fontId="0" fillId="0" borderId="11" xfId="0" applyFill="1" applyBorder="1" applyAlignment="1">
      <alignment wrapText="1"/>
    </xf>
    <xf numFmtId="0" fontId="0" fillId="0" borderId="11" xfId="0" applyNumberFormat="1" applyFill="1" applyBorder="1" applyAlignment="1"/>
    <xf numFmtId="0" fontId="1" fillId="7" borderId="0" xfId="0" applyFont="1" applyFill="1"/>
    <xf numFmtId="0" fontId="0" fillId="0" borderId="8" xfId="0" applyBorder="1"/>
    <xf numFmtId="0" fontId="0" fillId="0" borderId="6" xfId="0" applyBorder="1"/>
    <xf numFmtId="0" fontId="0" fillId="3" borderId="0" xfId="0" applyFill="1" applyBorder="1"/>
    <xf numFmtId="0" fontId="0" fillId="0" borderId="7" xfId="0" applyBorder="1" applyAlignment="1">
      <alignment wrapText="1"/>
    </xf>
    <xf numFmtId="0" fontId="2" fillId="0" borderId="7" xfId="0" applyFont="1" applyBorder="1"/>
    <xf numFmtId="0" fontId="0" fillId="0" borderId="0" xfId="0" applyFill="1" applyBorder="1"/>
    <xf numFmtId="0" fontId="0" fillId="2" borderId="0" xfId="0" applyFill="1" applyBorder="1"/>
    <xf numFmtId="1" fontId="0" fillId="6" borderId="8" xfId="0" applyNumberFormat="1" applyFill="1" applyBorder="1"/>
    <xf numFmtId="1" fontId="0" fillId="6" borderId="6" xfId="0" applyNumberFormat="1" applyFill="1" applyBorder="1"/>
    <xf numFmtId="168" fontId="1" fillId="2" borderId="0" xfId="0" applyNumberFormat="1" applyFont="1" applyFill="1"/>
    <xf numFmtId="1" fontId="0" fillId="0" borderId="11" xfId="0" applyNumberFormat="1" applyFill="1" applyBorder="1" applyAlignment="1"/>
    <xf numFmtId="1" fontId="0" fillId="0" borderId="10" xfId="0" applyNumberFormat="1" applyFill="1" applyBorder="1" applyAlignment="1"/>
    <xf numFmtId="1" fontId="0" fillId="0" borderId="0" xfId="0" applyNumberFormat="1" applyBorder="1"/>
    <xf numFmtId="166" fontId="0" fillId="0" borderId="0" xfId="0" applyNumberFormat="1" applyBorder="1"/>
    <xf numFmtId="2" fontId="0" fillId="0" borderId="0" xfId="0" applyNumberFormat="1" applyBorder="1"/>
    <xf numFmtId="1" fontId="0" fillId="8" borderId="13" xfId="0" applyNumberFormat="1" applyFill="1" applyBorder="1"/>
    <xf numFmtId="1" fontId="0" fillId="8" borderId="14" xfId="0" applyNumberFormat="1" applyFill="1" applyBorder="1"/>
    <xf numFmtId="1" fontId="0" fillId="8" borderId="15" xfId="0" applyNumberFormat="1" applyFill="1" applyBorder="1"/>
    <xf numFmtId="0" fontId="2" fillId="9" borderId="0" xfId="0" applyFont="1" applyFill="1"/>
    <xf numFmtId="0" fontId="2" fillId="9" borderId="12" xfId="0" applyFont="1" applyFill="1" applyBorder="1"/>
    <xf numFmtId="0" fontId="0" fillId="0" borderId="16" xfId="0" applyBorder="1"/>
    <xf numFmtId="0" fontId="4" fillId="10" borderId="0" xfId="0" applyFont="1" applyFill="1" applyAlignment="1">
      <alignment horizontal="center"/>
    </xf>
    <xf numFmtId="0" fontId="0" fillId="10" borderId="0" xfId="0" applyFill="1"/>
    <xf numFmtId="0" fontId="2" fillId="10" borderId="0" xfId="0" applyFont="1" applyFill="1" applyAlignment="1">
      <alignment horizontal="left"/>
    </xf>
    <xf numFmtId="0" fontId="0" fillId="10" borderId="0" xfId="0" applyFill="1" applyBorder="1" applyAlignment="1">
      <alignment horizontal="left"/>
    </xf>
    <xf numFmtId="0" fontId="0" fillId="10" borderId="0" xfId="0" applyFill="1" applyAlignment="1">
      <alignment horizontal="center" wrapText="1"/>
    </xf>
    <xf numFmtId="1" fontId="0" fillId="10" borderId="0" xfId="0" applyNumberFormat="1" applyFill="1"/>
    <xf numFmtId="0" fontId="0" fillId="11" borderId="0" xfId="0" applyFill="1"/>
    <xf numFmtId="0" fontId="0" fillId="11" borderId="0" xfId="0" applyFill="1" applyBorder="1" applyAlignment="1">
      <alignment horizontal="left"/>
    </xf>
    <xf numFmtId="1" fontId="0" fillId="11" borderId="0" xfId="0" applyNumberFormat="1" applyFill="1"/>
    <xf numFmtId="1" fontId="2" fillId="11" borderId="0" xfId="0" applyNumberFormat="1" applyFont="1" applyFill="1"/>
    <xf numFmtId="1" fontId="0" fillId="2" borderId="0" xfId="0" applyNumberFormat="1" applyFill="1"/>
    <xf numFmtId="0" fontId="0" fillId="10" borderId="0" xfId="0" applyFont="1" applyFill="1" applyBorder="1" applyAlignment="1">
      <alignment horizontal="left"/>
    </xf>
    <xf numFmtId="0" fontId="1" fillId="8" borderId="0" xfId="0" applyFont="1" applyFill="1"/>
    <xf numFmtId="0" fontId="1" fillId="11" borderId="0" xfId="0" applyFont="1" applyFill="1"/>
    <xf numFmtId="0" fontId="0" fillId="11" borderId="0" xfId="0" applyFill="1" applyBorder="1"/>
    <xf numFmtId="1" fontId="0" fillId="8" borderId="8" xfId="0" applyNumberFormat="1" applyFill="1" applyBorder="1"/>
    <xf numFmtId="1" fontId="0" fillId="8" borderId="6" xfId="0" applyNumberFormat="1" applyFill="1" applyBorder="1"/>
    <xf numFmtId="0" fontId="0" fillId="0" borderId="2" xfId="0" applyBorder="1" applyAlignment="1">
      <alignment wrapText="1"/>
    </xf>
    <xf numFmtId="0" fontId="0" fillId="8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99CC00"/>
      <color rgb="FFFFFF99"/>
      <color rgb="FF7EF69D"/>
      <color rgb="FF66FF66"/>
      <color rgb="FFFFFF66"/>
      <color rgb="FFFF6699"/>
      <color rgb="FFFF99FF"/>
      <color rgb="FF00FF00"/>
      <color rgb="FFDD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9"/>
  <sheetViews>
    <sheetView topLeftCell="A93" workbookViewId="0">
      <selection activeCell="I168" sqref="I168"/>
    </sheetView>
  </sheetViews>
  <sheetFormatPr defaultRowHeight="14.6" x14ac:dyDescent="0.4"/>
  <cols>
    <col min="3" max="3" width="17.61328125" customWidth="1"/>
    <col min="4" max="4" width="14.15234375" customWidth="1"/>
    <col min="5" max="5" width="15.53515625" customWidth="1"/>
    <col min="6" max="6" width="17.61328125" customWidth="1"/>
    <col min="7" max="7" width="15" customWidth="1"/>
    <col min="9" max="10" width="13.3046875" customWidth="1"/>
  </cols>
  <sheetData>
    <row r="1" spans="1:17" x14ac:dyDescent="0.4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7" x14ac:dyDescent="0.4">
      <c r="A2" s="1" t="s">
        <v>7</v>
      </c>
      <c r="B2" s="17" t="s">
        <v>22</v>
      </c>
      <c r="C2" s="2">
        <v>0</v>
      </c>
      <c r="D2" s="2">
        <v>209</v>
      </c>
      <c r="E2" s="2">
        <v>185</v>
      </c>
      <c r="F2" s="2">
        <v>24</v>
      </c>
      <c r="G2" s="2">
        <v>0.11</v>
      </c>
      <c r="H2" s="2">
        <v>2.09</v>
      </c>
    </row>
    <row r="3" spans="1:17" x14ac:dyDescent="0.4">
      <c r="A3" s="1" t="s">
        <v>7</v>
      </c>
      <c r="B3" s="17"/>
      <c r="C3" s="2">
        <v>1</v>
      </c>
      <c r="D3" s="2">
        <v>117</v>
      </c>
      <c r="E3" s="2">
        <v>101</v>
      </c>
      <c r="F3" s="2">
        <v>16</v>
      </c>
      <c r="G3" s="2">
        <v>0.14000000000000001</v>
      </c>
      <c r="H3" s="2">
        <v>1.17</v>
      </c>
      <c r="L3" t="s">
        <v>27</v>
      </c>
      <c r="M3" t="s">
        <v>28</v>
      </c>
      <c r="N3" t="s">
        <v>29</v>
      </c>
    </row>
    <row r="4" spans="1:17" x14ac:dyDescent="0.4">
      <c r="A4" s="1" t="s">
        <v>7</v>
      </c>
      <c r="B4" s="17"/>
      <c r="C4" s="2">
        <v>2</v>
      </c>
      <c r="D4" s="2">
        <v>74</v>
      </c>
      <c r="E4" s="2">
        <v>51</v>
      </c>
      <c r="F4" s="2">
        <v>23</v>
      </c>
      <c r="G4" s="2">
        <v>0.31</v>
      </c>
      <c r="H4" s="2">
        <v>0.74</v>
      </c>
      <c r="J4" s="18" t="s">
        <v>15</v>
      </c>
      <c r="K4" t="s">
        <v>22</v>
      </c>
      <c r="L4">
        <f>SUM(H167:H169,H2:H9)</f>
        <v>15.16</v>
      </c>
      <c r="M4">
        <f>MAX(H167:H169,H2:H9)</f>
        <v>3.33</v>
      </c>
      <c r="O4" t="s">
        <v>22</v>
      </c>
      <c r="P4" s="6">
        <f>MAX(M4:M5)</f>
        <v>3.33</v>
      </c>
    </row>
    <row r="5" spans="1:17" x14ac:dyDescent="0.4">
      <c r="A5" s="1" t="s">
        <v>7</v>
      </c>
      <c r="B5" s="17"/>
      <c r="C5" s="2">
        <v>3</v>
      </c>
      <c r="D5" s="2">
        <v>43</v>
      </c>
      <c r="E5" s="2">
        <v>30</v>
      </c>
      <c r="F5" s="2">
        <v>13</v>
      </c>
      <c r="G5" s="2">
        <v>0.3</v>
      </c>
      <c r="H5" s="2">
        <v>0.43</v>
      </c>
      <c r="J5" s="18"/>
      <c r="K5" t="s">
        <v>26</v>
      </c>
      <c r="L5">
        <f>SUM(H10:H11)</f>
        <v>4.7</v>
      </c>
      <c r="M5">
        <f>MAX(H10:H11)</f>
        <v>2.93</v>
      </c>
      <c r="O5" t="s">
        <v>14</v>
      </c>
      <c r="P5" s="6">
        <f>MAX(M5:M6)</f>
        <v>4.76</v>
      </c>
    </row>
    <row r="6" spans="1:17" x14ac:dyDescent="0.4">
      <c r="A6" s="1" t="s">
        <v>7</v>
      </c>
      <c r="B6" s="17"/>
      <c r="C6" s="2">
        <v>4</v>
      </c>
      <c r="D6" s="2">
        <v>48</v>
      </c>
      <c r="E6" s="2">
        <v>39</v>
      </c>
      <c r="F6" s="2">
        <v>9</v>
      </c>
      <c r="G6" s="2">
        <v>0.19</v>
      </c>
      <c r="H6" s="2">
        <v>0.48</v>
      </c>
      <c r="J6" s="18"/>
      <c r="K6" t="s">
        <v>24</v>
      </c>
      <c r="L6">
        <f>SUM(H12:H19)</f>
        <v>35.44</v>
      </c>
      <c r="M6">
        <f>MAX(H12:H19)</f>
        <v>4.76</v>
      </c>
      <c r="O6" t="s">
        <v>25</v>
      </c>
      <c r="P6" s="6">
        <f>MAX(M6:M7)</f>
        <v>4.8</v>
      </c>
      <c r="Q6" s="6">
        <f>SUM(P4:P6)</f>
        <v>12.89</v>
      </c>
    </row>
    <row r="7" spans="1:17" x14ac:dyDescent="0.4">
      <c r="A7" s="1" t="s">
        <v>7</v>
      </c>
      <c r="B7" s="17"/>
      <c r="C7" s="2">
        <v>5</v>
      </c>
      <c r="D7" s="2">
        <v>34</v>
      </c>
      <c r="E7" s="2">
        <v>21</v>
      </c>
      <c r="F7" s="2">
        <v>13</v>
      </c>
      <c r="G7" s="2">
        <v>0.38</v>
      </c>
      <c r="H7" s="2">
        <v>0.34</v>
      </c>
      <c r="J7" s="18"/>
      <c r="K7" t="s">
        <v>25</v>
      </c>
      <c r="L7">
        <f>SUM(H20:H22)</f>
        <v>13.629999999999999</v>
      </c>
      <c r="M7">
        <f>MAX(H20:H22)</f>
        <v>4.8</v>
      </c>
      <c r="N7">
        <f>SUM(M4:M7)</f>
        <v>15.82</v>
      </c>
    </row>
    <row r="8" spans="1:17" x14ac:dyDescent="0.4">
      <c r="A8" s="1" t="s">
        <v>7</v>
      </c>
      <c r="B8" s="17"/>
      <c r="C8" s="2">
        <v>6</v>
      </c>
      <c r="D8" s="2">
        <v>34</v>
      </c>
      <c r="E8" s="2">
        <v>32</v>
      </c>
      <c r="F8" s="2">
        <v>2</v>
      </c>
      <c r="G8" s="2">
        <v>0.06</v>
      </c>
      <c r="H8" s="2">
        <v>0.34</v>
      </c>
      <c r="J8" s="18" t="s">
        <v>16</v>
      </c>
      <c r="K8" t="s">
        <v>22</v>
      </c>
      <c r="L8">
        <f>SUM(H23:H33)</f>
        <v>23.310000000000002</v>
      </c>
      <c r="M8">
        <f>MAX(H23:H33)</f>
        <v>4.75</v>
      </c>
      <c r="P8">
        <f>MAX(M8:M9)</f>
        <v>6.47</v>
      </c>
    </row>
    <row r="9" spans="1:17" x14ac:dyDescent="0.4">
      <c r="A9" s="1" t="s">
        <v>7</v>
      </c>
      <c r="B9" s="17"/>
      <c r="C9" s="2">
        <v>7</v>
      </c>
      <c r="D9" s="2">
        <v>93</v>
      </c>
      <c r="E9" s="2">
        <v>86</v>
      </c>
      <c r="F9" s="2">
        <v>7</v>
      </c>
      <c r="G9" s="2">
        <v>0.08</v>
      </c>
      <c r="H9" s="2">
        <v>0.93</v>
      </c>
      <c r="J9" s="18"/>
      <c r="K9" t="s">
        <v>23</v>
      </c>
      <c r="L9">
        <f>SUM(H34:H35)</f>
        <v>10.43</v>
      </c>
      <c r="M9">
        <f>MAX(H34:H35)</f>
        <v>6.47</v>
      </c>
      <c r="P9">
        <f t="shared" ref="P9:P10" si="0">MAX(M9:M10)</f>
        <v>14.08</v>
      </c>
    </row>
    <row r="10" spans="1:17" x14ac:dyDescent="0.4">
      <c r="A10" s="1" t="s">
        <v>7</v>
      </c>
      <c r="B10" s="17" t="s">
        <v>26</v>
      </c>
      <c r="C10" s="5">
        <v>8</v>
      </c>
      <c r="D10" s="5">
        <v>177</v>
      </c>
      <c r="E10" s="5">
        <v>168</v>
      </c>
      <c r="F10" s="5">
        <v>9</v>
      </c>
      <c r="G10" s="5">
        <v>0.05</v>
      </c>
      <c r="H10" s="5">
        <v>1.77</v>
      </c>
      <c r="J10" s="18"/>
      <c r="K10" t="s">
        <v>24</v>
      </c>
      <c r="L10">
        <f>SUM(H36:H43)</f>
        <v>93.59</v>
      </c>
      <c r="M10">
        <f>MAX(H36:H43)</f>
        <v>14.08</v>
      </c>
      <c r="P10">
        <f t="shared" si="0"/>
        <v>14.08</v>
      </c>
      <c r="Q10">
        <f>SUM(P8:P10)</f>
        <v>34.630000000000003</v>
      </c>
    </row>
    <row r="11" spans="1:17" x14ac:dyDescent="0.4">
      <c r="A11" s="1" t="s">
        <v>7</v>
      </c>
      <c r="B11" s="17"/>
      <c r="C11" s="5">
        <v>9</v>
      </c>
      <c r="D11" s="5">
        <v>293</v>
      </c>
      <c r="E11" s="5">
        <v>281</v>
      </c>
      <c r="F11" s="5">
        <v>12</v>
      </c>
      <c r="G11" s="5">
        <v>0.04</v>
      </c>
      <c r="H11" s="5">
        <v>2.93</v>
      </c>
      <c r="J11" s="18"/>
      <c r="K11" t="s">
        <v>25</v>
      </c>
      <c r="L11">
        <f>SUM(H44:H46)</f>
        <v>23.93</v>
      </c>
      <c r="M11">
        <f>MAX(H44:H46)</f>
        <v>8.49</v>
      </c>
      <c r="N11">
        <f>SUM(M8:M11)</f>
        <v>33.79</v>
      </c>
    </row>
    <row r="12" spans="1:17" x14ac:dyDescent="0.4">
      <c r="A12" s="1" t="s">
        <v>7</v>
      </c>
      <c r="B12" s="17" t="s">
        <v>24</v>
      </c>
      <c r="C12" s="3">
        <v>10</v>
      </c>
      <c r="D12" s="3">
        <v>393</v>
      </c>
      <c r="E12" s="3">
        <v>378</v>
      </c>
      <c r="F12" s="3">
        <v>15</v>
      </c>
      <c r="G12" s="3">
        <v>0.04</v>
      </c>
      <c r="H12" s="3">
        <v>3.93</v>
      </c>
      <c r="J12" s="18" t="s">
        <v>17</v>
      </c>
      <c r="K12" t="s">
        <v>22</v>
      </c>
      <c r="L12">
        <f>SUM(H47:H57)</f>
        <v>36.25</v>
      </c>
      <c r="M12">
        <f>MAX(H47:H57)</f>
        <v>9.1199999999999992</v>
      </c>
      <c r="P12">
        <f>MAX(M12:M13)</f>
        <v>9.1199999999999992</v>
      </c>
    </row>
    <row r="13" spans="1:17" x14ac:dyDescent="0.4">
      <c r="A13" s="1" t="s">
        <v>7</v>
      </c>
      <c r="B13" s="17"/>
      <c r="C13" s="3">
        <v>11</v>
      </c>
      <c r="D13" s="3">
        <v>390</v>
      </c>
      <c r="E13" s="3">
        <v>368</v>
      </c>
      <c r="F13" s="3">
        <v>22</v>
      </c>
      <c r="G13" s="3">
        <v>0.06</v>
      </c>
      <c r="H13" s="3">
        <v>3.9</v>
      </c>
      <c r="J13" s="18"/>
      <c r="K13" t="s">
        <v>23</v>
      </c>
      <c r="L13">
        <f>SUM(H58:H59)</f>
        <v>12.61</v>
      </c>
      <c r="M13">
        <f>MAX(H58:H59)</f>
        <v>7.83</v>
      </c>
      <c r="P13">
        <f t="shared" ref="P13:P14" si="1">MAX(M13:M14)</f>
        <v>14.71</v>
      </c>
    </row>
    <row r="14" spans="1:17" x14ac:dyDescent="0.4">
      <c r="A14" s="1" t="s">
        <v>7</v>
      </c>
      <c r="B14" s="17"/>
      <c r="C14" s="3">
        <v>12</v>
      </c>
      <c r="D14" s="3">
        <v>461</v>
      </c>
      <c r="E14" s="3">
        <v>430</v>
      </c>
      <c r="F14" s="3">
        <v>31</v>
      </c>
      <c r="G14" s="3">
        <v>7.0000000000000007E-2</v>
      </c>
      <c r="H14" s="3">
        <v>4.6100000000000003</v>
      </c>
      <c r="J14" s="18"/>
      <c r="K14" t="s">
        <v>24</v>
      </c>
      <c r="L14">
        <f>SUM(H60:H67)</f>
        <v>100.53</v>
      </c>
      <c r="M14">
        <f>MAX(H60:H67)</f>
        <v>14.71</v>
      </c>
      <c r="P14">
        <f t="shared" si="1"/>
        <v>14.71</v>
      </c>
      <c r="Q14">
        <f>SUM(P12:P14)</f>
        <v>38.54</v>
      </c>
    </row>
    <row r="15" spans="1:17" x14ac:dyDescent="0.4">
      <c r="A15" s="1" t="s">
        <v>7</v>
      </c>
      <c r="B15" s="17"/>
      <c r="C15" s="3">
        <v>13</v>
      </c>
      <c r="D15" s="3">
        <v>450</v>
      </c>
      <c r="E15" s="3">
        <v>414</v>
      </c>
      <c r="F15" s="3">
        <v>36</v>
      </c>
      <c r="G15" s="3">
        <v>0.08</v>
      </c>
      <c r="H15" s="3">
        <v>4.5</v>
      </c>
      <c r="J15" s="18"/>
      <c r="K15" t="s">
        <v>25</v>
      </c>
      <c r="L15">
        <f>SUM(H68:H70)</f>
        <v>23.92</v>
      </c>
      <c r="M15">
        <f>MAX(H68:H70)</f>
        <v>8.7100000000000009</v>
      </c>
      <c r="N15">
        <f>SUM(M12:M15)</f>
        <v>40.370000000000005</v>
      </c>
    </row>
    <row r="16" spans="1:17" x14ac:dyDescent="0.4">
      <c r="A16" s="1" t="s">
        <v>7</v>
      </c>
      <c r="B16" s="17"/>
      <c r="C16" s="3">
        <v>14</v>
      </c>
      <c r="D16" s="3">
        <v>438</v>
      </c>
      <c r="E16" s="3">
        <v>417</v>
      </c>
      <c r="F16" s="3">
        <v>21</v>
      </c>
      <c r="G16" s="3">
        <v>0.05</v>
      </c>
      <c r="H16" s="3">
        <v>4.38</v>
      </c>
      <c r="J16" s="18" t="s">
        <v>18</v>
      </c>
      <c r="K16" t="s">
        <v>22</v>
      </c>
      <c r="L16">
        <f>SUM(H71:H81)</f>
        <v>34</v>
      </c>
      <c r="M16">
        <f>MAX(H71:H81)</f>
        <v>8.83</v>
      </c>
      <c r="P16">
        <f>MAX(M16:M17)</f>
        <v>8.83</v>
      </c>
    </row>
    <row r="17" spans="1:17" x14ac:dyDescent="0.4">
      <c r="A17" s="1" t="s">
        <v>7</v>
      </c>
      <c r="B17" s="17"/>
      <c r="C17" s="3">
        <v>15</v>
      </c>
      <c r="D17" s="3">
        <v>465</v>
      </c>
      <c r="E17" s="3">
        <v>447</v>
      </c>
      <c r="F17" s="3">
        <v>18</v>
      </c>
      <c r="G17" s="3">
        <v>0.04</v>
      </c>
      <c r="H17" s="3">
        <v>4.6500000000000004</v>
      </c>
      <c r="J17" s="18"/>
      <c r="K17" t="s">
        <v>23</v>
      </c>
      <c r="L17">
        <f>SUM(H82:H83)</f>
        <v>10.190000000000001</v>
      </c>
      <c r="M17">
        <f>MAX(H82:H83)</f>
        <v>6.44</v>
      </c>
      <c r="P17">
        <f t="shared" ref="P17:P18" si="2">MAX(M17:M18)</f>
        <v>10.69</v>
      </c>
    </row>
    <row r="18" spans="1:17" x14ac:dyDescent="0.4">
      <c r="A18" s="1" t="s">
        <v>7</v>
      </c>
      <c r="B18" s="17"/>
      <c r="C18" s="3">
        <v>16</v>
      </c>
      <c r="D18" s="3">
        <v>476</v>
      </c>
      <c r="E18" s="3">
        <v>443</v>
      </c>
      <c r="F18" s="3">
        <v>33</v>
      </c>
      <c r="G18" s="3">
        <v>7.0000000000000007E-2</v>
      </c>
      <c r="H18" s="3">
        <v>4.76</v>
      </c>
      <c r="J18" s="18"/>
      <c r="K18" t="s">
        <v>24</v>
      </c>
      <c r="L18">
        <f>SUM(H84:H91)</f>
        <v>71.540000000000006</v>
      </c>
      <c r="M18">
        <f>MAX(H84:H91)</f>
        <v>10.69</v>
      </c>
      <c r="P18">
        <f t="shared" si="2"/>
        <v>10.69</v>
      </c>
      <c r="Q18">
        <f>SUM(P16:P18)</f>
        <v>30.21</v>
      </c>
    </row>
    <row r="19" spans="1:17" x14ac:dyDescent="0.4">
      <c r="A19" s="1" t="s">
        <v>7</v>
      </c>
      <c r="B19" s="17"/>
      <c r="C19" s="3">
        <v>17</v>
      </c>
      <c r="D19" s="3">
        <v>471</v>
      </c>
      <c r="E19" s="3">
        <v>452</v>
      </c>
      <c r="F19" s="3">
        <v>19</v>
      </c>
      <c r="G19" s="3">
        <v>0.04</v>
      </c>
      <c r="H19" s="3">
        <v>4.71</v>
      </c>
      <c r="J19" s="18"/>
      <c r="K19" t="s">
        <v>25</v>
      </c>
      <c r="L19">
        <f>SUM(H92:H94)</f>
        <v>17.53</v>
      </c>
      <c r="M19">
        <f>MAX(H92:H94)</f>
        <v>6.39</v>
      </c>
      <c r="N19">
        <f>SUM(M16:M19)</f>
        <v>32.35</v>
      </c>
    </row>
    <row r="20" spans="1:17" x14ac:dyDescent="0.4">
      <c r="A20" s="1" t="s">
        <v>7</v>
      </c>
      <c r="B20" s="17" t="s">
        <v>25</v>
      </c>
      <c r="C20" s="4">
        <v>18</v>
      </c>
      <c r="D20" s="4">
        <v>427</v>
      </c>
      <c r="E20" s="4">
        <v>396</v>
      </c>
      <c r="F20" s="4">
        <v>31</v>
      </c>
      <c r="G20" s="4">
        <v>7.0000000000000007E-2</v>
      </c>
      <c r="H20" s="4">
        <v>4.2699999999999996</v>
      </c>
      <c r="J20" s="18" t="s">
        <v>19</v>
      </c>
      <c r="K20" t="s">
        <v>22</v>
      </c>
      <c r="L20">
        <f>SUM(H95:H105)</f>
        <v>27.980000000000004</v>
      </c>
      <c r="M20">
        <f>MAX(H95:H105)</f>
        <v>6.41</v>
      </c>
      <c r="P20">
        <f>MAX(M20:M21)</f>
        <v>6.81</v>
      </c>
    </row>
    <row r="21" spans="1:17" x14ac:dyDescent="0.4">
      <c r="A21" s="1" t="s">
        <v>7</v>
      </c>
      <c r="B21" s="17"/>
      <c r="C21" s="4">
        <v>19</v>
      </c>
      <c r="D21" s="4">
        <v>456</v>
      </c>
      <c r="E21" s="4">
        <v>431</v>
      </c>
      <c r="F21" s="4">
        <v>25</v>
      </c>
      <c r="G21" s="4">
        <v>0.05</v>
      </c>
      <c r="H21" s="4">
        <v>4.5599999999999996</v>
      </c>
      <c r="J21" s="18"/>
      <c r="K21" t="s">
        <v>23</v>
      </c>
      <c r="L21">
        <f>SUM(H106:H107)</f>
        <v>11</v>
      </c>
      <c r="M21">
        <f>MAX(H106:H107)</f>
        <v>6.81</v>
      </c>
      <c r="P21">
        <f t="shared" ref="P21:P22" si="3">MAX(M21:M22)</f>
        <v>10.53</v>
      </c>
    </row>
    <row r="22" spans="1:17" x14ac:dyDescent="0.4">
      <c r="A22" s="1" t="s">
        <v>7</v>
      </c>
      <c r="B22" s="17"/>
      <c r="C22" s="4">
        <v>20</v>
      </c>
      <c r="D22" s="4">
        <v>480</v>
      </c>
      <c r="E22" s="4">
        <v>461</v>
      </c>
      <c r="F22" s="4">
        <v>19</v>
      </c>
      <c r="G22" s="4">
        <v>0.04</v>
      </c>
      <c r="H22" s="4">
        <v>4.8</v>
      </c>
      <c r="J22" s="18"/>
      <c r="K22" t="s">
        <v>24</v>
      </c>
      <c r="L22">
        <f>SUM(H108:H115)</f>
        <v>74.899999999999991</v>
      </c>
      <c r="M22">
        <f>MAX(H108:H115)</f>
        <v>10.53</v>
      </c>
      <c r="P22">
        <f t="shared" si="3"/>
        <v>10.53</v>
      </c>
      <c r="Q22">
        <f>SUM(P20:P22)</f>
        <v>27.869999999999997</v>
      </c>
    </row>
    <row r="23" spans="1:17" x14ac:dyDescent="0.4">
      <c r="A23" s="1" t="s">
        <v>7</v>
      </c>
      <c r="B23" s="17" t="s">
        <v>22</v>
      </c>
      <c r="C23" s="2">
        <v>21</v>
      </c>
      <c r="D23" s="2">
        <v>475</v>
      </c>
      <c r="E23" s="2">
        <v>441</v>
      </c>
      <c r="F23" s="2">
        <v>34</v>
      </c>
      <c r="G23" s="2">
        <v>7.0000000000000007E-2</v>
      </c>
      <c r="H23" s="2">
        <v>4.75</v>
      </c>
      <c r="J23" s="18"/>
      <c r="K23" t="s">
        <v>25</v>
      </c>
      <c r="L23">
        <f>SUM(H116:H118)</f>
        <v>13.690000000000001</v>
      </c>
      <c r="M23">
        <f>MAX(H116:H118)</f>
        <v>4.75</v>
      </c>
      <c r="N23">
        <f>SUM(M20:M23)</f>
        <v>28.5</v>
      </c>
    </row>
    <row r="24" spans="1:17" x14ac:dyDescent="0.4">
      <c r="A24" s="1" t="s">
        <v>7</v>
      </c>
      <c r="B24" s="17"/>
      <c r="C24" s="2">
        <v>22</v>
      </c>
      <c r="D24" s="2">
        <v>428</v>
      </c>
      <c r="E24" s="2">
        <v>390</v>
      </c>
      <c r="F24" s="2">
        <v>38</v>
      </c>
      <c r="G24" s="2">
        <v>0.09</v>
      </c>
      <c r="H24" s="2">
        <v>4.28</v>
      </c>
      <c r="J24" s="18" t="s">
        <v>20</v>
      </c>
      <c r="K24" t="s">
        <v>22</v>
      </c>
      <c r="L24">
        <f>SUM(H119:H129)</f>
        <v>22.75</v>
      </c>
      <c r="M24">
        <f>MAX(H119:H129)</f>
        <v>5.25</v>
      </c>
      <c r="P24">
        <f>MAX(M24:M25)</f>
        <v>5.25</v>
      </c>
    </row>
    <row r="25" spans="1:17" x14ac:dyDescent="0.4">
      <c r="A25" s="1" t="s">
        <v>7</v>
      </c>
      <c r="B25" s="17"/>
      <c r="C25" s="2">
        <v>23</v>
      </c>
      <c r="D25" s="2">
        <v>351</v>
      </c>
      <c r="E25" s="2">
        <v>309</v>
      </c>
      <c r="F25" s="2">
        <v>42</v>
      </c>
      <c r="G25" s="2">
        <v>0.12</v>
      </c>
      <c r="H25" s="2">
        <v>3.51</v>
      </c>
      <c r="J25" s="18"/>
      <c r="K25" t="s">
        <v>23</v>
      </c>
      <c r="L25">
        <f>SUM(H130:H131)</f>
        <v>8.0299999999999994</v>
      </c>
      <c r="M25">
        <f>MAX(H130:H131)</f>
        <v>5.0199999999999996</v>
      </c>
      <c r="P25">
        <f t="shared" ref="P25:P26" si="4">MAX(M25:M26)</f>
        <v>7.52</v>
      </c>
    </row>
    <row r="26" spans="1:17" x14ac:dyDescent="0.4">
      <c r="A26" s="1" t="s">
        <v>8</v>
      </c>
      <c r="B26" s="17"/>
      <c r="C26" s="2">
        <v>0</v>
      </c>
      <c r="D26" s="2">
        <v>309</v>
      </c>
      <c r="E26" s="2">
        <v>261</v>
      </c>
      <c r="F26" s="2">
        <v>48</v>
      </c>
      <c r="G26" s="2">
        <v>0.16</v>
      </c>
      <c r="H26" s="2">
        <v>3.09</v>
      </c>
      <c r="J26" s="18"/>
      <c r="K26" t="s">
        <v>24</v>
      </c>
      <c r="L26">
        <f>SUM(H132:H139)</f>
        <v>51.419999999999995</v>
      </c>
      <c r="M26">
        <f>MAX(H132:H139)</f>
        <v>7.52</v>
      </c>
      <c r="P26">
        <f t="shared" si="4"/>
        <v>7.52</v>
      </c>
      <c r="Q26">
        <f>SUM(P24:P26)</f>
        <v>20.29</v>
      </c>
    </row>
    <row r="27" spans="1:17" x14ac:dyDescent="0.4">
      <c r="A27" s="1" t="s">
        <v>8</v>
      </c>
      <c r="B27" s="17"/>
      <c r="C27" s="2">
        <v>1</v>
      </c>
      <c r="D27" s="2">
        <v>153</v>
      </c>
      <c r="E27" s="2">
        <v>136</v>
      </c>
      <c r="F27" s="2">
        <v>17</v>
      </c>
      <c r="G27" s="2">
        <v>0.11</v>
      </c>
      <c r="H27" s="2">
        <v>1.53</v>
      </c>
      <c r="J27" s="18"/>
      <c r="K27" t="s">
        <v>25</v>
      </c>
      <c r="L27">
        <f>SUM(H140:H142)</f>
        <v>9.76</v>
      </c>
      <c r="M27">
        <f>MAX(H140:H142)</f>
        <v>3.35</v>
      </c>
      <c r="N27">
        <f>SUM(M24:M27)</f>
        <v>21.14</v>
      </c>
    </row>
    <row r="28" spans="1:17" x14ac:dyDescent="0.4">
      <c r="A28" s="1" t="s">
        <v>8</v>
      </c>
      <c r="B28" s="17"/>
      <c r="C28" s="2">
        <v>2</v>
      </c>
      <c r="D28" s="2">
        <v>112</v>
      </c>
      <c r="E28" s="2">
        <v>93</v>
      </c>
      <c r="F28" s="2">
        <v>19</v>
      </c>
      <c r="G28" s="2">
        <v>0.17</v>
      </c>
      <c r="H28" s="2">
        <v>1.1200000000000001</v>
      </c>
      <c r="J28" s="18" t="s">
        <v>21</v>
      </c>
      <c r="K28" t="s">
        <v>22</v>
      </c>
      <c r="L28">
        <f>SUM(H143:H153)</f>
        <v>15.490000000000002</v>
      </c>
      <c r="M28">
        <f>MAX(H143:H153)</f>
        <v>3.52</v>
      </c>
      <c r="P28">
        <f>MAX(M28:M29)</f>
        <v>3.52</v>
      </c>
    </row>
    <row r="29" spans="1:17" x14ac:dyDescent="0.4">
      <c r="A29" s="1" t="s">
        <v>8</v>
      </c>
      <c r="B29" s="17"/>
      <c r="C29" s="2">
        <v>3</v>
      </c>
      <c r="D29" s="2">
        <v>78</v>
      </c>
      <c r="E29" s="2">
        <v>53</v>
      </c>
      <c r="F29" s="2">
        <v>25</v>
      </c>
      <c r="G29" s="2">
        <v>0.32</v>
      </c>
      <c r="H29" s="2">
        <v>0.78</v>
      </c>
      <c r="J29" s="18"/>
      <c r="K29" t="s">
        <v>23</v>
      </c>
      <c r="L29">
        <f>SUM(H154:H155)</f>
        <v>4.3</v>
      </c>
      <c r="M29">
        <f>MAX(H154:H155)</f>
        <v>2.66</v>
      </c>
      <c r="P29">
        <f>MAX(M29:M30)</f>
        <v>4.5999999999999996</v>
      </c>
    </row>
    <row r="30" spans="1:17" x14ac:dyDescent="0.4">
      <c r="A30" s="1" t="s">
        <v>8</v>
      </c>
      <c r="B30" s="17"/>
      <c r="C30" s="2">
        <v>4</v>
      </c>
      <c r="D30" s="2">
        <v>66</v>
      </c>
      <c r="E30" s="2">
        <v>54</v>
      </c>
      <c r="F30" s="2">
        <v>12</v>
      </c>
      <c r="G30" s="2">
        <v>0.18</v>
      </c>
      <c r="H30" s="2">
        <v>0.66</v>
      </c>
      <c r="J30" s="18"/>
      <c r="K30" t="s">
        <v>24</v>
      </c>
      <c r="L30">
        <f>SUM(H156:H163)</f>
        <v>31.709999999999994</v>
      </c>
      <c r="M30">
        <f>MAX(H156:H163)</f>
        <v>4.5999999999999996</v>
      </c>
      <c r="P30">
        <f>MAX(M30:M31)</f>
        <v>4.5999999999999996</v>
      </c>
      <c r="Q30">
        <f>SUM(P28:P30)</f>
        <v>12.719999999999999</v>
      </c>
    </row>
    <row r="31" spans="1:17" x14ac:dyDescent="0.4">
      <c r="A31" s="1" t="s">
        <v>8</v>
      </c>
      <c r="B31" s="17"/>
      <c r="C31" s="2">
        <v>5</v>
      </c>
      <c r="D31" s="2">
        <v>56</v>
      </c>
      <c r="E31" s="2">
        <v>48</v>
      </c>
      <c r="F31" s="2">
        <v>8</v>
      </c>
      <c r="G31" s="2">
        <v>0.14000000000000001</v>
      </c>
      <c r="H31" s="2">
        <v>0.56000000000000005</v>
      </c>
      <c r="J31" s="18"/>
      <c r="K31" t="s">
        <v>25</v>
      </c>
      <c r="L31">
        <f>SUM(H164:H166)</f>
        <v>10.31</v>
      </c>
      <c r="M31">
        <f>MAX(H164:H166)</f>
        <v>3.49</v>
      </c>
      <c r="N31">
        <f>SUM(M28:M31)</f>
        <v>14.27</v>
      </c>
    </row>
    <row r="32" spans="1:17" x14ac:dyDescent="0.4">
      <c r="A32" s="1" t="s">
        <v>8</v>
      </c>
      <c r="B32" s="17"/>
      <c r="C32" s="2">
        <v>6</v>
      </c>
      <c r="D32" s="2">
        <v>103</v>
      </c>
      <c r="E32" s="2">
        <v>93</v>
      </c>
      <c r="F32" s="2">
        <v>10</v>
      </c>
      <c r="G32" s="2">
        <v>0.1</v>
      </c>
      <c r="H32" s="2">
        <v>1.03</v>
      </c>
    </row>
    <row r="33" spans="1:8" x14ac:dyDescent="0.4">
      <c r="A33" s="1" t="s">
        <v>8</v>
      </c>
      <c r="B33" s="17"/>
      <c r="C33" s="2">
        <v>7</v>
      </c>
      <c r="D33" s="2">
        <v>200</v>
      </c>
      <c r="E33" s="2">
        <v>184</v>
      </c>
      <c r="F33" s="2">
        <v>16</v>
      </c>
      <c r="G33" s="2">
        <v>0.08</v>
      </c>
      <c r="H33" s="2">
        <v>2</v>
      </c>
    </row>
    <row r="34" spans="1:8" x14ac:dyDescent="0.4">
      <c r="A34" s="1" t="s">
        <v>8</v>
      </c>
      <c r="B34" s="17" t="s">
        <v>26</v>
      </c>
      <c r="C34" s="5">
        <v>8</v>
      </c>
      <c r="D34" s="5">
        <v>396</v>
      </c>
      <c r="E34" s="5">
        <v>373</v>
      </c>
      <c r="F34" s="5">
        <v>23</v>
      </c>
      <c r="G34" s="5">
        <v>0.06</v>
      </c>
      <c r="H34" s="5">
        <v>3.96</v>
      </c>
    </row>
    <row r="35" spans="1:8" x14ac:dyDescent="0.4">
      <c r="A35" s="1" t="s">
        <v>8</v>
      </c>
      <c r="B35" s="17"/>
      <c r="C35" s="5">
        <v>9</v>
      </c>
      <c r="D35" s="5">
        <v>647</v>
      </c>
      <c r="E35" s="5">
        <v>629</v>
      </c>
      <c r="F35" s="5">
        <v>18</v>
      </c>
      <c r="G35" s="5">
        <v>0.03</v>
      </c>
      <c r="H35" s="5">
        <v>6.47</v>
      </c>
    </row>
    <row r="36" spans="1:8" x14ac:dyDescent="0.4">
      <c r="A36" s="1" t="s">
        <v>8</v>
      </c>
      <c r="B36" s="17" t="s">
        <v>24</v>
      </c>
      <c r="C36" s="3">
        <v>10</v>
      </c>
      <c r="D36" s="3">
        <v>907</v>
      </c>
      <c r="E36" s="3">
        <v>840</v>
      </c>
      <c r="F36" s="3">
        <v>67</v>
      </c>
      <c r="G36" s="3">
        <v>7.0000000000000007E-2</v>
      </c>
      <c r="H36" s="3">
        <v>9.07</v>
      </c>
    </row>
    <row r="37" spans="1:8" x14ac:dyDescent="0.4">
      <c r="A37" s="1" t="s">
        <v>8</v>
      </c>
      <c r="B37" s="17"/>
      <c r="C37" s="3">
        <v>11</v>
      </c>
      <c r="D37" s="3">
        <v>1091</v>
      </c>
      <c r="E37" s="3">
        <v>1045</v>
      </c>
      <c r="F37" s="3">
        <v>46</v>
      </c>
      <c r="G37" s="3">
        <v>0.04</v>
      </c>
      <c r="H37" s="3">
        <v>10.91</v>
      </c>
    </row>
    <row r="38" spans="1:8" x14ac:dyDescent="0.4">
      <c r="A38" s="1" t="s">
        <v>8</v>
      </c>
      <c r="B38" s="17"/>
      <c r="C38" s="3">
        <v>12</v>
      </c>
      <c r="D38" s="3">
        <v>1188</v>
      </c>
      <c r="E38" s="3">
        <v>1132</v>
      </c>
      <c r="F38" s="3">
        <v>56</v>
      </c>
      <c r="G38" s="3">
        <v>0.05</v>
      </c>
      <c r="H38" s="3">
        <v>11.88</v>
      </c>
    </row>
    <row r="39" spans="1:8" x14ac:dyDescent="0.4">
      <c r="A39" s="1" t="s">
        <v>8</v>
      </c>
      <c r="B39" s="17"/>
      <c r="C39" s="3">
        <v>13</v>
      </c>
      <c r="D39" s="3">
        <v>1220</v>
      </c>
      <c r="E39" s="3">
        <v>1170</v>
      </c>
      <c r="F39" s="3">
        <v>50</v>
      </c>
      <c r="G39" s="3">
        <v>0.04</v>
      </c>
      <c r="H39" s="3">
        <v>12.2</v>
      </c>
    </row>
    <row r="40" spans="1:8" x14ac:dyDescent="0.4">
      <c r="A40" s="1" t="s">
        <v>8</v>
      </c>
      <c r="B40" s="17"/>
      <c r="C40" s="3">
        <v>14</v>
      </c>
      <c r="D40" s="3">
        <v>1408</v>
      </c>
      <c r="E40" s="3">
        <v>1298</v>
      </c>
      <c r="F40" s="3">
        <v>110</v>
      </c>
      <c r="G40" s="3">
        <v>0.08</v>
      </c>
      <c r="H40" s="3">
        <v>14.08</v>
      </c>
    </row>
    <row r="41" spans="1:8" x14ac:dyDescent="0.4">
      <c r="A41" s="1" t="s">
        <v>8</v>
      </c>
      <c r="B41" s="17"/>
      <c r="C41" s="3">
        <v>15</v>
      </c>
      <c r="D41" s="3">
        <v>1366</v>
      </c>
      <c r="E41" s="3">
        <v>1236</v>
      </c>
      <c r="F41" s="3">
        <v>130</v>
      </c>
      <c r="G41" s="3">
        <v>0.1</v>
      </c>
      <c r="H41" s="3">
        <v>13.66</v>
      </c>
    </row>
    <row r="42" spans="1:8" x14ac:dyDescent="0.4">
      <c r="A42" s="1" t="s">
        <v>8</v>
      </c>
      <c r="B42" s="17"/>
      <c r="C42" s="3">
        <v>16</v>
      </c>
      <c r="D42" s="3">
        <v>1161</v>
      </c>
      <c r="E42" s="3">
        <v>1102</v>
      </c>
      <c r="F42" s="3">
        <v>59</v>
      </c>
      <c r="G42" s="3">
        <v>0.05</v>
      </c>
      <c r="H42" s="3">
        <v>11.61</v>
      </c>
    </row>
    <row r="43" spans="1:8" x14ac:dyDescent="0.4">
      <c r="A43" s="1" t="s">
        <v>8</v>
      </c>
      <c r="B43" s="17"/>
      <c r="C43" s="3">
        <v>17</v>
      </c>
      <c r="D43" s="3">
        <v>1018</v>
      </c>
      <c r="E43" s="3">
        <v>951</v>
      </c>
      <c r="F43" s="3">
        <v>67</v>
      </c>
      <c r="G43" s="3">
        <v>7.0000000000000007E-2</v>
      </c>
      <c r="H43" s="3">
        <v>10.18</v>
      </c>
    </row>
    <row r="44" spans="1:8" x14ac:dyDescent="0.4">
      <c r="A44" s="1" t="s">
        <v>8</v>
      </c>
      <c r="B44" s="17" t="s">
        <v>25</v>
      </c>
      <c r="C44" s="4">
        <v>18</v>
      </c>
      <c r="D44" s="4">
        <v>774</v>
      </c>
      <c r="E44" s="4">
        <v>715</v>
      </c>
      <c r="F44" s="4">
        <v>59</v>
      </c>
      <c r="G44" s="4">
        <v>0.08</v>
      </c>
      <c r="H44" s="4">
        <v>7.74</v>
      </c>
    </row>
    <row r="45" spans="1:8" x14ac:dyDescent="0.4">
      <c r="A45" s="1" t="s">
        <v>8</v>
      </c>
      <c r="B45" s="17"/>
      <c r="C45" s="4">
        <v>19</v>
      </c>
      <c r="D45" s="4">
        <v>770</v>
      </c>
      <c r="E45" s="4">
        <v>692</v>
      </c>
      <c r="F45" s="4">
        <v>78</v>
      </c>
      <c r="G45" s="4">
        <v>0.1</v>
      </c>
      <c r="H45" s="4">
        <v>7.7</v>
      </c>
    </row>
    <row r="46" spans="1:8" x14ac:dyDescent="0.4">
      <c r="A46" s="1" t="s">
        <v>8</v>
      </c>
      <c r="B46" s="17"/>
      <c r="C46" s="4">
        <v>20</v>
      </c>
      <c r="D46" s="4">
        <v>849</v>
      </c>
      <c r="E46" s="4">
        <v>771</v>
      </c>
      <c r="F46" s="4">
        <v>78</v>
      </c>
      <c r="G46" s="4">
        <v>0.09</v>
      </c>
      <c r="H46" s="4">
        <v>8.49</v>
      </c>
    </row>
    <row r="47" spans="1:8" x14ac:dyDescent="0.4">
      <c r="A47" s="1" t="s">
        <v>8</v>
      </c>
      <c r="B47" s="17" t="s">
        <v>22</v>
      </c>
      <c r="C47" s="2">
        <v>21</v>
      </c>
      <c r="D47" s="2">
        <v>841</v>
      </c>
      <c r="E47" s="2">
        <v>766</v>
      </c>
      <c r="F47" s="2">
        <v>75</v>
      </c>
      <c r="G47" s="2">
        <v>0.09</v>
      </c>
      <c r="H47" s="2">
        <v>8.41</v>
      </c>
    </row>
    <row r="48" spans="1:8" x14ac:dyDescent="0.4">
      <c r="A48" s="1" t="s">
        <v>8</v>
      </c>
      <c r="B48" s="17"/>
      <c r="C48" s="2">
        <v>22</v>
      </c>
      <c r="D48" s="2">
        <v>912</v>
      </c>
      <c r="E48" s="2">
        <v>720</v>
      </c>
      <c r="F48" s="2">
        <v>192</v>
      </c>
      <c r="G48" s="2">
        <v>0.21</v>
      </c>
      <c r="H48" s="2">
        <v>9.1199999999999992</v>
      </c>
    </row>
    <row r="49" spans="1:8" x14ac:dyDescent="0.4">
      <c r="A49" s="1" t="s">
        <v>8</v>
      </c>
      <c r="B49" s="17"/>
      <c r="C49" s="2">
        <v>23</v>
      </c>
      <c r="D49" s="2">
        <v>574</v>
      </c>
      <c r="E49" s="2">
        <v>474</v>
      </c>
      <c r="F49" s="2">
        <v>100</v>
      </c>
      <c r="G49" s="2">
        <v>0.17</v>
      </c>
      <c r="H49" s="2">
        <v>5.74</v>
      </c>
    </row>
    <row r="50" spans="1:8" x14ac:dyDescent="0.4">
      <c r="A50" s="1" t="s">
        <v>9</v>
      </c>
      <c r="B50" s="17"/>
      <c r="C50" s="2">
        <v>0</v>
      </c>
      <c r="D50" s="2">
        <v>392</v>
      </c>
      <c r="E50" s="2">
        <v>341</v>
      </c>
      <c r="F50" s="2">
        <v>51</v>
      </c>
      <c r="G50" s="2">
        <v>0.13</v>
      </c>
      <c r="H50" s="2">
        <v>3.92</v>
      </c>
    </row>
    <row r="51" spans="1:8" x14ac:dyDescent="0.4">
      <c r="A51" s="1" t="s">
        <v>9</v>
      </c>
      <c r="B51" s="17"/>
      <c r="C51" s="2">
        <v>1</v>
      </c>
      <c r="D51" s="2">
        <v>222</v>
      </c>
      <c r="E51" s="2">
        <v>178</v>
      </c>
      <c r="F51" s="2">
        <v>44</v>
      </c>
      <c r="G51" s="2">
        <v>0.2</v>
      </c>
      <c r="H51" s="2">
        <v>2.2200000000000002</v>
      </c>
    </row>
    <row r="52" spans="1:8" x14ac:dyDescent="0.4">
      <c r="A52" s="1" t="s">
        <v>9</v>
      </c>
      <c r="B52" s="17"/>
      <c r="C52" s="2">
        <v>2</v>
      </c>
      <c r="D52" s="2">
        <v>131</v>
      </c>
      <c r="E52" s="2">
        <v>106</v>
      </c>
      <c r="F52" s="2">
        <v>25</v>
      </c>
      <c r="G52" s="2">
        <v>0.19</v>
      </c>
      <c r="H52" s="2">
        <v>1.31</v>
      </c>
    </row>
    <row r="53" spans="1:8" x14ac:dyDescent="0.4">
      <c r="A53" s="1" t="s">
        <v>9</v>
      </c>
      <c r="B53" s="17"/>
      <c r="C53" s="2">
        <v>3</v>
      </c>
      <c r="D53" s="2">
        <v>64</v>
      </c>
      <c r="E53" s="2">
        <v>53</v>
      </c>
      <c r="F53" s="2">
        <v>11</v>
      </c>
      <c r="G53" s="2">
        <v>0.17</v>
      </c>
      <c r="H53" s="2">
        <v>0.64</v>
      </c>
    </row>
    <row r="54" spans="1:8" x14ac:dyDescent="0.4">
      <c r="A54" s="1" t="s">
        <v>9</v>
      </c>
      <c r="B54" s="17"/>
      <c r="C54" s="2">
        <v>4</v>
      </c>
      <c r="D54" s="2">
        <v>52</v>
      </c>
      <c r="E54" s="2">
        <v>44</v>
      </c>
      <c r="F54" s="2">
        <v>8</v>
      </c>
      <c r="G54" s="2">
        <v>0.15</v>
      </c>
      <c r="H54" s="2">
        <v>0.52</v>
      </c>
    </row>
    <row r="55" spans="1:8" x14ac:dyDescent="0.4">
      <c r="A55" s="1" t="s">
        <v>9</v>
      </c>
      <c r="B55" s="17"/>
      <c r="C55" s="2">
        <v>5</v>
      </c>
      <c r="D55" s="2">
        <v>80</v>
      </c>
      <c r="E55" s="2">
        <v>67</v>
      </c>
      <c r="F55" s="2">
        <v>13</v>
      </c>
      <c r="G55" s="2">
        <v>0.16</v>
      </c>
      <c r="H55" s="2">
        <v>0.8</v>
      </c>
    </row>
    <row r="56" spans="1:8" x14ac:dyDescent="0.4">
      <c r="A56" s="1" t="s">
        <v>9</v>
      </c>
      <c r="B56" s="17"/>
      <c r="C56" s="2">
        <v>6</v>
      </c>
      <c r="D56" s="2">
        <v>130</v>
      </c>
      <c r="E56" s="2">
        <v>117</v>
      </c>
      <c r="F56" s="2">
        <v>13</v>
      </c>
      <c r="G56" s="2">
        <v>0.1</v>
      </c>
      <c r="H56" s="2">
        <v>1.3</v>
      </c>
    </row>
    <row r="57" spans="1:8" x14ac:dyDescent="0.4">
      <c r="A57" s="1" t="s">
        <v>9</v>
      </c>
      <c r="B57" s="17"/>
      <c r="C57" s="2">
        <v>7</v>
      </c>
      <c r="D57" s="2">
        <v>227</v>
      </c>
      <c r="E57" s="2">
        <v>215</v>
      </c>
      <c r="F57" s="2">
        <v>12</v>
      </c>
      <c r="G57" s="2">
        <v>0.05</v>
      </c>
      <c r="H57" s="2">
        <v>2.27</v>
      </c>
    </row>
    <row r="58" spans="1:8" x14ac:dyDescent="0.4">
      <c r="A58" s="1" t="s">
        <v>9</v>
      </c>
      <c r="B58" s="17" t="s">
        <v>26</v>
      </c>
      <c r="C58" s="5">
        <v>8</v>
      </c>
      <c r="D58" s="5">
        <v>478</v>
      </c>
      <c r="E58" s="5">
        <v>447</v>
      </c>
      <c r="F58" s="5">
        <v>31</v>
      </c>
      <c r="G58" s="5">
        <v>0.06</v>
      </c>
      <c r="H58" s="5">
        <v>4.78</v>
      </c>
    </row>
    <row r="59" spans="1:8" x14ac:dyDescent="0.4">
      <c r="A59" s="1" t="s">
        <v>9</v>
      </c>
      <c r="B59" s="17"/>
      <c r="C59" s="5">
        <v>9</v>
      </c>
      <c r="D59" s="5">
        <v>783</v>
      </c>
      <c r="E59" s="5">
        <v>756</v>
      </c>
      <c r="F59" s="5">
        <v>27</v>
      </c>
      <c r="G59" s="5">
        <v>0.03</v>
      </c>
      <c r="H59" s="5">
        <v>7.83</v>
      </c>
    </row>
    <row r="60" spans="1:8" x14ac:dyDescent="0.4">
      <c r="A60" s="1" t="s">
        <v>9</v>
      </c>
      <c r="B60" s="17" t="s">
        <v>24</v>
      </c>
      <c r="C60" s="3">
        <v>10</v>
      </c>
      <c r="D60" s="3">
        <v>1129</v>
      </c>
      <c r="E60" s="3">
        <v>1073</v>
      </c>
      <c r="F60" s="3">
        <v>56</v>
      </c>
      <c r="G60" s="3">
        <v>0.05</v>
      </c>
      <c r="H60" s="3">
        <v>11.29</v>
      </c>
    </row>
    <row r="61" spans="1:8" x14ac:dyDescent="0.4">
      <c r="A61" s="1" t="s">
        <v>9</v>
      </c>
      <c r="B61" s="17"/>
      <c r="C61" s="3">
        <v>11</v>
      </c>
      <c r="D61" s="3">
        <v>1265</v>
      </c>
      <c r="E61" s="3">
        <v>1219</v>
      </c>
      <c r="F61" s="3">
        <v>46</v>
      </c>
      <c r="G61" s="3">
        <v>0.04</v>
      </c>
      <c r="H61" s="3">
        <v>12.65</v>
      </c>
    </row>
    <row r="62" spans="1:8" x14ac:dyDescent="0.4">
      <c r="A62" s="1" t="s">
        <v>9</v>
      </c>
      <c r="B62" s="17"/>
      <c r="C62" s="3">
        <v>12</v>
      </c>
      <c r="D62" s="3">
        <v>1444</v>
      </c>
      <c r="E62" s="3">
        <v>1380</v>
      </c>
      <c r="F62" s="3">
        <v>64</v>
      </c>
      <c r="G62" s="3">
        <v>0.04</v>
      </c>
      <c r="H62" s="3">
        <v>14.44</v>
      </c>
    </row>
    <row r="63" spans="1:8" x14ac:dyDescent="0.4">
      <c r="A63" s="1" t="s">
        <v>9</v>
      </c>
      <c r="B63" s="17"/>
      <c r="C63" s="3">
        <v>13</v>
      </c>
      <c r="D63" s="3">
        <v>1471</v>
      </c>
      <c r="E63" s="3">
        <v>1416</v>
      </c>
      <c r="F63" s="3">
        <v>55</v>
      </c>
      <c r="G63" s="3">
        <v>0.04</v>
      </c>
      <c r="H63" s="3">
        <v>14.71</v>
      </c>
    </row>
    <row r="64" spans="1:8" x14ac:dyDescent="0.4">
      <c r="A64" s="1" t="s">
        <v>9</v>
      </c>
      <c r="B64" s="17"/>
      <c r="C64" s="3">
        <v>14</v>
      </c>
      <c r="D64" s="3">
        <v>1347</v>
      </c>
      <c r="E64" s="3">
        <v>1298</v>
      </c>
      <c r="F64" s="3">
        <v>49</v>
      </c>
      <c r="G64" s="3">
        <v>0.04</v>
      </c>
      <c r="H64" s="3">
        <v>13.47</v>
      </c>
    </row>
    <row r="65" spans="1:8" x14ac:dyDescent="0.4">
      <c r="A65" s="1" t="s">
        <v>9</v>
      </c>
      <c r="B65" s="17"/>
      <c r="C65" s="3">
        <v>15</v>
      </c>
      <c r="D65" s="3">
        <v>1327</v>
      </c>
      <c r="E65" s="3">
        <v>1266</v>
      </c>
      <c r="F65" s="3">
        <v>61</v>
      </c>
      <c r="G65" s="3">
        <v>0.05</v>
      </c>
      <c r="H65" s="3">
        <v>13.27</v>
      </c>
    </row>
    <row r="66" spans="1:8" x14ac:dyDescent="0.4">
      <c r="A66" s="1" t="s">
        <v>9</v>
      </c>
      <c r="B66" s="17"/>
      <c r="C66" s="3">
        <v>16</v>
      </c>
      <c r="D66" s="3">
        <v>1116</v>
      </c>
      <c r="E66" s="3">
        <v>1024</v>
      </c>
      <c r="F66" s="3">
        <v>92</v>
      </c>
      <c r="G66" s="3">
        <v>0.08</v>
      </c>
      <c r="H66" s="3">
        <v>11.16</v>
      </c>
    </row>
    <row r="67" spans="1:8" x14ac:dyDescent="0.4">
      <c r="A67" s="1" t="s">
        <v>9</v>
      </c>
      <c r="B67" s="17"/>
      <c r="C67" s="3">
        <v>17</v>
      </c>
      <c r="D67" s="3">
        <v>954</v>
      </c>
      <c r="E67" s="3">
        <v>874</v>
      </c>
      <c r="F67" s="3">
        <v>80</v>
      </c>
      <c r="G67" s="3">
        <v>0.08</v>
      </c>
      <c r="H67" s="3">
        <v>9.5399999999999991</v>
      </c>
    </row>
    <row r="68" spans="1:8" x14ac:dyDescent="0.4">
      <c r="A68" s="1" t="s">
        <v>9</v>
      </c>
      <c r="B68" s="17" t="s">
        <v>25</v>
      </c>
      <c r="C68" s="4">
        <v>18</v>
      </c>
      <c r="D68" s="4">
        <v>795</v>
      </c>
      <c r="E68" s="4">
        <v>741</v>
      </c>
      <c r="F68" s="4">
        <v>54</v>
      </c>
      <c r="G68" s="4">
        <v>7.0000000000000007E-2</v>
      </c>
      <c r="H68" s="4">
        <v>7.95</v>
      </c>
    </row>
    <row r="69" spans="1:8" x14ac:dyDescent="0.4">
      <c r="A69" s="1" t="s">
        <v>9</v>
      </c>
      <c r="B69" s="17"/>
      <c r="C69" s="4">
        <v>19</v>
      </c>
      <c r="D69" s="4">
        <v>726</v>
      </c>
      <c r="E69" s="4">
        <v>679</v>
      </c>
      <c r="F69" s="4">
        <v>47</v>
      </c>
      <c r="G69" s="4">
        <v>0.06</v>
      </c>
      <c r="H69" s="4">
        <v>7.26</v>
      </c>
    </row>
    <row r="70" spans="1:8" x14ac:dyDescent="0.4">
      <c r="A70" s="1" t="s">
        <v>9</v>
      </c>
      <c r="B70" s="17"/>
      <c r="C70" s="4">
        <v>20</v>
      </c>
      <c r="D70" s="4">
        <v>871</v>
      </c>
      <c r="E70" s="4">
        <v>812</v>
      </c>
      <c r="F70" s="4">
        <v>59</v>
      </c>
      <c r="G70" s="4">
        <v>7.0000000000000007E-2</v>
      </c>
      <c r="H70" s="4">
        <v>8.7100000000000009</v>
      </c>
    </row>
    <row r="71" spans="1:8" x14ac:dyDescent="0.4">
      <c r="A71" s="1" t="s">
        <v>9</v>
      </c>
      <c r="B71" s="17" t="s">
        <v>22</v>
      </c>
      <c r="C71" s="2">
        <v>21</v>
      </c>
      <c r="D71" s="2">
        <v>883</v>
      </c>
      <c r="E71" s="2">
        <v>845</v>
      </c>
      <c r="F71" s="2">
        <v>38</v>
      </c>
      <c r="G71" s="2">
        <v>0.04</v>
      </c>
      <c r="H71" s="2">
        <v>8.83</v>
      </c>
    </row>
    <row r="72" spans="1:8" x14ac:dyDescent="0.4">
      <c r="A72" s="1" t="s">
        <v>9</v>
      </c>
      <c r="B72" s="17"/>
      <c r="C72" s="2">
        <v>22</v>
      </c>
      <c r="D72" s="2">
        <v>796</v>
      </c>
      <c r="E72" s="2">
        <v>757</v>
      </c>
      <c r="F72" s="2">
        <v>39</v>
      </c>
      <c r="G72" s="2">
        <v>0.05</v>
      </c>
      <c r="H72" s="2">
        <v>7.96</v>
      </c>
    </row>
    <row r="73" spans="1:8" x14ac:dyDescent="0.4">
      <c r="A73" s="1" t="s">
        <v>9</v>
      </c>
      <c r="B73" s="17"/>
      <c r="C73" s="2">
        <v>23</v>
      </c>
      <c r="D73" s="2">
        <v>577</v>
      </c>
      <c r="E73" s="2">
        <v>551</v>
      </c>
      <c r="F73" s="2">
        <v>26</v>
      </c>
      <c r="G73" s="2">
        <v>0.05</v>
      </c>
      <c r="H73" s="2">
        <v>5.77</v>
      </c>
    </row>
    <row r="74" spans="1:8" x14ac:dyDescent="0.4">
      <c r="A74" s="1" t="s">
        <v>10</v>
      </c>
      <c r="B74" s="17"/>
      <c r="C74" s="2">
        <v>0</v>
      </c>
      <c r="D74" s="2">
        <v>270</v>
      </c>
      <c r="E74" s="2">
        <v>255</v>
      </c>
      <c r="F74" s="2">
        <v>15</v>
      </c>
      <c r="G74" s="2">
        <v>0.06</v>
      </c>
      <c r="H74" s="2">
        <v>2.7</v>
      </c>
    </row>
    <row r="75" spans="1:8" x14ac:dyDescent="0.4">
      <c r="A75" s="1" t="s">
        <v>10</v>
      </c>
      <c r="B75" s="17"/>
      <c r="C75" s="2">
        <v>1</v>
      </c>
      <c r="D75" s="2">
        <v>192</v>
      </c>
      <c r="E75" s="2">
        <v>160</v>
      </c>
      <c r="F75" s="2">
        <v>32</v>
      </c>
      <c r="G75" s="2">
        <v>0.17</v>
      </c>
      <c r="H75" s="2">
        <v>1.92</v>
      </c>
    </row>
    <row r="76" spans="1:8" x14ac:dyDescent="0.4">
      <c r="A76" s="1" t="s">
        <v>10</v>
      </c>
      <c r="B76" s="17"/>
      <c r="C76" s="2">
        <v>2</v>
      </c>
      <c r="D76" s="2">
        <v>120</v>
      </c>
      <c r="E76" s="2">
        <v>83</v>
      </c>
      <c r="F76" s="2">
        <v>37</v>
      </c>
      <c r="G76" s="2">
        <v>0.31</v>
      </c>
      <c r="H76" s="2">
        <v>1.2</v>
      </c>
    </row>
    <row r="77" spans="1:8" x14ac:dyDescent="0.4">
      <c r="A77" s="1" t="s">
        <v>10</v>
      </c>
      <c r="B77" s="17"/>
      <c r="C77" s="2">
        <v>3</v>
      </c>
      <c r="D77" s="2">
        <v>87</v>
      </c>
      <c r="E77" s="2">
        <v>49</v>
      </c>
      <c r="F77" s="2">
        <v>38</v>
      </c>
      <c r="G77" s="2">
        <v>0.44</v>
      </c>
      <c r="H77" s="2">
        <v>0.87</v>
      </c>
    </row>
    <row r="78" spans="1:8" x14ac:dyDescent="0.4">
      <c r="A78" s="1" t="s">
        <v>10</v>
      </c>
      <c r="B78" s="17"/>
      <c r="C78" s="2">
        <v>4</v>
      </c>
      <c r="D78" s="2">
        <v>88</v>
      </c>
      <c r="E78" s="2">
        <v>55</v>
      </c>
      <c r="F78" s="2">
        <v>33</v>
      </c>
      <c r="G78" s="2">
        <v>0.38</v>
      </c>
      <c r="H78" s="2">
        <v>0.88</v>
      </c>
    </row>
    <row r="79" spans="1:8" x14ac:dyDescent="0.4">
      <c r="A79" s="1" t="s">
        <v>10</v>
      </c>
      <c r="B79" s="17"/>
      <c r="C79" s="2">
        <v>5</v>
      </c>
      <c r="D79" s="2">
        <v>87</v>
      </c>
      <c r="E79" s="2">
        <v>53</v>
      </c>
      <c r="F79" s="2">
        <v>34</v>
      </c>
      <c r="G79" s="2">
        <v>0.39</v>
      </c>
      <c r="H79" s="2">
        <v>0.87</v>
      </c>
    </row>
    <row r="80" spans="1:8" x14ac:dyDescent="0.4">
      <c r="A80" s="1" t="s">
        <v>10</v>
      </c>
      <c r="B80" s="17"/>
      <c r="C80" s="2">
        <v>6</v>
      </c>
      <c r="D80" s="2">
        <v>100</v>
      </c>
      <c r="E80" s="2">
        <v>89</v>
      </c>
      <c r="F80" s="2">
        <v>11</v>
      </c>
      <c r="G80" s="2">
        <v>0.11</v>
      </c>
      <c r="H80" s="2">
        <v>1</v>
      </c>
    </row>
    <row r="81" spans="1:8" x14ac:dyDescent="0.4">
      <c r="A81" s="1" t="s">
        <v>10</v>
      </c>
      <c r="B81" s="17"/>
      <c r="C81" s="2">
        <v>7</v>
      </c>
      <c r="D81" s="2">
        <v>200</v>
      </c>
      <c r="E81" s="2">
        <v>188</v>
      </c>
      <c r="F81" s="2">
        <v>12</v>
      </c>
      <c r="G81" s="2">
        <v>0.06</v>
      </c>
      <c r="H81" s="2">
        <v>2</v>
      </c>
    </row>
    <row r="82" spans="1:8" x14ac:dyDescent="0.4">
      <c r="A82" s="1" t="s">
        <v>10</v>
      </c>
      <c r="B82" s="17" t="s">
        <v>26</v>
      </c>
      <c r="C82" s="5">
        <v>8</v>
      </c>
      <c r="D82" s="5">
        <v>375</v>
      </c>
      <c r="E82" s="5">
        <v>354</v>
      </c>
      <c r="F82" s="5">
        <v>21</v>
      </c>
      <c r="G82" s="5">
        <v>0.06</v>
      </c>
      <c r="H82" s="5">
        <v>3.75</v>
      </c>
    </row>
    <row r="83" spans="1:8" x14ac:dyDescent="0.4">
      <c r="A83" s="1" t="s">
        <v>10</v>
      </c>
      <c r="B83" s="17"/>
      <c r="C83" s="5">
        <v>9</v>
      </c>
      <c r="D83" s="5">
        <v>644</v>
      </c>
      <c r="E83" s="5">
        <v>617</v>
      </c>
      <c r="F83" s="5">
        <v>27</v>
      </c>
      <c r="G83" s="5">
        <v>0.04</v>
      </c>
      <c r="H83" s="5">
        <v>6.44</v>
      </c>
    </row>
    <row r="84" spans="1:8" x14ac:dyDescent="0.4">
      <c r="A84" s="1" t="s">
        <v>10</v>
      </c>
      <c r="B84" s="17" t="s">
        <v>24</v>
      </c>
      <c r="C84" s="3">
        <v>10</v>
      </c>
      <c r="D84" s="3">
        <v>753</v>
      </c>
      <c r="E84" s="3">
        <v>725</v>
      </c>
      <c r="F84" s="3">
        <v>28</v>
      </c>
      <c r="G84" s="3">
        <v>0.04</v>
      </c>
      <c r="H84" s="3">
        <v>7.53</v>
      </c>
    </row>
    <row r="85" spans="1:8" x14ac:dyDescent="0.4">
      <c r="A85" s="1" t="s">
        <v>10</v>
      </c>
      <c r="B85" s="17"/>
      <c r="C85" s="3">
        <v>11</v>
      </c>
      <c r="D85" s="3">
        <v>825</v>
      </c>
      <c r="E85" s="3">
        <v>791</v>
      </c>
      <c r="F85" s="3">
        <v>34</v>
      </c>
      <c r="G85" s="3">
        <v>0.04</v>
      </c>
      <c r="H85" s="3">
        <v>8.25</v>
      </c>
    </row>
    <row r="86" spans="1:8" x14ac:dyDescent="0.4">
      <c r="A86" s="1" t="s">
        <v>10</v>
      </c>
      <c r="B86" s="17"/>
      <c r="C86" s="3">
        <v>12</v>
      </c>
      <c r="D86" s="3">
        <v>980</v>
      </c>
      <c r="E86" s="3">
        <v>925</v>
      </c>
      <c r="F86" s="3">
        <v>55</v>
      </c>
      <c r="G86" s="3">
        <v>0.06</v>
      </c>
      <c r="H86" s="3">
        <v>9.8000000000000007</v>
      </c>
    </row>
    <row r="87" spans="1:8" x14ac:dyDescent="0.4">
      <c r="A87" s="1" t="s">
        <v>10</v>
      </c>
      <c r="B87" s="17"/>
      <c r="C87" s="3">
        <v>13</v>
      </c>
      <c r="D87" s="3">
        <v>1069</v>
      </c>
      <c r="E87" s="3">
        <v>1016</v>
      </c>
      <c r="F87" s="3">
        <v>53</v>
      </c>
      <c r="G87" s="3">
        <v>0.05</v>
      </c>
      <c r="H87" s="3">
        <v>10.69</v>
      </c>
    </row>
    <row r="88" spans="1:8" x14ac:dyDescent="0.4">
      <c r="A88" s="1" t="s">
        <v>10</v>
      </c>
      <c r="B88" s="17"/>
      <c r="C88" s="3">
        <v>14</v>
      </c>
      <c r="D88" s="3">
        <v>939</v>
      </c>
      <c r="E88" s="3">
        <v>900</v>
      </c>
      <c r="F88" s="3">
        <v>39</v>
      </c>
      <c r="G88" s="3">
        <v>0.04</v>
      </c>
      <c r="H88" s="3">
        <v>9.39</v>
      </c>
    </row>
    <row r="89" spans="1:8" x14ac:dyDescent="0.4">
      <c r="A89" s="1" t="s">
        <v>10</v>
      </c>
      <c r="B89" s="17"/>
      <c r="C89" s="3">
        <v>15</v>
      </c>
      <c r="D89" s="3">
        <v>922</v>
      </c>
      <c r="E89" s="3">
        <v>887</v>
      </c>
      <c r="F89" s="3">
        <v>35</v>
      </c>
      <c r="G89" s="3">
        <v>0.04</v>
      </c>
      <c r="H89" s="3">
        <v>9.2200000000000006</v>
      </c>
    </row>
    <row r="90" spans="1:8" x14ac:dyDescent="0.4">
      <c r="A90" s="1" t="s">
        <v>10</v>
      </c>
      <c r="B90" s="17"/>
      <c r="C90" s="3">
        <v>16</v>
      </c>
      <c r="D90" s="3">
        <v>904</v>
      </c>
      <c r="E90" s="3">
        <v>860</v>
      </c>
      <c r="F90" s="3">
        <v>44</v>
      </c>
      <c r="G90" s="3">
        <v>0.05</v>
      </c>
      <c r="H90" s="3">
        <v>9.0399999999999991</v>
      </c>
    </row>
    <row r="91" spans="1:8" x14ac:dyDescent="0.4">
      <c r="A91" s="1" t="s">
        <v>10</v>
      </c>
      <c r="B91" s="17"/>
      <c r="C91" s="3">
        <v>17</v>
      </c>
      <c r="D91" s="3">
        <v>762</v>
      </c>
      <c r="E91" s="3">
        <v>714</v>
      </c>
      <c r="F91" s="3">
        <v>48</v>
      </c>
      <c r="G91" s="3">
        <v>0.06</v>
      </c>
      <c r="H91" s="3">
        <v>7.62</v>
      </c>
    </row>
    <row r="92" spans="1:8" x14ac:dyDescent="0.4">
      <c r="A92" s="1" t="s">
        <v>10</v>
      </c>
      <c r="B92" s="17" t="s">
        <v>25</v>
      </c>
      <c r="C92" s="4">
        <v>18</v>
      </c>
      <c r="D92" s="4">
        <v>639</v>
      </c>
      <c r="E92" s="4">
        <v>580</v>
      </c>
      <c r="F92" s="4">
        <v>59</v>
      </c>
      <c r="G92" s="4">
        <v>0.09</v>
      </c>
      <c r="H92" s="4">
        <v>6.39</v>
      </c>
    </row>
    <row r="93" spans="1:8" x14ac:dyDescent="0.4">
      <c r="A93" s="1" t="s">
        <v>10</v>
      </c>
      <c r="B93" s="17"/>
      <c r="C93" s="4">
        <v>19</v>
      </c>
      <c r="D93" s="4">
        <v>548</v>
      </c>
      <c r="E93" s="4">
        <v>504</v>
      </c>
      <c r="F93" s="4">
        <v>44</v>
      </c>
      <c r="G93" s="4">
        <v>0.08</v>
      </c>
      <c r="H93" s="4">
        <v>5.48</v>
      </c>
    </row>
    <row r="94" spans="1:8" x14ac:dyDescent="0.4">
      <c r="A94" s="1" t="s">
        <v>10</v>
      </c>
      <c r="B94" s="17"/>
      <c r="C94" s="4">
        <v>20</v>
      </c>
      <c r="D94" s="4">
        <v>566</v>
      </c>
      <c r="E94" s="4">
        <v>537</v>
      </c>
      <c r="F94" s="4">
        <v>29</v>
      </c>
      <c r="G94" s="4">
        <v>0.05</v>
      </c>
      <c r="H94" s="4">
        <v>5.66</v>
      </c>
    </row>
    <row r="95" spans="1:8" x14ac:dyDescent="0.4">
      <c r="A95" s="1" t="s">
        <v>10</v>
      </c>
      <c r="B95" s="17" t="s">
        <v>22</v>
      </c>
      <c r="C95" s="2">
        <v>21</v>
      </c>
      <c r="D95" s="2">
        <v>617</v>
      </c>
      <c r="E95" s="2">
        <v>604</v>
      </c>
      <c r="F95" s="2">
        <v>13</v>
      </c>
      <c r="G95" s="2">
        <v>0.02</v>
      </c>
      <c r="H95" s="2">
        <v>6.17</v>
      </c>
    </row>
    <row r="96" spans="1:8" x14ac:dyDescent="0.4">
      <c r="A96" s="1" t="s">
        <v>10</v>
      </c>
      <c r="B96" s="17"/>
      <c r="C96" s="2">
        <v>22</v>
      </c>
      <c r="D96" s="2">
        <v>641</v>
      </c>
      <c r="E96" s="2">
        <v>601</v>
      </c>
      <c r="F96" s="2">
        <v>40</v>
      </c>
      <c r="G96" s="2">
        <v>0.06</v>
      </c>
      <c r="H96" s="2">
        <v>6.41</v>
      </c>
    </row>
    <row r="97" spans="1:8" x14ac:dyDescent="0.4">
      <c r="A97" s="1" t="s">
        <v>10</v>
      </c>
      <c r="B97" s="17"/>
      <c r="C97" s="2">
        <v>23</v>
      </c>
      <c r="D97" s="2">
        <v>430</v>
      </c>
      <c r="E97" s="2">
        <v>414</v>
      </c>
      <c r="F97" s="2">
        <v>16</v>
      </c>
      <c r="G97" s="2">
        <v>0.04</v>
      </c>
      <c r="H97" s="2">
        <v>4.3</v>
      </c>
    </row>
    <row r="98" spans="1:8" x14ac:dyDescent="0.4">
      <c r="A98" s="1" t="s">
        <v>11</v>
      </c>
      <c r="B98" s="17"/>
      <c r="C98" s="2">
        <v>0</v>
      </c>
      <c r="D98" s="2">
        <v>293</v>
      </c>
      <c r="E98" s="2">
        <v>261</v>
      </c>
      <c r="F98" s="2">
        <v>32</v>
      </c>
      <c r="G98" s="2">
        <v>0.11</v>
      </c>
      <c r="H98" s="2">
        <v>2.93</v>
      </c>
    </row>
    <row r="99" spans="1:8" x14ac:dyDescent="0.4">
      <c r="A99" s="1" t="s">
        <v>11</v>
      </c>
      <c r="B99" s="17"/>
      <c r="C99" s="2">
        <v>1</v>
      </c>
      <c r="D99" s="2">
        <v>151</v>
      </c>
      <c r="E99" s="2">
        <v>128</v>
      </c>
      <c r="F99" s="2">
        <v>23</v>
      </c>
      <c r="G99" s="2">
        <v>0.15</v>
      </c>
      <c r="H99" s="2">
        <v>1.51</v>
      </c>
    </row>
    <row r="100" spans="1:8" x14ac:dyDescent="0.4">
      <c r="A100" s="1" t="s">
        <v>11</v>
      </c>
      <c r="B100" s="17"/>
      <c r="C100" s="2">
        <v>2</v>
      </c>
      <c r="D100" s="2">
        <v>96</v>
      </c>
      <c r="E100" s="2">
        <v>75</v>
      </c>
      <c r="F100" s="2">
        <v>21</v>
      </c>
      <c r="G100" s="2">
        <v>0.22</v>
      </c>
      <c r="H100" s="2">
        <v>0.96</v>
      </c>
    </row>
    <row r="101" spans="1:8" x14ac:dyDescent="0.4">
      <c r="A101" s="1" t="s">
        <v>11</v>
      </c>
      <c r="B101" s="17"/>
      <c r="C101" s="2">
        <v>3</v>
      </c>
      <c r="D101" s="2">
        <v>76</v>
      </c>
      <c r="E101" s="2">
        <v>48</v>
      </c>
      <c r="F101" s="2">
        <v>28</v>
      </c>
      <c r="G101" s="2">
        <v>0.37</v>
      </c>
      <c r="H101" s="2">
        <v>0.76</v>
      </c>
    </row>
    <row r="102" spans="1:8" x14ac:dyDescent="0.4">
      <c r="A102" s="1" t="s">
        <v>11</v>
      </c>
      <c r="B102" s="17"/>
      <c r="C102" s="2">
        <v>4</v>
      </c>
      <c r="D102" s="2">
        <v>57</v>
      </c>
      <c r="E102" s="2">
        <v>33</v>
      </c>
      <c r="F102" s="2">
        <v>24</v>
      </c>
      <c r="G102" s="2">
        <v>0.42</v>
      </c>
      <c r="H102" s="2">
        <v>0.56999999999999995</v>
      </c>
    </row>
    <row r="103" spans="1:8" x14ac:dyDescent="0.4">
      <c r="A103" s="1" t="s">
        <v>11</v>
      </c>
      <c r="B103" s="17"/>
      <c r="C103" s="2">
        <v>5</v>
      </c>
      <c r="D103" s="2">
        <v>93</v>
      </c>
      <c r="E103" s="2">
        <v>59</v>
      </c>
      <c r="F103" s="2">
        <v>34</v>
      </c>
      <c r="G103" s="2">
        <v>0.37</v>
      </c>
      <c r="H103" s="2">
        <v>0.93</v>
      </c>
    </row>
    <row r="104" spans="1:8" x14ac:dyDescent="0.4">
      <c r="A104" s="1" t="s">
        <v>11</v>
      </c>
      <c r="B104" s="17"/>
      <c r="C104" s="2">
        <v>6</v>
      </c>
      <c r="D104" s="2">
        <v>103</v>
      </c>
      <c r="E104" s="2">
        <v>93</v>
      </c>
      <c r="F104" s="2">
        <v>10</v>
      </c>
      <c r="G104" s="2">
        <v>0.1</v>
      </c>
      <c r="H104" s="2">
        <v>1.03</v>
      </c>
    </row>
    <row r="105" spans="1:8" x14ac:dyDescent="0.4">
      <c r="A105" s="1" t="s">
        <v>11</v>
      </c>
      <c r="B105" s="17"/>
      <c r="C105" s="2">
        <v>7</v>
      </c>
      <c r="D105" s="2">
        <v>241</v>
      </c>
      <c r="E105" s="2">
        <v>180</v>
      </c>
      <c r="F105" s="2">
        <v>61</v>
      </c>
      <c r="G105" s="2">
        <v>0.25</v>
      </c>
      <c r="H105" s="2">
        <v>2.41</v>
      </c>
    </row>
    <row r="106" spans="1:8" x14ac:dyDescent="0.4">
      <c r="A106" s="1" t="s">
        <v>11</v>
      </c>
      <c r="B106" s="17" t="s">
        <v>26</v>
      </c>
      <c r="C106" s="5">
        <v>8</v>
      </c>
      <c r="D106" s="5">
        <v>419</v>
      </c>
      <c r="E106" s="5">
        <v>358</v>
      </c>
      <c r="F106" s="5">
        <v>61</v>
      </c>
      <c r="G106" s="5">
        <v>0.15</v>
      </c>
      <c r="H106" s="5">
        <v>4.1900000000000004</v>
      </c>
    </row>
    <row r="107" spans="1:8" x14ac:dyDescent="0.4">
      <c r="A107" s="1" t="s">
        <v>11</v>
      </c>
      <c r="B107" s="17"/>
      <c r="C107" s="5">
        <v>9</v>
      </c>
      <c r="D107" s="5">
        <v>681</v>
      </c>
      <c r="E107" s="5">
        <v>617</v>
      </c>
      <c r="F107" s="5">
        <v>64</v>
      </c>
      <c r="G107" s="5">
        <v>0.09</v>
      </c>
      <c r="H107" s="5">
        <v>6.81</v>
      </c>
    </row>
    <row r="108" spans="1:8" x14ac:dyDescent="0.4">
      <c r="A108" s="1" t="s">
        <v>11</v>
      </c>
      <c r="B108" s="17" t="s">
        <v>24</v>
      </c>
      <c r="C108" s="3">
        <v>10</v>
      </c>
      <c r="D108" s="3">
        <v>797</v>
      </c>
      <c r="E108" s="3">
        <v>709</v>
      </c>
      <c r="F108" s="3">
        <v>88</v>
      </c>
      <c r="G108" s="3">
        <v>0.11</v>
      </c>
      <c r="H108" s="3">
        <v>7.97</v>
      </c>
    </row>
    <row r="109" spans="1:8" x14ac:dyDescent="0.4">
      <c r="A109" s="1" t="s">
        <v>11</v>
      </c>
      <c r="B109" s="17"/>
      <c r="C109" s="3">
        <v>11</v>
      </c>
      <c r="D109" s="3">
        <v>1014</v>
      </c>
      <c r="E109" s="3">
        <v>915</v>
      </c>
      <c r="F109" s="3">
        <v>99</v>
      </c>
      <c r="G109" s="3">
        <v>0.1</v>
      </c>
      <c r="H109" s="3">
        <v>10.14</v>
      </c>
    </row>
    <row r="110" spans="1:8" x14ac:dyDescent="0.4">
      <c r="A110" s="1" t="s">
        <v>11</v>
      </c>
      <c r="B110" s="17"/>
      <c r="C110" s="3">
        <v>12</v>
      </c>
      <c r="D110" s="3">
        <v>1053</v>
      </c>
      <c r="E110" s="3">
        <v>964</v>
      </c>
      <c r="F110" s="3">
        <v>89</v>
      </c>
      <c r="G110" s="3">
        <v>0.08</v>
      </c>
      <c r="H110" s="3">
        <v>10.53</v>
      </c>
    </row>
    <row r="111" spans="1:8" x14ac:dyDescent="0.4">
      <c r="A111" s="1" t="s">
        <v>11</v>
      </c>
      <c r="B111" s="17"/>
      <c r="C111" s="3">
        <v>13</v>
      </c>
      <c r="D111" s="3">
        <v>1041</v>
      </c>
      <c r="E111" s="3">
        <v>988</v>
      </c>
      <c r="F111" s="3">
        <v>53</v>
      </c>
      <c r="G111" s="3">
        <v>0.05</v>
      </c>
      <c r="H111" s="3">
        <v>10.41</v>
      </c>
    </row>
    <row r="112" spans="1:8" x14ac:dyDescent="0.4">
      <c r="A112" s="1" t="s">
        <v>11</v>
      </c>
      <c r="B112" s="17"/>
      <c r="C112" s="3">
        <v>14</v>
      </c>
      <c r="D112" s="3">
        <v>1015</v>
      </c>
      <c r="E112" s="3">
        <v>959</v>
      </c>
      <c r="F112" s="3">
        <v>56</v>
      </c>
      <c r="G112" s="3">
        <v>0.06</v>
      </c>
      <c r="H112" s="3">
        <v>10.15</v>
      </c>
    </row>
    <row r="113" spans="1:8" x14ac:dyDescent="0.4">
      <c r="A113" s="1" t="s">
        <v>11</v>
      </c>
      <c r="B113" s="17"/>
      <c r="C113" s="3">
        <v>15</v>
      </c>
      <c r="D113" s="3">
        <v>972</v>
      </c>
      <c r="E113" s="3">
        <v>906</v>
      </c>
      <c r="F113" s="3">
        <v>66</v>
      </c>
      <c r="G113" s="3">
        <v>7.0000000000000007E-2</v>
      </c>
      <c r="H113" s="3">
        <v>9.7200000000000006</v>
      </c>
    </row>
    <row r="114" spans="1:8" x14ac:dyDescent="0.4">
      <c r="A114" s="1" t="s">
        <v>11</v>
      </c>
      <c r="B114" s="17"/>
      <c r="C114" s="3">
        <v>16</v>
      </c>
      <c r="D114" s="3">
        <v>975</v>
      </c>
      <c r="E114" s="3">
        <v>866</v>
      </c>
      <c r="F114" s="3">
        <v>109</v>
      </c>
      <c r="G114" s="3">
        <v>0.11</v>
      </c>
      <c r="H114" s="3">
        <v>9.75</v>
      </c>
    </row>
    <row r="115" spans="1:8" x14ac:dyDescent="0.4">
      <c r="A115" s="1" t="s">
        <v>11</v>
      </c>
      <c r="B115" s="17"/>
      <c r="C115" s="3">
        <v>17</v>
      </c>
      <c r="D115" s="3">
        <v>623</v>
      </c>
      <c r="E115" s="3">
        <v>564</v>
      </c>
      <c r="F115" s="3">
        <v>59</v>
      </c>
      <c r="G115" s="3">
        <v>0.09</v>
      </c>
      <c r="H115" s="3">
        <v>6.23</v>
      </c>
    </row>
    <row r="116" spans="1:8" x14ac:dyDescent="0.4">
      <c r="A116" s="1" t="s">
        <v>11</v>
      </c>
      <c r="B116" s="17" t="s">
        <v>25</v>
      </c>
      <c r="C116" s="4">
        <v>18</v>
      </c>
      <c r="D116" s="4">
        <v>469</v>
      </c>
      <c r="E116" s="4">
        <v>437</v>
      </c>
      <c r="F116" s="4">
        <v>32</v>
      </c>
      <c r="G116" s="4">
        <v>7.0000000000000007E-2</v>
      </c>
      <c r="H116" s="4">
        <v>4.6900000000000004</v>
      </c>
    </row>
    <row r="117" spans="1:8" x14ac:dyDescent="0.4">
      <c r="A117" s="1" t="s">
        <v>11</v>
      </c>
      <c r="B117" s="17"/>
      <c r="C117" s="4">
        <v>19</v>
      </c>
      <c r="D117" s="4">
        <v>425</v>
      </c>
      <c r="E117" s="4">
        <v>392</v>
      </c>
      <c r="F117" s="4">
        <v>33</v>
      </c>
      <c r="G117" s="4">
        <v>0.08</v>
      </c>
      <c r="H117" s="4">
        <v>4.25</v>
      </c>
    </row>
    <row r="118" spans="1:8" x14ac:dyDescent="0.4">
      <c r="A118" s="1" t="s">
        <v>11</v>
      </c>
      <c r="B118" s="17"/>
      <c r="C118" s="4">
        <v>20</v>
      </c>
      <c r="D118" s="4">
        <v>475</v>
      </c>
      <c r="E118" s="4">
        <v>449</v>
      </c>
      <c r="F118" s="4">
        <v>26</v>
      </c>
      <c r="G118" s="4">
        <v>0.05</v>
      </c>
      <c r="H118" s="4">
        <v>4.75</v>
      </c>
    </row>
    <row r="119" spans="1:8" x14ac:dyDescent="0.4">
      <c r="A119" s="1" t="s">
        <v>11</v>
      </c>
      <c r="B119" s="17" t="s">
        <v>22</v>
      </c>
      <c r="C119" s="2">
        <v>21</v>
      </c>
      <c r="D119" s="2">
        <v>525</v>
      </c>
      <c r="E119" s="2">
        <v>491</v>
      </c>
      <c r="F119" s="2">
        <v>34</v>
      </c>
      <c r="G119" s="2">
        <v>0.06</v>
      </c>
      <c r="H119" s="2">
        <v>5.25</v>
      </c>
    </row>
    <row r="120" spans="1:8" x14ac:dyDescent="0.4">
      <c r="A120" s="1" t="s">
        <v>11</v>
      </c>
      <c r="B120" s="17"/>
      <c r="C120" s="2">
        <v>22</v>
      </c>
      <c r="D120" s="2">
        <v>516</v>
      </c>
      <c r="E120" s="2">
        <v>468</v>
      </c>
      <c r="F120" s="2">
        <v>48</v>
      </c>
      <c r="G120" s="2">
        <v>0.09</v>
      </c>
      <c r="H120" s="2">
        <v>5.16</v>
      </c>
    </row>
    <row r="121" spans="1:8" x14ac:dyDescent="0.4">
      <c r="A121" s="1" t="s">
        <v>11</v>
      </c>
      <c r="B121" s="17"/>
      <c r="C121" s="2">
        <v>23</v>
      </c>
      <c r="D121" s="2">
        <v>386</v>
      </c>
      <c r="E121" s="2">
        <v>366</v>
      </c>
      <c r="F121" s="2">
        <v>20</v>
      </c>
      <c r="G121" s="2">
        <v>0.05</v>
      </c>
      <c r="H121" s="2">
        <v>3.86</v>
      </c>
    </row>
    <row r="122" spans="1:8" x14ac:dyDescent="0.4">
      <c r="A122" s="1" t="s">
        <v>12</v>
      </c>
      <c r="B122" s="17"/>
      <c r="C122" s="2">
        <v>0</v>
      </c>
      <c r="D122" s="2">
        <v>202</v>
      </c>
      <c r="E122" s="2">
        <v>173</v>
      </c>
      <c r="F122" s="2">
        <v>29</v>
      </c>
      <c r="G122" s="2">
        <v>0.14000000000000001</v>
      </c>
      <c r="H122" s="2">
        <v>2.02</v>
      </c>
    </row>
    <row r="123" spans="1:8" x14ac:dyDescent="0.4">
      <c r="A123" s="1" t="s">
        <v>12</v>
      </c>
      <c r="B123" s="17"/>
      <c r="C123" s="2">
        <v>1</v>
      </c>
      <c r="D123" s="2">
        <v>133</v>
      </c>
      <c r="E123" s="2">
        <v>101</v>
      </c>
      <c r="F123" s="2">
        <v>32</v>
      </c>
      <c r="G123" s="2">
        <v>0.24</v>
      </c>
      <c r="H123" s="2">
        <v>1.33</v>
      </c>
    </row>
    <row r="124" spans="1:8" x14ac:dyDescent="0.4">
      <c r="A124" s="1" t="s">
        <v>12</v>
      </c>
      <c r="B124" s="17"/>
      <c r="C124" s="2">
        <v>2</v>
      </c>
      <c r="D124" s="2">
        <v>75</v>
      </c>
      <c r="E124" s="2">
        <v>66</v>
      </c>
      <c r="F124" s="2">
        <v>9</v>
      </c>
      <c r="G124" s="2">
        <v>0.12</v>
      </c>
      <c r="H124" s="2">
        <v>0.75</v>
      </c>
    </row>
    <row r="125" spans="1:8" x14ac:dyDescent="0.4">
      <c r="A125" s="1" t="s">
        <v>12</v>
      </c>
      <c r="B125" s="17"/>
      <c r="C125" s="2">
        <v>3</v>
      </c>
      <c r="D125" s="2">
        <v>55</v>
      </c>
      <c r="E125" s="2">
        <v>44</v>
      </c>
      <c r="F125" s="2">
        <v>11</v>
      </c>
      <c r="G125" s="2">
        <v>0.2</v>
      </c>
      <c r="H125" s="2">
        <v>0.55000000000000004</v>
      </c>
    </row>
    <row r="126" spans="1:8" x14ac:dyDescent="0.4">
      <c r="A126" s="1" t="s">
        <v>12</v>
      </c>
      <c r="B126" s="17"/>
      <c r="C126" s="2">
        <v>4</v>
      </c>
      <c r="D126" s="2">
        <v>44</v>
      </c>
      <c r="E126" s="2">
        <v>35</v>
      </c>
      <c r="F126" s="2">
        <v>9</v>
      </c>
      <c r="G126" s="2">
        <v>0.2</v>
      </c>
      <c r="H126" s="2">
        <v>0.44</v>
      </c>
    </row>
    <row r="127" spans="1:8" x14ac:dyDescent="0.4">
      <c r="A127" s="1" t="s">
        <v>12</v>
      </c>
      <c r="B127" s="17"/>
      <c r="C127" s="2">
        <v>5</v>
      </c>
      <c r="D127" s="2">
        <v>48</v>
      </c>
      <c r="E127" s="2">
        <v>43</v>
      </c>
      <c r="F127" s="2">
        <v>5</v>
      </c>
      <c r="G127" s="2">
        <v>0.1</v>
      </c>
      <c r="H127" s="2">
        <v>0.48</v>
      </c>
    </row>
    <row r="128" spans="1:8" x14ac:dyDescent="0.4">
      <c r="A128" s="1" t="s">
        <v>12</v>
      </c>
      <c r="B128" s="17"/>
      <c r="C128" s="2">
        <v>6</v>
      </c>
      <c r="D128" s="2">
        <v>99</v>
      </c>
      <c r="E128" s="2">
        <v>90</v>
      </c>
      <c r="F128" s="2">
        <v>9</v>
      </c>
      <c r="G128" s="2">
        <v>0.09</v>
      </c>
      <c r="H128" s="2">
        <v>0.99</v>
      </c>
    </row>
    <row r="129" spans="1:8" x14ac:dyDescent="0.4">
      <c r="A129" s="1" t="s">
        <v>12</v>
      </c>
      <c r="B129" s="17"/>
      <c r="C129" s="2">
        <v>7</v>
      </c>
      <c r="D129" s="2">
        <v>192</v>
      </c>
      <c r="E129" s="2">
        <v>178</v>
      </c>
      <c r="F129" s="2">
        <v>14</v>
      </c>
      <c r="G129" s="2">
        <v>7.0000000000000007E-2</v>
      </c>
      <c r="H129" s="2">
        <v>1.92</v>
      </c>
    </row>
    <row r="130" spans="1:8" x14ac:dyDescent="0.4">
      <c r="A130" s="1" t="s">
        <v>12</v>
      </c>
      <c r="B130" s="17" t="s">
        <v>26</v>
      </c>
      <c r="C130" s="5">
        <v>8</v>
      </c>
      <c r="D130" s="5">
        <v>301</v>
      </c>
      <c r="E130" s="5">
        <v>282</v>
      </c>
      <c r="F130" s="5">
        <v>19</v>
      </c>
      <c r="G130" s="5">
        <v>0.06</v>
      </c>
      <c r="H130" s="5">
        <v>3.01</v>
      </c>
    </row>
    <row r="131" spans="1:8" x14ac:dyDescent="0.4">
      <c r="A131" s="1" t="s">
        <v>12</v>
      </c>
      <c r="B131" s="17"/>
      <c r="C131" s="5">
        <v>9</v>
      </c>
      <c r="D131" s="5">
        <v>502</v>
      </c>
      <c r="E131" s="5">
        <v>485</v>
      </c>
      <c r="F131" s="5">
        <v>17</v>
      </c>
      <c r="G131" s="5">
        <v>0.03</v>
      </c>
      <c r="H131" s="5">
        <v>5.0199999999999996</v>
      </c>
    </row>
    <row r="132" spans="1:8" x14ac:dyDescent="0.4">
      <c r="A132" s="1" t="s">
        <v>12</v>
      </c>
      <c r="B132" s="17" t="s">
        <v>24</v>
      </c>
      <c r="C132" s="3">
        <v>10</v>
      </c>
      <c r="D132" s="3">
        <v>604</v>
      </c>
      <c r="E132" s="3">
        <v>583</v>
      </c>
      <c r="F132" s="3">
        <v>21</v>
      </c>
      <c r="G132" s="3">
        <v>0.03</v>
      </c>
      <c r="H132" s="3">
        <v>6.04</v>
      </c>
    </row>
    <row r="133" spans="1:8" x14ac:dyDescent="0.4">
      <c r="A133" s="1" t="s">
        <v>12</v>
      </c>
      <c r="B133" s="17"/>
      <c r="C133" s="3">
        <v>11</v>
      </c>
      <c r="D133" s="3">
        <v>706</v>
      </c>
      <c r="E133" s="3">
        <v>661</v>
      </c>
      <c r="F133" s="3">
        <v>45</v>
      </c>
      <c r="G133" s="3">
        <v>0.06</v>
      </c>
      <c r="H133" s="3">
        <v>7.06</v>
      </c>
    </row>
    <row r="134" spans="1:8" x14ac:dyDescent="0.4">
      <c r="A134" s="1" t="s">
        <v>12</v>
      </c>
      <c r="B134" s="17"/>
      <c r="C134" s="3">
        <v>12</v>
      </c>
      <c r="D134" s="3">
        <v>752</v>
      </c>
      <c r="E134" s="3">
        <v>717</v>
      </c>
      <c r="F134" s="3">
        <v>35</v>
      </c>
      <c r="G134" s="3">
        <v>0.05</v>
      </c>
      <c r="H134" s="3">
        <v>7.52</v>
      </c>
    </row>
    <row r="135" spans="1:8" x14ac:dyDescent="0.4">
      <c r="A135" s="1" t="s">
        <v>12</v>
      </c>
      <c r="B135" s="17"/>
      <c r="C135" s="3">
        <v>13</v>
      </c>
      <c r="D135" s="3">
        <v>726</v>
      </c>
      <c r="E135" s="3">
        <v>694</v>
      </c>
      <c r="F135" s="3">
        <v>32</v>
      </c>
      <c r="G135" s="3">
        <v>0.04</v>
      </c>
      <c r="H135" s="3">
        <v>7.26</v>
      </c>
    </row>
    <row r="136" spans="1:8" x14ac:dyDescent="0.4">
      <c r="A136" s="1" t="s">
        <v>12</v>
      </c>
      <c r="B136" s="17"/>
      <c r="C136" s="3">
        <v>14</v>
      </c>
      <c r="D136" s="3">
        <v>715</v>
      </c>
      <c r="E136" s="3">
        <v>679</v>
      </c>
      <c r="F136" s="3">
        <v>36</v>
      </c>
      <c r="G136" s="3">
        <v>0.05</v>
      </c>
      <c r="H136" s="3">
        <v>7.15</v>
      </c>
    </row>
    <row r="137" spans="1:8" x14ac:dyDescent="0.4">
      <c r="A137" s="1" t="s">
        <v>12</v>
      </c>
      <c r="B137" s="17"/>
      <c r="C137" s="3">
        <v>15</v>
      </c>
      <c r="D137" s="3">
        <v>613</v>
      </c>
      <c r="E137" s="3">
        <v>584</v>
      </c>
      <c r="F137" s="3">
        <v>29</v>
      </c>
      <c r="G137" s="3">
        <v>0.05</v>
      </c>
      <c r="H137" s="3">
        <v>6.13</v>
      </c>
    </row>
    <row r="138" spans="1:8" x14ac:dyDescent="0.4">
      <c r="A138" s="1" t="s">
        <v>12</v>
      </c>
      <c r="B138" s="17"/>
      <c r="C138" s="3">
        <v>16</v>
      </c>
      <c r="D138" s="3">
        <v>554</v>
      </c>
      <c r="E138" s="3">
        <v>527</v>
      </c>
      <c r="F138" s="3">
        <v>27</v>
      </c>
      <c r="G138" s="3">
        <v>0.05</v>
      </c>
      <c r="H138" s="3">
        <v>5.54</v>
      </c>
    </row>
    <row r="139" spans="1:8" x14ac:dyDescent="0.4">
      <c r="A139" s="1" t="s">
        <v>12</v>
      </c>
      <c r="B139" s="17"/>
      <c r="C139" s="3">
        <v>17</v>
      </c>
      <c r="D139" s="3">
        <v>472</v>
      </c>
      <c r="E139" s="3">
        <v>449</v>
      </c>
      <c r="F139" s="3">
        <v>23</v>
      </c>
      <c r="G139" s="3">
        <v>0.05</v>
      </c>
      <c r="H139" s="3">
        <v>4.72</v>
      </c>
    </row>
    <row r="140" spans="1:8" x14ac:dyDescent="0.4">
      <c r="A140" s="1" t="s">
        <v>12</v>
      </c>
      <c r="B140" s="17" t="s">
        <v>25</v>
      </c>
      <c r="C140" s="4">
        <v>18</v>
      </c>
      <c r="D140" s="4">
        <v>335</v>
      </c>
      <c r="E140" s="4">
        <v>314</v>
      </c>
      <c r="F140" s="4">
        <v>21</v>
      </c>
      <c r="G140" s="4">
        <v>0.06</v>
      </c>
      <c r="H140" s="4">
        <v>3.35</v>
      </c>
    </row>
    <row r="141" spans="1:8" x14ac:dyDescent="0.4">
      <c r="A141" s="1" t="s">
        <v>12</v>
      </c>
      <c r="B141" s="17"/>
      <c r="C141" s="4">
        <v>19</v>
      </c>
      <c r="D141" s="4">
        <v>309</v>
      </c>
      <c r="E141" s="4">
        <v>284</v>
      </c>
      <c r="F141" s="4">
        <v>25</v>
      </c>
      <c r="G141" s="4">
        <v>0.08</v>
      </c>
      <c r="H141" s="4">
        <v>3.09</v>
      </c>
    </row>
    <row r="142" spans="1:8" x14ac:dyDescent="0.4">
      <c r="A142" s="1" t="s">
        <v>12</v>
      </c>
      <c r="B142" s="17"/>
      <c r="C142" s="4">
        <v>20</v>
      </c>
      <c r="D142" s="4">
        <v>332</v>
      </c>
      <c r="E142" s="4">
        <v>303</v>
      </c>
      <c r="F142" s="4">
        <v>29</v>
      </c>
      <c r="G142" s="4">
        <v>0.09</v>
      </c>
      <c r="H142" s="4">
        <v>3.32</v>
      </c>
    </row>
    <row r="143" spans="1:8" x14ac:dyDescent="0.4">
      <c r="A143" s="1" t="s">
        <v>12</v>
      </c>
      <c r="B143" s="17" t="s">
        <v>22</v>
      </c>
      <c r="C143" s="2">
        <v>21</v>
      </c>
      <c r="D143" s="2">
        <v>352</v>
      </c>
      <c r="E143" s="2">
        <v>330</v>
      </c>
      <c r="F143" s="2">
        <v>22</v>
      </c>
      <c r="G143" s="2">
        <v>0.06</v>
      </c>
      <c r="H143" s="2">
        <v>3.52</v>
      </c>
    </row>
    <row r="144" spans="1:8" x14ac:dyDescent="0.4">
      <c r="A144" s="1" t="s">
        <v>12</v>
      </c>
      <c r="B144" s="17"/>
      <c r="C144" s="2">
        <v>22</v>
      </c>
      <c r="D144" s="2">
        <v>346</v>
      </c>
      <c r="E144" s="2">
        <v>321</v>
      </c>
      <c r="F144" s="2">
        <v>25</v>
      </c>
      <c r="G144" s="2">
        <v>7.0000000000000007E-2</v>
      </c>
      <c r="H144" s="2">
        <v>3.46</v>
      </c>
    </row>
    <row r="145" spans="1:8" x14ac:dyDescent="0.4">
      <c r="A145" s="1" t="s">
        <v>12</v>
      </c>
      <c r="B145" s="17"/>
      <c r="C145" s="2">
        <v>23</v>
      </c>
      <c r="D145" s="2">
        <v>286</v>
      </c>
      <c r="E145" s="2">
        <v>241</v>
      </c>
      <c r="F145" s="2">
        <v>45</v>
      </c>
      <c r="G145" s="2">
        <v>0.16</v>
      </c>
      <c r="H145" s="2">
        <v>2.86</v>
      </c>
    </row>
    <row r="146" spans="1:8" x14ac:dyDescent="0.4">
      <c r="A146" s="1" t="s">
        <v>13</v>
      </c>
      <c r="B146" s="17"/>
      <c r="C146" s="2">
        <v>0</v>
      </c>
      <c r="D146" s="2">
        <v>162</v>
      </c>
      <c r="E146" s="2">
        <v>144</v>
      </c>
      <c r="F146" s="2">
        <v>18</v>
      </c>
      <c r="G146" s="2">
        <v>0.11</v>
      </c>
      <c r="H146" s="2">
        <v>1.62</v>
      </c>
    </row>
    <row r="147" spans="1:8" x14ac:dyDescent="0.4">
      <c r="A147" s="1" t="s">
        <v>13</v>
      </c>
      <c r="B147" s="17"/>
      <c r="C147" s="2">
        <v>1</v>
      </c>
      <c r="D147" s="2">
        <v>81</v>
      </c>
      <c r="E147" s="2">
        <v>73</v>
      </c>
      <c r="F147" s="2">
        <v>8</v>
      </c>
      <c r="G147" s="2">
        <v>0.1</v>
      </c>
      <c r="H147" s="2">
        <v>0.81</v>
      </c>
    </row>
    <row r="148" spans="1:8" x14ac:dyDescent="0.4">
      <c r="A148" s="1" t="s">
        <v>13</v>
      </c>
      <c r="B148" s="17"/>
      <c r="C148" s="2">
        <v>2</v>
      </c>
      <c r="D148" s="2">
        <v>95</v>
      </c>
      <c r="E148" s="2">
        <v>87</v>
      </c>
      <c r="F148" s="2">
        <v>8</v>
      </c>
      <c r="G148" s="2">
        <v>0.08</v>
      </c>
      <c r="H148" s="2">
        <v>0.95</v>
      </c>
    </row>
    <row r="149" spans="1:8" x14ac:dyDescent="0.4">
      <c r="A149" s="1" t="s">
        <v>13</v>
      </c>
      <c r="B149" s="17"/>
      <c r="C149" s="2">
        <v>3</v>
      </c>
      <c r="D149" s="2">
        <v>28</v>
      </c>
      <c r="E149" s="2">
        <v>25</v>
      </c>
      <c r="F149" s="2">
        <v>3</v>
      </c>
      <c r="G149" s="2">
        <v>0.11</v>
      </c>
      <c r="H149" s="2">
        <v>0.28000000000000003</v>
      </c>
    </row>
    <row r="150" spans="1:8" x14ac:dyDescent="0.4">
      <c r="A150" s="1" t="s">
        <v>13</v>
      </c>
      <c r="B150" s="17"/>
      <c r="C150" s="2">
        <v>4</v>
      </c>
      <c r="D150" s="2">
        <v>40</v>
      </c>
      <c r="E150" s="2">
        <v>37</v>
      </c>
      <c r="F150" s="2">
        <v>3</v>
      </c>
      <c r="G150" s="2">
        <v>0.08</v>
      </c>
      <c r="H150" s="2">
        <v>0.4</v>
      </c>
    </row>
    <row r="151" spans="1:8" x14ac:dyDescent="0.4">
      <c r="A151" s="1" t="s">
        <v>13</v>
      </c>
      <c r="B151" s="17"/>
      <c r="C151" s="2">
        <v>5</v>
      </c>
      <c r="D151" s="2">
        <v>39</v>
      </c>
      <c r="E151" s="2">
        <v>34</v>
      </c>
      <c r="F151" s="2">
        <v>5</v>
      </c>
      <c r="G151" s="2">
        <v>0.13</v>
      </c>
      <c r="H151" s="2">
        <v>0.39</v>
      </c>
    </row>
    <row r="152" spans="1:8" x14ac:dyDescent="0.4">
      <c r="A152" s="1" t="s">
        <v>13</v>
      </c>
      <c r="B152" s="17"/>
      <c r="C152" s="2">
        <v>6</v>
      </c>
      <c r="D152" s="2">
        <v>47</v>
      </c>
      <c r="E152" s="2">
        <v>35</v>
      </c>
      <c r="F152" s="2">
        <v>12</v>
      </c>
      <c r="G152" s="2">
        <v>0.26</v>
      </c>
      <c r="H152" s="2">
        <v>0.47</v>
      </c>
    </row>
    <row r="153" spans="1:8" x14ac:dyDescent="0.4">
      <c r="A153" s="1" t="s">
        <v>13</v>
      </c>
      <c r="B153" s="17"/>
      <c r="C153" s="2">
        <v>7</v>
      </c>
      <c r="D153" s="2">
        <v>73</v>
      </c>
      <c r="E153" s="2">
        <v>69</v>
      </c>
      <c r="F153" s="2">
        <v>4</v>
      </c>
      <c r="G153" s="2">
        <v>0.05</v>
      </c>
      <c r="H153" s="2">
        <v>0.73</v>
      </c>
    </row>
    <row r="154" spans="1:8" x14ac:dyDescent="0.4">
      <c r="A154" s="1" t="s">
        <v>13</v>
      </c>
      <c r="B154" s="17" t="s">
        <v>26</v>
      </c>
      <c r="C154" s="5">
        <v>8</v>
      </c>
      <c r="D154" s="5">
        <v>164</v>
      </c>
      <c r="E154" s="5">
        <v>161</v>
      </c>
      <c r="F154" s="5">
        <v>3</v>
      </c>
      <c r="G154" s="5">
        <v>0.02</v>
      </c>
      <c r="H154" s="5">
        <v>1.64</v>
      </c>
    </row>
    <row r="155" spans="1:8" x14ac:dyDescent="0.4">
      <c r="A155" s="1" t="s">
        <v>13</v>
      </c>
      <c r="B155" s="17"/>
      <c r="C155" s="5">
        <v>9</v>
      </c>
      <c r="D155" s="5">
        <v>266</v>
      </c>
      <c r="E155" s="5">
        <v>257</v>
      </c>
      <c r="F155" s="5">
        <v>9</v>
      </c>
      <c r="G155" s="5">
        <v>0.03</v>
      </c>
      <c r="H155" s="5">
        <v>2.66</v>
      </c>
    </row>
    <row r="156" spans="1:8" x14ac:dyDescent="0.4">
      <c r="A156" s="1" t="s">
        <v>13</v>
      </c>
      <c r="B156" s="17" t="s">
        <v>24</v>
      </c>
      <c r="C156" s="3">
        <v>10</v>
      </c>
      <c r="D156" s="3">
        <v>303</v>
      </c>
      <c r="E156" s="3">
        <v>293</v>
      </c>
      <c r="F156" s="3">
        <v>10</v>
      </c>
      <c r="G156" s="3">
        <v>0.03</v>
      </c>
      <c r="H156" s="3">
        <v>3.03</v>
      </c>
    </row>
    <row r="157" spans="1:8" x14ac:dyDescent="0.4">
      <c r="A157" s="1" t="s">
        <v>13</v>
      </c>
      <c r="B157" s="17"/>
      <c r="C157" s="3">
        <v>11</v>
      </c>
      <c r="D157" s="3">
        <v>326</v>
      </c>
      <c r="E157" s="3">
        <v>312</v>
      </c>
      <c r="F157" s="3">
        <v>14</v>
      </c>
      <c r="G157" s="3">
        <v>0.04</v>
      </c>
      <c r="H157" s="3">
        <v>3.26</v>
      </c>
    </row>
    <row r="158" spans="1:8" x14ac:dyDescent="0.4">
      <c r="A158" s="1" t="s">
        <v>13</v>
      </c>
      <c r="B158" s="17"/>
      <c r="C158" s="3">
        <v>12</v>
      </c>
      <c r="D158" s="3">
        <v>394</v>
      </c>
      <c r="E158" s="3">
        <v>371</v>
      </c>
      <c r="F158" s="3">
        <v>23</v>
      </c>
      <c r="G158" s="3">
        <v>0.06</v>
      </c>
      <c r="H158" s="3">
        <v>3.94</v>
      </c>
    </row>
    <row r="159" spans="1:8" x14ac:dyDescent="0.4">
      <c r="A159" s="1" t="s">
        <v>13</v>
      </c>
      <c r="B159" s="17"/>
      <c r="C159" s="3">
        <v>13</v>
      </c>
      <c r="D159" s="3">
        <v>408</v>
      </c>
      <c r="E159" s="3">
        <v>378</v>
      </c>
      <c r="F159" s="3">
        <v>30</v>
      </c>
      <c r="G159" s="3">
        <v>7.0000000000000007E-2</v>
      </c>
      <c r="H159" s="3">
        <v>4.08</v>
      </c>
    </row>
    <row r="160" spans="1:8" x14ac:dyDescent="0.4">
      <c r="A160" s="1" t="s">
        <v>13</v>
      </c>
      <c r="B160" s="17"/>
      <c r="C160" s="3">
        <v>14</v>
      </c>
      <c r="D160" s="3">
        <v>460</v>
      </c>
      <c r="E160" s="3">
        <v>435</v>
      </c>
      <c r="F160" s="3">
        <v>25</v>
      </c>
      <c r="G160" s="3">
        <v>0.05</v>
      </c>
      <c r="H160" s="3">
        <v>4.5999999999999996</v>
      </c>
    </row>
    <row r="161" spans="1:8" x14ac:dyDescent="0.4">
      <c r="A161" s="1" t="s">
        <v>13</v>
      </c>
      <c r="B161" s="17"/>
      <c r="C161" s="3">
        <v>15</v>
      </c>
      <c r="D161" s="3">
        <v>413</v>
      </c>
      <c r="E161" s="3">
        <v>394</v>
      </c>
      <c r="F161" s="3">
        <v>19</v>
      </c>
      <c r="G161" s="3">
        <v>0.05</v>
      </c>
      <c r="H161" s="3">
        <v>4.13</v>
      </c>
    </row>
    <row r="162" spans="1:8" x14ac:dyDescent="0.4">
      <c r="A162" s="1" t="s">
        <v>13</v>
      </c>
      <c r="B162" s="17"/>
      <c r="C162" s="3">
        <v>16</v>
      </c>
      <c r="D162" s="3">
        <v>427</v>
      </c>
      <c r="E162" s="3">
        <v>391</v>
      </c>
      <c r="F162" s="3">
        <v>36</v>
      </c>
      <c r="G162" s="3">
        <v>0.08</v>
      </c>
      <c r="H162" s="3">
        <v>4.2699999999999996</v>
      </c>
    </row>
    <row r="163" spans="1:8" x14ac:dyDescent="0.4">
      <c r="A163" s="1" t="s">
        <v>13</v>
      </c>
      <c r="B163" s="17"/>
      <c r="C163" s="3">
        <v>17</v>
      </c>
      <c r="D163" s="3">
        <v>440</v>
      </c>
      <c r="E163" s="3">
        <v>413</v>
      </c>
      <c r="F163" s="3">
        <v>27</v>
      </c>
      <c r="G163" s="3">
        <v>0.06</v>
      </c>
      <c r="H163" s="3">
        <v>4.4000000000000004</v>
      </c>
    </row>
    <row r="164" spans="1:8" x14ac:dyDescent="0.4">
      <c r="A164" s="1" t="s">
        <v>13</v>
      </c>
      <c r="B164" s="17" t="s">
        <v>25</v>
      </c>
      <c r="C164" s="4">
        <v>18</v>
      </c>
      <c r="D164" s="4">
        <v>349</v>
      </c>
      <c r="E164" s="4">
        <v>315</v>
      </c>
      <c r="F164" s="4">
        <v>34</v>
      </c>
      <c r="G164" s="4">
        <v>0.1</v>
      </c>
      <c r="H164" s="4">
        <v>3.49</v>
      </c>
    </row>
    <row r="165" spans="1:8" x14ac:dyDescent="0.4">
      <c r="A165" s="1" t="s">
        <v>13</v>
      </c>
      <c r="B165" s="17"/>
      <c r="C165" s="4">
        <v>19</v>
      </c>
      <c r="D165" s="4">
        <v>339</v>
      </c>
      <c r="E165" s="4">
        <v>305</v>
      </c>
      <c r="F165" s="4">
        <v>34</v>
      </c>
      <c r="G165" s="4">
        <v>0.1</v>
      </c>
      <c r="H165" s="4">
        <v>3.39</v>
      </c>
    </row>
    <row r="166" spans="1:8" x14ac:dyDescent="0.4">
      <c r="A166" s="1" t="s">
        <v>13</v>
      </c>
      <c r="B166" s="17"/>
      <c r="C166" s="4">
        <v>20</v>
      </c>
      <c r="D166" s="4">
        <v>343</v>
      </c>
      <c r="E166" s="4">
        <v>318</v>
      </c>
      <c r="F166" s="4">
        <v>25</v>
      </c>
      <c r="G166" s="4">
        <v>7.0000000000000007E-2</v>
      </c>
      <c r="H166" s="4">
        <v>3.43</v>
      </c>
    </row>
    <row r="167" spans="1:8" x14ac:dyDescent="0.4">
      <c r="A167" s="1" t="s">
        <v>13</v>
      </c>
      <c r="B167" s="17" t="s">
        <v>22</v>
      </c>
      <c r="C167" s="2">
        <v>21</v>
      </c>
      <c r="D167" s="2">
        <v>333</v>
      </c>
      <c r="E167" s="2">
        <v>308</v>
      </c>
      <c r="F167" s="2">
        <v>25</v>
      </c>
      <c r="G167" s="2">
        <v>0.08</v>
      </c>
      <c r="H167" s="2">
        <v>3.33</v>
      </c>
    </row>
    <row r="168" spans="1:8" x14ac:dyDescent="0.4">
      <c r="A168" s="1" t="s">
        <v>13</v>
      </c>
      <c r="B168" s="17"/>
      <c r="C168" s="2">
        <v>22</v>
      </c>
      <c r="D168" s="2">
        <v>298</v>
      </c>
      <c r="E168" s="2">
        <v>270</v>
      </c>
      <c r="F168" s="2">
        <v>28</v>
      </c>
      <c r="G168" s="2">
        <v>0.09</v>
      </c>
      <c r="H168" s="2">
        <v>2.98</v>
      </c>
    </row>
    <row r="169" spans="1:8" x14ac:dyDescent="0.4">
      <c r="A169" s="1" t="s">
        <v>13</v>
      </c>
      <c r="B169" s="17"/>
      <c r="C169" s="2">
        <v>23</v>
      </c>
      <c r="D169" s="2">
        <v>233</v>
      </c>
      <c r="E169" s="2">
        <v>214</v>
      </c>
      <c r="F169" s="2">
        <v>19</v>
      </c>
      <c r="G169" s="2">
        <v>0.08</v>
      </c>
      <c r="H169" s="2">
        <v>2.33</v>
      </c>
    </row>
  </sheetData>
  <mergeCells count="36">
    <mergeCell ref="J28:J31"/>
    <mergeCell ref="B2:B9"/>
    <mergeCell ref="B10:B11"/>
    <mergeCell ref="B12:B19"/>
    <mergeCell ref="B20:B22"/>
    <mergeCell ref="B23:B33"/>
    <mergeCell ref="J4:J7"/>
    <mergeCell ref="J8:J11"/>
    <mergeCell ref="J12:J15"/>
    <mergeCell ref="J16:J19"/>
    <mergeCell ref="J20:J23"/>
    <mergeCell ref="J24:J27"/>
    <mergeCell ref="B95:B105"/>
    <mergeCell ref="B34:B35"/>
    <mergeCell ref="B36:B43"/>
    <mergeCell ref="B44:B46"/>
    <mergeCell ref="B47:B57"/>
    <mergeCell ref="B58:B59"/>
    <mergeCell ref="B60:B67"/>
    <mergeCell ref="B68:B70"/>
    <mergeCell ref="B71:B81"/>
    <mergeCell ref="B82:B83"/>
    <mergeCell ref="B84:B91"/>
    <mergeCell ref="B92:B94"/>
    <mergeCell ref="B167:B169"/>
    <mergeCell ref="B106:B107"/>
    <mergeCell ref="B108:B115"/>
    <mergeCell ref="B116:B118"/>
    <mergeCell ref="B119:B129"/>
    <mergeCell ref="B130:B131"/>
    <mergeCell ref="B132:B139"/>
    <mergeCell ref="B140:B142"/>
    <mergeCell ref="B143:B153"/>
    <mergeCell ref="B154:B155"/>
    <mergeCell ref="B156:B163"/>
    <mergeCell ref="B164:B16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2"/>
  <sheetViews>
    <sheetView topLeftCell="A6" workbookViewId="0">
      <selection activeCell="C12" sqref="C12:C14"/>
    </sheetView>
  </sheetViews>
  <sheetFormatPr defaultRowHeight="14.6" x14ac:dyDescent="0.4"/>
  <sheetData>
    <row r="1" spans="2:29" ht="15" thickBot="1" x14ac:dyDescent="0.45">
      <c r="D1" t="s">
        <v>126</v>
      </c>
      <c r="E1">
        <f>SUM(D4:E4,Y4:AA4)/8</f>
        <v>1.38375</v>
      </c>
    </row>
    <row r="2" spans="2:29" x14ac:dyDescent="0.4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9"/>
    </row>
    <row r="3" spans="2:29" x14ac:dyDescent="0.4">
      <c r="B3" s="32" t="s">
        <v>8</v>
      </c>
      <c r="C3" s="13" t="s">
        <v>30</v>
      </c>
      <c r="D3" s="13">
        <v>0</v>
      </c>
      <c r="E3" s="13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C3" s="28"/>
    </row>
    <row r="4" spans="2:29" x14ac:dyDescent="0.4">
      <c r="B4" s="12"/>
      <c r="C4" s="13" t="s">
        <v>31</v>
      </c>
      <c r="D4" s="2">
        <v>1.62</v>
      </c>
      <c r="E4" s="2">
        <v>0.81</v>
      </c>
      <c r="F4" s="2">
        <v>0.95</v>
      </c>
      <c r="G4" s="2">
        <v>0.28000000000000003</v>
      </c>
      <c r="H4" s="2">
        <v>0.4</v>
      </c>
      <c r="I4" s="2">
        <v>0.39</v>
      </c>
      <c r="J4" s="2">
        <v>0.47</v>
      </c>
      <c r="K4" s="2">
        <v>0.73</v>
      </c>
      <c r="L4" s="5">
        <v>1.64</v>
      </c>
      <c r="M4" s="5">
        <v>2.66</v>
      </c>
      <c r="N4" s="3">
        <v>3.03</v>
      </c>
      <c r="O4" s="3">
        <v>3.26</v>
      </c>
      <c r="P4" s="3">
        <v>3.94</v>
      </c>
      <c r="Q4" s="3">
        <v>4.08</v>
      </c>
      <c r="R4" s="3">
        <v>4.5999999999999996</v>
      </c>
      <c r="S4" s="3">
        <v>4.13</v>
      </c>
      <c r="T4" s="3">
        <v>4.2699999999999996</v>
      </c>
      <c r="U4" s="3">
        <v>4.4000000000000004</v>
      </c>
      <c r="V4" s="4">
        <v>3.49</v>
      </c>
      <c r="W4" s="4">
        <v>3.39</v>
      </c>
      <c r="X4" s="4">
        <v>3.43</v>
      </c>
      <c r="Y4" s="2">
        <v>3.33</v>
      </c>
      <c r="Z4" s="2">
        <v>2.98</v>
      </c>
      <c r="AA4" s="2">
        <v>2.33</v>
      </c>
      <c r="AC4" s="28"/>
    </row>
    <row r="5" spans="2:29" x14ac:dyDescent="0.4">
      <c r="B5" s="12" t="s">
        <v>32</v>
      </c>
      <c r="C5" s="13" t="s">
        <v>63</v>
      </c>
      <c r="D5" s="13">
        <v>0</v>
      </c>
      <c r="E5" s="13">
        <v>0</v>
      </c>
      <c r="F5" s="13">
        <f>$E$1+F4</f>
        <v>2.3337500000000002</v>
      </c>
      <c r="G5" s="13">
        <f t="shared" ref="G5:M5" si="0">$E$1+G4</f>
        <v>1.6637500000000001</v>
      </c>
      <c r="H5" s="13">
        <f t="shared" si="0"/>
        <v>1.7837499999999999</v>
      </c>
      <c r="I5" s="13">
        <f t="shared" si="0"/>
        <v>1.7737500000000002</v>
      </c>
      <c r="J5" s="13">
        <f t="shared" si="0"/>
        <v>1.85375</v>
      </c>
      <c r="K5" s="13">
        <f t="shared" si="0"/>
        <v>2.11375</v>
      </c>
      <c r="L5" s="13">
        <f t="shared" si="0"/>
        <v>3.0237499999999997</v>
      </c>
      <c r="M5" s="13">
        <f t="shared" si="0"/>
        <v>4.0437500000000002</v>
      </c>
      <c r="N5" s="33">
        <f>N4</f>
        <v>3.03</v>
      </c>
      <c r="O5" s="33">
        <f t="shared" ref="O5:X5" si="1">O4</f>
        <v>3.26</v>
      </c>
      <c r="P5" s="33">
        <f t="shared" si="1"/>
        <v>3.94</v>
      </c>
      <c r="Q5" s="33">
        <f t="shared" si="1"/>
        <v>4.08</v>
      </c>
      <c r="R5" s="33">
        <f t="shared" si="1"/>
        <v>4.5999999999999996</v>
      </c>
      <c r="S5" s="33">
        <f t="shared" si="1"/>
        <v>4.13</v>
      </c>
      <c r="T5" s="33">
        <f t="shared" si="1"/>
        <v>4.2699999999999996</v>
      </c>
      <c r="U5" s="33">
        <f t="shared" si="1"/>
        <v>4.4000000000000004</v>
      </c>
      <c r="V5" s="33">
        <f t="shared" si="1"/>
        <v>3.49</v>
      </c>
      <c r="W5" s="33">
        <f t="shared" si="1"/>
        <v>3.39</v>
      </c>
      <c r="X5" s="33">
        <f t="shared" si="1"/>
        <v>3.43</v>
      </c>
      <c r="Y5" s="13">
        <v>0</v>
      </c>
      <c r="Z5" s="13">
        <v>0</v>
      </c>
      <c r="AA5" s="13">
        <v>0</v>
      </c>
      <c r="AC5" s="28"/>
    </row>
    <row r="6" spans="2:29" x14ac:dyDescent="0.4">
      <c r="B6" s="12" t="s">
        <v>33</v>
      </c>
      <c r="C6" s="13">
        <v>1</v>
      </c>
      <c r="D6" s="13">
        <v>0</v>
      </c>
      <c r="E6" s="13">
        <v>0</v>
      </c>
      <c r="F6" s="30">
        <v>1</v>
      </c>
      <c r="G6" s="30">
        <v>1</v>
      </c>
      <c r="H6" s="30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C6" s="28"/>
    </row>
    <row r="7" spans="2:29" x14ac:dyDescent="0.4">
      <c r="B7" s="12" t="s">
        <v>34</v>
      </c>
      <c r="C7" s="13">
        <v>1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30">
        <v>1</v>
      </c>
      <c r="M7" s="30">
        <v>1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1</v>
      </c>
      <c r="T7" s="30">
        <v>1</v>
      </c>
      <c r="U7" s="30">
        <v>1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C7" s="28"/>
    </row>
    <row r="8" spans="2:29" x14ac:dyDescent="0.4">
      <c r="B8" s="12" t="s">
        <v>35</v>
      </c>
      <c r="C8" s="13">
        <v>1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30">
        <v>1</v>
      </c>
      <c r="O8" s="30">
        <v>1</v>
      </c>
      <c r="P8" s="30">
        <v>1</v>
      </c>
      <c r="Q8" s="30">
        <v>1</v>
      </c>
      <c r="R8" s="30">
        <v>1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>
        <v>1</v>
      </c>
      <c r="Y8" s="13">
        <v>0</v>
      </c>
      <c r="Z8" s="13">
        <v>0</v>
      </c>
      <c r="AA8" s="13">
        <v>0</v>
      </c>
      <c r="AC8" s="28"/>
    </row>
    <row r="9" spans="2:29" x14ac:dyDescent="0.4"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28"/>
    </row>
    <row r="10" spans="2:29" ht="15" thickBot="1" x14ac:dyDescent="0.45"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28"/>
    </row>
    <row r="11" spans="2:29" ht="43.75" x14ac:dyDescent="0.4">
      <c r="B11" s="7"/>
      <c r="C11" s="15" t="s">
        <v>36</v>
      </c>
      <c r="D11" s="13"/>
      <c r="E11" s="13"/>
      <c r="F11" s="13"/>
      <c r="G11" s="14" t="s">
        <v>37</v>
      </c>
      <c r="H11" s="13">
        <f>SUMPRODUCT(C6:C8,C12:C14)</f>
        <v>7.5337499999999995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28"/>
    </row>
    <row r="12" spans="2:29" x14ac:dyDescent="0.4">
      <c r="B12" s="12" t="s">
        <v>33</v>
      </c>
      <c r="C12" s="35">
        <v>2.9337499999999999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28"/>
    </row>
    <row r="13" spans="2:29" x14ac:dyDescent="0.4">
      <c r="B13" s="12" t="s">
        <v>34</v>
      </c>
      <c r="C13" s="35">
        <v>1.1099999999999994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28"/>
    </row>
    <row r="14" spans="2:29" ht="15" thickBot="1" x14ac:dyDescent="0.45">
      <c r="B14" s="16" t="s">
        <v>35</v>
      </c>
      <c r="C14" s="36">
        <v>3.49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28"/>
    </row>
    <row r="15" spans="2:29" ht="15" thickBot="1" x14ac:dyDescent="0.45"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28"/>
    </row>
    <row r="16" spans="2:29" x14ac:dyDescent="0.4">
      <c r="B16" s="12"/>
      <c r="C16" s="7" t="s">
        <v>30</v>
      </c>
      <c r="D16" s="8">
        <v>0</v>
      </c>
      <c r="E16" s="8">
        <v>1</v>
      </c>
      <c r="F16" s="8">
        <v>2</v>
      </c>
      <c r="G16" s="8">
        <v>3</v>
      </c>
      <c r="H16" s="8">
        <v>4</v>
      </c>
      <c r="I16" s="8">
        <v>5</v>
      </c>
      <c r="J16" s="8">
        <v>6</v>
      </c>
      <c r="K16" s="8">
        <v>7</v>
      </c>
      <c r="L16" s="8">
        <v>8</v>
      </c>
      <c r="M16" s="8">
        <v>9</v>
      </c>
      <c r="N16" s="8">
        <v>10</v>
      </c>
      <c r="O16" s="8">
        <v>11</v>
      </c>
      <c r="P16" s="8">
        <v>12</v>
      </c>
      <c r="Q16" s="8">
        <v>13</v>
      </c>
      <c r="R16" s="8">
        <v>14</v>
      </c>
      <c r="S16" s="8">
        <v>15</v>
      </c>
      <c r="T16" s="8">
        <v>16</v>
      </c>
      <c r="U16" s="8">
        <v>17</v>
      </c>
      <c r="V16" s="8">
        <v>18</v>
      </c>
      <c r="W16" s="8">
        <v>19</v>
      </c>
      <c r="X16" s="8">
        <v>20</v>
      </c>
      <c r="Y16" s="8">
        <v>21</v>
      </c>
      <c r="Z16" s="8">
        <v>22</v>
      </c>
      <c r="AA16" s="9">
        <v>23</v>
      </c>
      <c r="AB16" s="13"/>
      <c r="AC16" s="28"/>
    </row>
    <row r="17" spans="2:29" x14ac:dyDescent="0.4"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28"/>
      <c r="AB17" s="13"/>
      <c r="AC17" s="28"/>
    </row>
    <row r="18" spans="2:29" ht="44.15" thickBot="1" x14ac:dyDescent="0.45">
      <c r="B18" s="12"/>
      <c r="C18" s="10" t="s">
        <v>36</v>
      </c>
      <c r="D18" s="11">
        <f>SUMPRODUCT($C$12:$C$14,D6:D8)</f>
        <v>0</v>
      </c>
      <c r="E18" s="11">
        <f t="shared" ref="E18:AA18" si="2">SUMPRODUCT($C$12:$C$14,E6:E8)</f>
        <v>0</v>
      </c>
      <c r="F18" s="11">
        <f t="shared" si="2"/>
        <v>2.9337499999999999</v>
      </c>
      <c r="G18" s="11">
        <f t="shared" si="2"/>
        <v>2.9337499999999999</v>
      </c>
      <c r="H18" s="11">
        <f t="shared" si="2"/>
        <v>2.9337499999999999</v>
      </c>
      <c r="I18" s="11">
        <f t="shared" si="2"/>
        <v>2.9337499999999999</v>
      </c>
      <c r="J18" s="11">
        <f t="shared" si="2"/>
        <v>2.9337499999999999</v>
      </c>
      <c r="K18" s="11">
        <f t="shared" si="2"/>
        <v>2.9337499999999999</v>
      </c>
      <c r="L18" s="11">
        <f t="shared" si="2"/>
        <v>4.0437499999999993</v>
      </c>
      <c r="M18" s="11">
        <f t="shared" si="2"/>
        <v>4.0437499999999993</v>
      </c>
      <c r="N18" s="11">
        <f t="shared" si="2"/>
        <v>4.5999999999999996</v>
      </c>
      <c r="O18" s="11">
        <f t="shared" si="2"/>
        <v>4.5999999999999996</v>
      </c>
      <c r="P18" s="11">
        <f t="shared" si="2"/>
        <v>4.5999999999999996</v>
      </c>
      <c r="Q18" s="11">
        <f t="shared" si="2"/>
        <v>4.5999999999999996</v>
      </c>
      <c r="R18" s="11">
        <f t="shared" si="2"/>
        <v>4.5999999999999996</v>
      </c>
      <c r="S18" s="11">
        <f t="shared" si="2"/>
        <v>4.5999999999999996</v>
      </c>
      <c r="T18" s="11">
        <f t="shared" si="2"/>
        <v>4.5999999999999996</v>
      </c>
      <c r="U18" s="11">
        <f t="shared" si="2"/>
        <v>4.5999999999999996</v>
      </c>
      <c r="V18" s="11">
        <f t="shared" si="2"/>
        <v>3.49</v>
      </c>
      <c r="W18" s="11">
        <f t="shared" si="2"/>
        <v>3.49</v>
      </c>
      <c r="X18" s="11">
        <f t="shared" si="2"/>
        <v>3.49</v>
      </c>
      <c r="Y18" s="11">
        <f t="shared" si="2"/>
        <v>0</v>
      </c>
      <c r="Z18" s="11">
        <f t="shared" si="2"/>
        <v>0</v>
      </c>
      <c r="AA18" s="29">
        <f t="shared" si="2"/>
        <v>0</v>
      </c>
      <c r="AB18" s="13"/>
      <c r="AC18" s="28"/>
    </row>
    <row r="19" spans="2:29" x14ac:dyDescent="0.4"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28"/>
      <c r="AB19" s="13"/>
      <c r="AC19" s="28"/>
    </row>
    <row r="20" spans="2:29" ht="15" thickBot="1" x14ac:dyDescent="0.45">
      <c r="B20" s="31"/>
      <c r="C20" s="16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29"/>
      <c r="AB20" s="13"/>
      <c r="AC20" s="28"/>
    </row>
    <row r="21" spans="2:29" x14ac:dyDescent="0.4"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28"/>
    </row>
    <row r="22" spans="2:29" ht="15" thickBot="1" x14ac:dyDescent="0.45">
      <c r="B22" s="16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R33"/>
  <sheetViews>
    <sheetView topLeftCell="A20" zoomScale="90" zoomScaleNormal="90" workbookViewId="0">
      <selection activeCell="O32" sqref="O32"/>
    </sheetView>
  </sheetViews>
  <sheetFormatPr defaultRowHeight="14.6" x14ac:dyDescent="0.4"/>
  <cols>
    <col min="3" max="3" width="23.23046875" customWidth="1"/>
    <col min="7" max="7" width="12.15234375" customWidth="1"/>
  </cols>
  <sheetData>
    <row r="9" spans="2:12" x14ac:dyDescent="0.4"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</row>
    <row r="10" spans="2:12" x14ac:dyDescent="0.4"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</row>
    <row r="11" spans="2:12" x14ac:dyDescent="0.4">
      <c r="B11" s="55"/>
      <c r="C11" s="56"/>
      <c r="D11" s="57"/>
      <c r="E11" s="57"/>
      <c r="F11" s="57"/>
      <c r="G11" s="57"/>
      <c r="H11" s="57"/>
      <c r="I11" s="57"/>
      <c r="J11" s="57"/>
      <c r="K11" s="57"/>
      <c r="L11" s="55"/>
    </row>
    <row r="12" spans="2:12" x14ac:dyDescent="0.4"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</row>
    <row r="13" spans="2:12" ht="16.3" thickBot="1" x14ac:dyDescent="0.5">
      <c r="B13" s="55"/>
      <c r="C13" s="49" t="s">
        <v>136</v>
      </c>
      <c r="D13" s="49"/>
      <c r="E13" s="49"/>
      <c r="F13" s="49"/>
      <c r="G13" s="49"/>
      <c r="H13" s="49"/>
      <c r="I13" s="49"/>
      <c r="J13" s="49"/>
      <c r="K13" s="49"/>
      <c r="L13" s="55"/>
    </row>
    <row r="14" spans="2:12" ht="29.6" thickBot="1" x14ac:dyDescent="0.45">
      <c r="B14" s="55"/>
      <c r="C14" s="50"/>
      <c r="D14" s="47" t="s">
        <v>7</v>
      </c>
      <c r="E14" s="47" t="s">
        <v>8</v>
      </c>
      <c r="F14" s="47" t="s">
        <v>9</v>
      </c>
      <c r="G14" s="47" t="s">
        <v>10</v>
      </c>
      <c r="H14" s="47" t="s">
        <v>11</v>
      </c>
      <c r="I14" s="47" t="s">
        <v>12</v>
      </c>
      <c r="J14" s="47" t="s">
        <v>13</v>
      </c>
      <c r="K14" s="53" t="s">
        <v>134</v>
      </c>
      <c r="L14" s="55"/>
    </row>
    <row r="15" spans="2:12" x14ac:dyDescent="0.4">
      <c r="B15" s="55"/>
      <c r="C15" s="51" t="s">
        <v>131</v>
      </c>
      <c r="D15" s="44">
        <v>3</v>
      </c>
      <c r="E15" s="44">
        <v>3</v>
      </c>
      <c r="F15" s="44">
        <v>3.4600000000000009</v>
      </c>
      <c r="G15" s="44">
        <v>3</v>
      </c>
      <c r="H15" s="44">
        <v>2.8599999999999994</v>
      </c>
      <c r="I15" s="44">
        <v>3</v>
      </c>
      <c r="J15" s="44">
        <v>2.9337499999999999</v>
      </c>
      <c r="K15" s="54">
        <v>3.4600000000000009</v>
      </c>
      <c r="L15" s="55"/>
    </row>
    <row r="16" spans="2:12" x14ac:dyDescent="0.4">
      <c r="B16" s="55"/>
      <c r="C16" s="51" t="s">
        <v>129</v>
      </c>
      <c r="D16" s="44">
        <v>4</v>
      </c>
      <c r="E16" s="44">
        <v>4</v>
      </c>
      <c r="F16" s="44">
        <v>4</v>
      </c>
      <c r="G16" s="44">
        <v>4</v>
      </c>
      <c r="H16" s="44">
        <v>3.95</v>
      </c>
      <c r="I16" s="44">
        <v>3.0999999999999996</v>
      </c>
      <c r="J16" s="44">
        <v>1.1099999999999994</v>
      </c>
      <c r="K16" s="54">
        <v>4</v>
      </c>
      <c r="L16" s="55"/>
    </row>
    <row r="17" spans="2:18" ht="15" thickBot="1" x14ac:dyDescent="0.45">
      <c r="B17" s="55"/>
      <c r="C17" s="51" t="s">
        <v>130</v>
      </c>
      <c r="D17" s="45">
        <v>3</v>
      </c>
      <c r="E17" s="45">
        <v>6</v>
      </c>
      <c r="F17" s="45">
        <v>6</v>
      </c>
      <c r="G17" s="45">
        <v>6</v>
      </c>
      <c r="H17" s="45">
        <v>6.1899999999999995</v>
      </c>
      <c r="I17" s="45">
        <v>4.42</v>
      </c>
      <c r="J17" s="45">
        <v>3.49</v>
      </c>
      <c r="K17" s="54">
        <v>6.1899999999999995</v>
      </c>
      <c r="L17" s="55"/>
    </row>
    <row r="18" spans="2:18" x14ac:dyDescent="0.4">
      <c r="B18" s="55"/>
      <c r="C18" s="60" t="s">
        <v>132</v>
      </c>
      <c r="D18" s="59">
        <f>SUM(D15:D17)</f>
        <v>10</v>
      </c>
      <c r="E18" s="59">
        <f t="shared" ref="E18:J18" si="0">SUM(E15:E17)</f>
        <v>13</v>
      </c>
      <c r="F18" s="59">
        <f t="shared" si="0"/>
        <v>13.46</v>
      </c>
      <c r="G18" s="59">
        <f t="shared" si="0"/>
        <v>13</v>
      </c>
      <c r="H18" s="59">
        <f t="shared" si="0"/>
        <v>13</v>
      </c>
      <c r="I18" s="59">
        <f t="shared" si="0"/>
        <v>10.52</v>
      </c>
      <c r="J18" s="59">
        <f t="shared" si="0"/>
        <v>7.5337499999999995</v>
      </c>
      <c r="K18" s="58">
        <v>13</v>
      </c>
      <c r="L18" s="55"/>
    </row>
    <row r="19" spans="2:18" x14ac:dyDescent="0.4"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13"/>
    </row>
    <row r="20" spans="2:18" x14ac:dyDescent="0.4"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48"/>
      <c r="N20" s="13"/>
    </row>
    <row r="21" spans="2:18" x14ac:dyDescent="0.4"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</row>
    <row r="22" spans="2:18" x14ac:dyDescent="0.4"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</row>
    <row r="23" spans="2:18" x14ac:dyDescent="0.4"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R23" s="48"/>
    </row>
    <row r="24" spans="2:18" ht="15.9" x14ac:dyDescent="0.45">
      <c r="B24" s="55"/>
      <c r="C24" s="49" t="s">
        <v>135</v>
      </c>
      <c r="D24" s="49"/>
      <c r="E24" s="49"/>
      <c r="F24" s="49"/>
      <c r="G24" s="49"/>
      <c r="H24" s="49"/>
      <c r="I24" s="49"/>
      <c r="J24" s="49"/>
      <c r="K24" s="49"/>
      <c r="L24" s="55"/>
    </row>
    <row r="25" spans="2:18" ht="29.6" thickBot="1" x14ac:dyDescent="0.45">
      <c r="B25" s="55"/>
      <c r="C25" s="50"/>
      <c r="D25" s="46" t="s">
        <v>7</v>
      </c>
      <c r="E25" s="46" t="s">
        <v>8</v>
      </c>
      <c r="F25" s="46" t="s">
        <v>9</v>
      </c>
      <c r="G25" s="46" t="s">
        <v>10</v>
      </c>
      <c r="H25" s="46" t="s">
        <v>11</v>
      </c>
      <c r="I25" s="46" t="s">
        <v>12</v>
      </c>
      <c r="J25" s="46" t="s">
        <v>13</v>
      </c>
      <c r="K25" s="53" t="s">
        <v>134</v>
      </c>
      <c r="L25" s="55"/>
    </row>
    <row r="26" spans="2:18" x14ac:dyDescent="0.4">
      <c r="B26" s="55"/>
      <c r="C26" s="51" t="s">
        <v>131</v>
      </c>
      <c r="D26" s="43">
        <v>4.9050000000000002</v>
      </c>
      <c r="E26" s="43">
        <v>3.9299999999999997</v>
      </c>
      <c r="F26" s="43">
        <v>3.4600000000000009</v>
      </c>
      <c r="G26" s="43">
        <v>3.6875</v>
      </c>
      <c r="H26" s="43">
        <v>2.8599999999999994</v>
      </c>
      <c r="I26" s="43">
        <v>3.5687500000000001</v>
      </c>
      <c r="J26" s="43">
        <v>2.9337499999999999</v>
      </c>
      <c r="K26" s="54">
        <f>MAX(D26:J26)</f>
        <v>4.9050000000000002</v>
      </c>
      <c r="L26" s="55"/>
    </row>
    <row r="27" spans="2:18" x14ac:dyDescent="0.4">
      <c r="B27" s="55"/>
      <c r="C27" s="51" t="s">
        <v>129</v>
      </c>
      <c r="D27" s="44">
        <v>0</v>
      </c>
      <c r="E27" s="44">
        <v>1.37</v>
      </c>
      <c r="F27" s="44">
        <v>2.2799999999999994</v>
      </c>
      <c r="G27" s="44">
        <v>2.7525000000000004</v>
      </c>
      <c r="H27" s="44">
        <v>3.95</v>
      </c>
      <c r="I27" s="44">
        <v>3.0999999999999996</v>
      </c>
      <c r="J27" s="44">
        <v>1.1099999999999994</v>
      </c>
      <c r="K27" s="54">
        <f t="shared" ref="K27:K28" si="1">MAX(D27:J27)</f>
        <v>3.95</v>
      </c>
      <c r="L27" s="55"/>
    </row>
    <row r="28" spans="2:18" ht="15" thickBot="1" x14ac:dyDescent="0.45">
      <c r="B28" s="55"/>
      <c r="C28" s="51" t="s">
        <v>130</v>
      </c>
      <c r="D28" s="45">
        <v>4.8</v>
      </c>
      <c r="E28" s="45">
        <v>7.7</v>
      </c>
      <c r="F28" s="45">
        <v>7.26</v>
      </c>
      <c r="G28" s="45">
        <v>6.56</v>
      </c>
      <c r="H28" s="45">
        <v>6.1899999999999995</v>
      </c>
      <c r="I28" s="45">
        <v>4.42</v>
      </c>
      <c r="J28" s="45">
        <v>3.49</v>
      </c>
      <c r="K28" s="54">
        <f t="shared" si="1"/>
        <v>7.7</v>
      </c>
      <c r="L28" s="55"/>
    </row>
    <row r="29" spans="2:18" x14ac:dyDescent="0.4">
      <c r="B29" s="55"/>
      <c r="C29" s="52" t="s">
        <v>133</v>
      </c>
      <c r="D29" s="59">
        <f>SUM(D26:D28)</f>
        <v>9.7050000000000001</v>
      </c>
      <c r="E29" s="59">
        <f t="shared" ref="E29:J29" si="2">SUM(E26:E28)</f>
        <v>13</v>
      </c>
      <c r="F29" s="59">
        <f t="shared" si="2"/>
        <v>13</v>
      </c>
      <c r="G29" s="59">
        <f t="shared" si="2"/>
        <v>13</v>
      </c>
      <c r="H29" s="59">
        <f t="shared" si="2"/>
        <v>13</v>
      </c>
      <c r="I29" s="59">
        <f t="shared" si="2"/>
        <v>11.088749999999999</v>
      </c>
      <c r="J29" s="59">
        <f t="shared" si="2"/>
        <v>7.5337499999999995</v>
      </c>
      <c r="K29" s="58">
        <f>SUM(K26:K28)</f>
        <v>16.555</v>
      </c>
      <c r="L29" s="55"/>
    </row>
    <row r="30" spans="2:18" x14ac:dyDescent="0.4">
      <c r="B30" s="55"/>
      <c r="C30" s="56"/>
      <c r="D30" s="57"/>
      <c r="E30" s="57"/>
      <c r="F30" s="57"/>
      <c r="G30" s="57"/>
      <c r="H30" s="57"/>
      <c r="I30" s="57"/>
      <c r="J30" s="57"/>
      <c r="K30" s="57"/>
      <c r="L30" s="55"/>
    </row>
    <row r="31" spans="2:18" x14ac:dyDescent="0.4"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</row>
    <row r="32" spans="2:18" x14ac:dyDescent="0.4"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</row>
    <row r="33" spans="2:12" x14ac:dyDescent="0.4"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</row>
  </sheetData>
  <mergeCells count="2">
    <mergeCell ref="C24:K24"/>
    <mergeCell ref="C13:K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showGridLines="0" topLeftCell="A4" zoomScale="40" zoomScaleNormal="40" workbookViewId="0">
      <selection activeCell="AI44" sqref="AI44"/>
    </sheetView>
  </sheetViews>
  <sheetFormatPr defaultRowHeight="14.6" x14ac:dyDescent="0.4"/>
  <cols>
    <col min="1" max="1" width="2.23046875" customWidth="1"/>
    <col min="2" max="2" width="7.15234375" bestFit="1" customWidth="1"/>
    <col min="3" max="3" width="5.765625" bestFit="1" customWidth="1"/>
    <col min="4" max="4" width="12.4609375" bestFit="1" customWidth="1"/>
    <col min="5" max="5" width="14.53515625" bestFit="1" customWidth="1"/>
    <col min="6" max="6" width="10.53515625" bestFit="1" customWidth="1"/>
    <col min="7" max="7" width="11.84375" bestFit="1" customWidth="1"/>
  </cols>
  <sheetData>
    <row r="1" spans="1:5" x14ac:dyDescent="0.4">
      <c r="A1" s="19" t="s">
        <v>38</v>
      </c>
    </row>
    <row r="2" spans="1:5" x14ac:dyDescent="0.4">
      <c r="A2" s="19" t="s">
        <v>119</v>
      </c>
    </row>
    <row r="3" spans="1:5" x14ac:dyDescent="0.4">
      <c r="A3" s="19" t="s">
        <v>120</v>
      </c>
    </row>
    <row r="4" spans="1:5" x14ac:dyDescent="0.4">
      <c r="A4" s="19" t="s">
        <v>39</v>
      </c>
    </row>
    <row r="5" spans="1:5" x14ac:dyDescent="0.4">
      <c r="A5" s="19" t="s">
        <v>40</v>
      </c>
    </row>
    <row r="6" spans="1:5" x14ac:dyDescent="0.4">
      <c r="A6" s="19"/>
      <c r="B6" t="s">
        <v>41</v>
      </c>
    </row>
    <row r="7" spans="1:5" x14ac:dyDescent="0.4">
      <c r="A7" s="19"/>
      <c r="B7" t="s">
        <v>121</v>
      </c>
    </row>
    <row r="8" spans="1:5" x14ac:dyDescent="0.4">
      <c r="A8" s="19"/>
      <c r="B8" t="s">
        <v>122</v>
      </c>
    </row>
    <row r="9" spans="1:5" x14ac:dyDescent="0.4">
      <c r="A9" s="19" t="s">
        <v>43</v>
      </c>
    </row>
    <row r="10" spans="1:5" x14ac:dyDescent="0.4">
      <c r="B10" t="s">
        <v>44</v>
      </c>
    </row>
    <row r="11" spans="1:5" x14ac:dyDescent="0.4">
      <c r="B11" t="s">
        <v>45</v>
      </c>
    </row>
    <row r="14" spans="1:5" ht="15" thickBot="1" x14ac:dyDescent="0.45">
      <c r="A14" t="s">
        <v>123</v>
      </c>
    </row>
    <row r="15" spans="1:5" ht="15" thickBot="1" x14ac:dyDescent="0.45">
      <c r="B15" s="21" t="s">
        <v>46</v>
      </c>
      <c r="C15" s="21" t="s">
        <v>47</v>
      </c>
      <c r="D15" s="21" t="s">
        <v>48</v>
      </c>
      <c r="E15" s="21" t="s">
        <v>49</v>
      </c>
    </row>
    <row r="16" spans="1:5" ht="44.15" thickBot="1" x14ac:dyDescent="0.45">
      <c r="B16" s="20" t="s">
        <v>67</v>
      </c>
      <c r="C16" s="23" t="s">
        <v>37</v>
      </c>
      <c r="D16" s="24">
        <v>13.000000000000002</v>
      </c>
      <c r="E16" s="24">
        <v>13.000000000000004</v>
      </c>
    </row>
    <row r="19" spans="1:7" ht="15" thickBot="1" x14ac:dyDescent="0.45">
      <c r="A19" t="s">
        <v>50</v>
      </c>
    </row>
    <row r="20" spans="1:7" ht="15" thickBot="1" x14ac:dyDescent="0.45">
      <c r="B20" s="21" t="s">
        <v>46</v>
      </c>
      <c r="C20" s="21" t="s">
        <v>47</v>
      </c>
      <c r="D20" s="21" t="s">
        <v>48</v>
      </c>
      <c r="E20" s="21" t="s">
        <v>49</v>
      </c>
      <c r="F20" s="21" t="s">
        <v>51</v>
      </c>
    </row>
    <row r="21" spans="1:7" ht="87.45" x14ac:dyDescent="0.4">
      <c r="B21" s="22" t="s">
        <v>64</v>
      </c>
      <c r="C21" s="25" t="s">
        <v>57</v>
      </c>
      <c r="D21" s="26">
        <v>8.240000000000002</v>
      </c>
      <c r="E21" s="26">
        <v>8.2000000000000028</v>
      </c>
      <c r="F21" s="22" t="s">
        <v>58</v>
      </c>
    </row>
    <row r="22" spans="1:7" ht="72.900000000000006" x14ac:dyDescent="0.4">
      <c r="B22" s="22" t="s">
        <v>65</v>
      </c>
      <c r="C22" s="25" t="s">
        <v>59</v>
      </c>
      <c r="D22" s="26">
        <v>0</v>
      </c>
      <c r="E22" s="26">
        <v>0</v>
      </c>
      <c r="F22" s="22" t="s">
        <v>58</v>
      </c>
    </row>
    <row r="23" spans="1:7" ht="87.9" thickBot="1" x14ac:dyDescent="0.45">
      <c r="B23" s="20" t="s">
        <v>68</v>
      </c>
      <c r="C23" s="23" t="s">
        <v>60</v>
      </c>
      <c r="D23" s="24">
        <v>4.76</v>
      </c>
      <c r="E23" s="24">
        <v>4.8</v>
      </c>
      <c r="F23" s="20" t="s">
        <v>58</v>
      </c>
    </row>
    <row r="26" spans="1:7" ht="15" thickBot="1" x14ac:dyDescent="0.45">
      <c r="A26" t="s">
        <v>52</v>
      </c>
    </row>
    <row r="27" spans="1:7" ht="15" thickBot="1" x14ac:dyDescent="0.45">
      <c r="B27" s="21" t="s">
        <v>46</v>
      </c>
      <c r="C27" s="21" t="s">
        <v>47</v>
      </c>
      <c r="D27" s="21" t="s">
        <v>53</v>
      </c>
      <c r="E27" s="21" t="s">
        <v>54</v>
      </c>
      <c r="F27" s="21" t="s">
        <v>55</v>
      </c>
      <c r="G27" s="21" t="s">
        <v>56</v>
      </c>
    </row>
    <row r="28" spans="1:7" ht="102" x14ac:dyDescent="0.4">
      <c r="B28" s="22" t="s">
        <v>69</v>
      </c>
      <c r="C28" s="25" t="s">
        <v>124</v>
      </c>
      <c r="D28" s="26">
        <v>0</v>
      </c>
      <c r="E28" s="22" t="s">
        <v>70</v>
      </c>
      <c r="F28" s="22" t="s">
        <v>71</v>
      </c>
      <c r="G28" s="26">
        <v>0</v>
      </c>
    </row>
    <row r="29" spans="1:7" ht="58.3" x14ac:dyDescent="0.4">
      <c r="B29" s="22" t="s">
        <v>72</v>
      </c>
      <c r="C29" s="25" t="s">
        <v>36</v>
      </c>
      <c r="D29" s="26">
        <v>0</v>
      </c>
      <c r="E29" s="22" t="s">
        <v>73</v>
      </c>
      <c r="F29" s="22" t="s">
        <v>71</v>
      </c>
      <c r="G29" s="26">
        <v>0</v>
      </c>
    </row>
    <row r="30" spans="1:7" ht="58.3" x14ac:dyDescent="0.4">
      <c r="B30" s="22" t="s">
        <v>74</v>
      </c>
      <c r="C30" s="25" t="s">
        <v>36</v>
      </c>
      <c r="D30" s="26">
        <v>8.2000000000000028</v>
      </c>
      <c r="E30" s="22" t="s">
        <v>75</v>
      </c>
      <c r="F30" s="22" t="s">
        <v>61</v>
      </c>
      <c r="G30" s="26">
        <v>4.8266666666666698</v>
      </c>
    </row>
    <row r="31" spans="1:7" ht="102" x14ac:dyDescent="0.4">
      <c r="B31" s="22" t="s">
        <v>76</v>
      </c>
      <c r="C31" s="25" t="s">
        <v>62</v>
      </c>
      <c r="D31" s="26">
        <v>8.2000000000000028</v>
      </c>
      <c r="E31" s="22" t="s">
        <v>77</v>
      </c>
      <c r="F31" s="22" t="s">
        <v>61</v>
      </c>
      <c r="G31" s="26">
        <v>5.1366666666666694</v>
      </c>
    </row>
    <row r="32" spans="1:7" ht="58.3" x14ac:dyDescent="0.4">
      <c r="B32" s="22" t="s">
        <v>78</v>
      </c>
      <c r="C32" s="25" t="s">
        <v>36</v>
      </c>
      <c r="D32" s="26">
        <v>8.2000000000000028</v>
      </c>
      <c r="E32" s="22" t="s">
        <v>79</v>
      </c>
      <c r="F32" s="22" t="s">
        <v>61</v>
      </c>
      <c r="G32" s="26">
        <v>5.0866666666666696</v>
      </c>
    </row>
    <row r="33" spans="2:7" ht="58.3" x14ac:dyDescent="0.4">
      <c r="B33" s="22" t="s">
        <v>80</v>
      </c>
      <c r="C33" s="25" t="s">
        <v>36</v>
      </c>
      <c r="D33" s="26">
        <v>8.2000000000000028</v>
      </c>
      <c r="E33" s="22" t="s">
        <v>81</v>
      </c>
      <c r="F33" s="22" t="s">
        <v>61</v>
      </c>
      <c r="G33" s="26">
        <v>5.2266666666666701</v>
      </c>
    </row>
    <row r="34" spans="2:7" ht="58.3" x14ac:dyDescent="0.4">
      <c r="B34" s="22" t="s">
        <v>82</v>
      </c>
      <c r="C34" s="25" t="s">
        <v>36</v>
      </c>
      <c r="D34" s="26">
        <v>8.2000000000000028</v>
      </c>
      <c r="E34" s="22" t="s">
        <v>83</v>
      </c>
      <c r="F34" s="22" t="s">
        <v>61</v>
      </c>
      <c r="G34" s="26">
        <v>5.2266666666666701</v>
      </c>
    </row>
    <row r="35" spans="2:7" ht="58.3" x14ac:dyDescent="0.4">
      <c r="B35" s="22" t="s">
        <v>84</v>
      </c>
      <c r="C35" s="25" t="s">
        <v>36</v>
      </c>
      <c r="D35" s="26">
        <v>8.2000000000000028</v>
      </c>
      <c r="E35" s="22" t="s">
        <v>85</v>
      </c>
      <c r="F35" s="22" t="s">
        <v>61</v>
      </c>
      <c r="G35" s="26">
        <v>4.6366666666666694</v>
      </c>
    </row>
    <row r="36" spans="2:7" ht="58.3" x14ac:dyDescent="0.4">
      <c r="B36" s="22" t="s">
        <v>86</v>
      </c>
      <c r="C36" s="25" t="s">
        <v>36</v>
      </c>
      <c r="D36" s="26">
        <v>8.2000000000000028</v>
      </c>
      <c r="E36" s="22" t="s">
        <v>87</v>
      </c>
      <c r="F36" s="22" t="s">
        <v>61</v>
      </c>
      <c r="G36" s="26">
        <v>6.4300000000000033</v>
      </c>
    </row>
    <row r="37" spans="2:7" ht="58.3" x14ac:dyDescent="0.4">
      <c r="B37" s="22" t="s">
        <v>88</v>
      </c>
      <c r="C37" s="25" t="s">
        <v>36</v>
      </c>
      <c r="D37" s="26">
        <v>8.2000000000000028</v>
      </c>
      <c r="E37" s="22" t="s">
        <v>89</v>
      </c>
      <c r="F37" s="22" t="s">
        <v>61</v>
      </c>
      <c r="G37" s="26">
        <v>5.2700000000000031</v>
      </c>
    </row>
    <row r="38" spans="2:7" ht="58.3" x14ac:dyDescent="0.4">
      <c r="B38" s="22" t="s">
        <v>90</v>
      </c>
      <c r="C38" s="25" t="s">
        <v>36</v>
      </c>
      <c r="D38" s="26">
        <v>4.8</v>
      </c>
      <c r="E38" s="22" t="s">
        <v>91</v>
      </c>
      <c r="F38" s="22" t="s">
        <v>61</v>
      </c>
      <c r="G38" s="26">
        <v>0.86999999999999966</v>
      </c>
    </row>
    <row r="39" spans="2:7" ht="58.3" x14ac:dyDescent="0.4">
      <c r="B39" s="22" t="s">
        <v>92</v>
      </c>
      <c r="C39" s="25" t="s">
        <v>36</v>
      </c>
      <c r="D39" s="26">
        <v>4.8</v>
      </c>
      <c r="E39" s="22" t="s">
        <v>93</v>
      </c>
      <c r="F39" s="22" t="s">
        <v>61</v>
      </c>
      <c r="G39" s="26">
        <v>0.89999999999999991</v>
      </c>
    </row>
    <row r="40" spans="2:7" ht="58.3" x14ac:dyDescent="0.4">
      <c r="B40" s="22" t="s">
        <v>94</v>
      </c>
      <c r="C40" s="25" t="s">
        <v>36</v>
      </c>
      <c r="D40" s="26">
        <v>4.8</v>
      </c>
      <c r="E40" s="22" t="s">
        <v>95</v>
      </c>
      <c r="F40" s="22" t="s">
        <v>61</v>
      </c>
      <c r="G40" s="26">
        <v>0.1899999999999995</v>
      </c>
    </row>
    <row r="41" spans="2:7" ht="58.3" x14ac:dyDescent="0.4">
      <c r="B41" s="22" t="s">
        <v>96</v>
      </c>
      <c r="C41" s="25" t="s">
        <v>36</v>
      </c>
      <c r="D41" s="26">
        <v>4.8</v>
      </c>
      <c r="E41" s="22" t="s">
        <v>97</v>
      </c>
      <c r="F41" s="22" t="s">
        <v>61</v>
      </c>
      <c r="G41" s="26">
        <v>0.29999999999999982</v>
      </c>
    </row>
    <row r="42" spans="2:7" ht="58.3" x14ac:dyDescent="0.4">
      <c r="B42" s="22" t="s">
        <v>98</v>
      </c>
      <c r="C42" s="25" t="s">
        <v>36</v>
      </c>
      <c r="D42" s="26">
        <v>4.8</v>
      </c>
      <c r="E42" s="22" t="s">
        <v>99</v>
      </c>
      <c r="F42" s="22" t="s">
        <v>61</v>
      </c>
      <c r="G42" s="26">
        <v>0.41999999999999993</v>
      </c>
    </row>
    <row r="43" spans="2:7" ht="58.3" x14ac:dyDescent="0.4">
      <c r="B43" s="22" t="s">
        <v>100</v>
      </c>
      <c r="C43" s="25" t="s">
        <v>36</v>
      </c>
      <c r="D43" s="26">
        <v>4.8</v>
      </c>
      <c r="E43" s="22" t="s">
        <v>101</v>
      </c>
      <c r="F43" s="22" t="s">
        <v>61</v>
      </c>
      <c r="G43" s="26">
        <v>0.14999999999999947</v>
      </c>
    </row>
    <row r="44" spans="2:7" ht="58.3" x14ac:dyDescent="0.4">
      <c r="B44" s="22" t="s">
        <v>102</v>
      </c>
      <c r="C44" s="25" t="s">
        <v>36</v>
      </c>
      <c r="D44" s="26">
        <v>4.8</v>
      </c>
      <c r="E44" s="22" t="s">
        <v>103</v>
      </c>
      <c r="F44" s="22" t="s">
        <v>61</v>
      </c>
      <c r="G44" s="26">
        <v>4.0000000000000036E-2</v>
      </c>
    </row>
    <row r="45" spans="2:7" ht="58.3" x14ac:dyDescent="0.4">
      <c r="B45" s="22" t="s">
        <v>104</v>
      </c>
      <c r="C45" s="25" t="s">
        <v>36</v>
      </c>
      <c r="D45" s="26">
        <v>4.8</v>
      </c>
      <c r="E45" s="22" t="s">
        <v>105</v>
      </c>
      <c r="F45" s="22" t="s">
        <v>61</v>
      </c>
      <c r="G45" s="26">
        <v>8.9999999999999858E-2</v>
      </c>
    </row>
    <row r="46" spans="2:7" ht="58.3" x14ac:dyDescent="0.4">
      <c r="B46" s="22" t="s">
        <v>106</v>
      </c>
      <c r="C46" s="25" t="s">
        <v>36</v>
      </c>
      <c r="D46" s="26">
        <v>4.8</v>
      </c>
      <c r="E46" s="22" t="s">
        <v>107</v>
      </c>
      <c r="F46" s="22" t="s">
        <v>61</v>
      </c>
      <c r="G46" s="26">
        <v>0.53000000000000025</v>
      </c>
    </row>
    <row r="47" spans="2:7" ht="58.3" x14ac:dyDescent="0.4">
      <c r="B47" s="22" t="s">
        <v>108</v>
      </c>
      <c r="C47" s="25" t="s">
        <v>36</v>
      </c>
      <c r="D47" s="26">
        <v>4.8</v>
      </c>
      <c r="E47" s="22" t="s">
        <v>109</v>
      </c>
      <c r="F47" s="22" t="s">
        <v>61</v>
      </c>
      <c r="G47" s="26">
        <v>0.24000000000000021</v>
      </c>
    </row>
    <row r="48" spans="2:7" ht="58.3" x14ac:dyDescent="0.4">
      <c r="B48" s="22" t="s">
        <v>110</v>
      </c>
      <c r="C48" s="25" t="s">
        <v>36</v>
      </c>
      <c r="D48" s="26">
        <v>4.8</v>
      </c>
      <c r="E48" s="22" t="s">
        <v>111</v>
      </c>
      <c r="F48" s="22" t="s">
        <v>71</v>
      </c>
      <c r="G48" s="26">
        <v>0</v>
      </c>
    </row>
    <row r="49" spans="2:7" ht="58.3" x14ac:dyDescent="0.4">
      <c r="B49" s="22" t="s">
        <v>112</v>
      </c>
      <c r="C49" s="25" t="s">
        <v>36</v>
      </c>
      <c r="D49" s="26">
        <v>0</v>
      </c>
      <c r="E49" s="22" t="s">
        <v>113</v>
      </c>
      <c r="F49" s="22" t="s">
        <v>71</v>
      </c>
      <c r="G49" s="26">
        <v>0</v>
      </c>
    </row>
    <row r="50" spans="2:7" ht="58.3" x14ac:dyDescent="0.4">
      <c r="B50" s="22" t="s">
        <v>114</v>
      </c>
      <c r="C50" s="25" t="s">
        <v>36</v>
      </c>
      <c r="D50" s="26">
        <v>0</v>
      </c>
      <c r="E50" s="22" t="s">
        <v>115</v>
      </c>
      <c r="F50" s="22" t="s">
        <v>71</v>
      </c>
      <c r="G50" s="26">
        <v>0</v>
      </c>
    </row>
    <row r="51" spans="2:7" ht="58.3" x14ac:dyDescent="0.4">
      <c r="B51" s="22" t="s">
        <v>116</v>
      </c>
      <c r="C51" s="25" t="s">
        <v>36</v>
      </c>
      <c r="D51" s="26">
        <v>0</v>
      </c>
      <c r="E51" s="22" t="s">
        <v>117</v>
      </c>
      <c r="F51" s="22" t="s">
        <v>71</v>
      </c>
      <c r="G51" s="26">
        <v>0</v>
      </c>
    </row>
    <row r="52" spans="2:7" ht="44.15" thickBot="1" x14ac:dyDescent="0.45">
      <c r="B52" s="20" t="s">
        <v>67</v>
      </c>
      <c r="C52" s="23" t="s">
        <v>37</v>
      </c>
      <c r="D52" s="24">
        <v>13.000000000000004</v>
      </c>
      <c r="E52" s="20" t="s">
        <v>125</v>
      </c>
      <c r="F52" s="20" t="s">
        <v>71</v>
      </c>
      <c r="G52" s="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showGridLines="0" tabSelected="1" workbookViewId="0">
      <selection activeCell="K8" sqref="K8"/>
    </sheetView>
  </sheetViews>
  <sheetFormatPr defaultRowHeight="14.6" x14ac:dyDescent="0.4"/>
  <cols>
    <col min="1" max="1" width="2.23046875" customWidth="1"/>
    <col min="2" max="2" width="7.15234375" bestFit="1" customWidth="1"/>
    <col min="3" max="3" width="5.765625" bestFit="1" customWidth="1"/>
    <col min="4" max="4" width="12.4609375" bestFit="1" customWidth="1"/>
    <col min="5" max="5" width="14.53515625" bestFit="1" customWidth="1"/>
    <col min="6" max="6" width="10.53515625" bestFit="1" customWidth="1"/>
    <col min="7" max="7" width="11.84375" bestFit="1" customWidth="1"/>
  </cols>
  <sheetData>
    <row r="1" spans="1:2" x14ac:dyDescent="0.4">
      <c r="A1" s="19" t="s">
        <v>38</v>
      </c>
    </row>
    <row r="2" spans="1:2" x14ac:dyDescent="0.4">
      <c r="A2" s="19" t="s">
        <v>119</v>
      </c>
    </row>
    <row r="3" spans="1:2" x14ac:dyDescent="0.4">
      <c r="A3" s="19" t="s">
        <v>127</v>
      </c>
    </row>
    <row r="4" spans="1:2" x14ac:dyDescent="0.4">
      <c r="A4" s="19" t="s">
        <v>39</v>
      </c>
    </row>
    <row r="5" spans="1:2" x14ac:dyDescent="0.4">
      <c r="A5" s="19" t="s">
        <v>40</v>
      </c>
    </row>
    <row r="6" spans="1:2" x14ac:dyDescent="0.4">
      <c r="A6" s="19"/>
      <c r="B6" t="s">
        <v>41</v>
      </c>
    </row>
    <row r="7" spans="1:2" x14ac:dyDescent="0.4">
      <c r="A7" s="19"/>
      <c r="B7" t="s">
        <v>42</v>
      </c>
    </row>
    <row r="8" spans="1:2" x14ac:dyDescent="0.4">
      <c r="A8" s="19"/>
      <c r="B8" t="s">
        <v>66</v>
      </c>
    </row>
    <row r="9" spans="1:2" x14ac:dyDescent="0.4">
      <c r="A9" s="19" t="s">
        <v>43</v>
      </c>
    </row>
    <row r="10" spans="1:2" x14ac:dyDescent="0.4">
      <c r="B10" t="s">
        <v>44</v>
      </c>
    </row>
    <row r="11" spans="1:2" x14ac:dyDescent="0.4">
      <c r="B11" t="s">
        <v>45</v>
      </c>
    </row>
    <row r="14" spans="1:2" x14ac:dyDescent="0.4">
      <c r="A14" t="s">
        <v>123</v>
      </c>
    </row>
    <row r="15" spans="1:2" x14ac:dyDescent="0.4">
      <c r="B15" t="s">
        <v>128</v>
      </c>
    </row>
    <row r="18" spans="1:7" ht="15" thickBot="1" x14ac:dyDescent="0.45">
      <c r="A18" t="s">
        <v>50</v>
      </c>
    </row>
    <row r="19" spans="1:7" ht="15" thickBot="1" x14ac:dyDescent="0.45">
      <c r="B19" s="21" t="s">
        <v>46</v>
      </c>
      <c r="C19" s="21" t="s">
        <v>47</v>
      </c>
      <c r="D19" s="21" t="s">
        <v>48</v>
      </c>
      <c r="E19" s="21" t="s">
        <v>49</v>
      </c>
      <c r="F19" s="21" t="s">
        <v>51</v>
      </c>
    </row>
    <row r="20" spans="1:7" ht="87.45" x14ac:dyDescent="0.4">
      <c r="B20" s="22" t="s">
        <v>64</v>
      </c>
      <c r="C20" s="25" t="s">
        <v>57</v>
      </c>
      <c r="D20" s="38">
        <v>0</v>
      </c>
      <c r="E20" s="38">
        <v>3.5633333333333335</v>
      </c>
      <c r="F20" s="22" t="s">
        <v>58</v>
      </c>
    </row>
    <row r="21" spans="1:7" ht="72.900000000000006" x14ac:dyDescent="0.4">
      <c r="B21" s="22" t="s">
        <v>65</v>
      </c>
      <c r="C21" s="25" t="s">
        <v>59</v>
      </c>
      <c r="D21" s="38">
        <v>0</v>
      </c>
      <c r="E21" s="38">
        <v>0</v>
      </c>
      <c r="F21" s="22" t="s">
        <v>58</v>
      </c>
    </row>
    <row r="22" spans="1:7" ht="87.9" thickBot="1" x14ac:dyDescent="0.45">
      <c r="B22" s="20" t="s">
        <v>68</v>
      </c>
      <c r="C22" s="23" t="s">
        <v>60</v>
      </c>
      <c r="D22" s="39">
        <v>0</v>
      </c>
      <c r="E22" s="39">
        <v>4.8</v>
      </c>
      <c r="F22" s="20" t="s">
        <v>58</v>
      </c>
    </row>
    <row r="25" spans="1:7" ht="15" thickBot="1" x14ac:dyDescent="0.45">
      <c r="A25" t="s">
        <v>52</v>
      </c>
    </row>
    <row r="26" spans="1:7" ht="15" thickBot="1" x14ac:dyDescent="0.45">
      <c r="B26" s="21" t="s">
        <v>46</v>
      </c>
      <c r="C26" s="21" t="s">
        <v>47</v>
      </c>
      <c r="D26" s="21" t="s">
        <v>53</v>
      </c>
      <c r="E26" s="21" t="s">
        <v>54</v>
      </c>
      <c r="F26" s="21" t="s">
        <v>55</v>
      </c>
      <c r="G26" s="21" t="s">
        <v>56</v>
      </c>
    </row>
    <row r="27" spans="1:7" ht="102" x14ac:dyDescent="0.4">
      <c r="B27" s="22" t="s">
        <v>69</v>
      </c>
      <c r="C27" s="25" t="s">
        <v>124</v>
      </c>
      <c r="D27" s="26">
        <v>0</v>
      </c>
      <c r="E27" s="22" t="s">
        <v>70</v>
      </c>
      <c r="F27" s="22" t="s">
        <v>71</v>
      </c>
      <c r="G27" s="26">
        <v>0</v>
      </c>
    </row>
    <row r="28" spans="1:7" ht="58.3" x14ac:dyDescent="0.4">
      <c r="B28" s="22" t="s">
        <v>72</v>
      </c>
      <c r="C28" s="25" t="s">
        <v>36</v>
      </c>
      <c r="D28" s="26">
        <v>0</v>
      </c>
      <c r="E28" s="22" t="s">
        <v>73</v>
      </c>
      <c r="F28" s="22" t="s">
        <v>71</v>
      </c>
      <c r="G28" s="26">
        <v>0</v>
      </c>
    </row>
    <row r="29" spans="1:7" ht="58.3" x14ac:dyDescent="0.4">
      <c r="B29" s="22" t="s">
        <v>74</v>
      </c>
      <c r="C29" s="25" t="s">
        <v>36</v>
      </c>
      <c r="D29" s="26">
        <v>3.5633333333333335</v>
      </c>
      <c r="E29" s="22" t="s">
        <v>75</v>
      </c>
      <c r="F29" s="22" t="s">
        <v>61</v>
      </c>
      <c r="G29" s="26">
        <v>0.19000000000000039</v>
      </c>
    </row>
    <row r="30" spans="1:7" ht="102" x14ac:dyDescent="0.4">
      <c r="B30" s="22" t="s">
        <v>76</v>
      </c>
      <c r="C30" s="25" t="s">
        <v>62</v>
      </c>
      <c r="D30" s="26">
        <v>3.5633333333333335</v>
      </c>
      <c r="E30" s="22" t="s">
        <v>77</v>
      </c>
      <c r="F30" s="22" t="s">
        <v>61</v>
      </c>
      <c r="G30" s="26">
        <v>0.5</v>
      </c>
    </row>
    <row r="31" spans="1:7" ht="58.3" x14ac:dyDescent="0.4">
      <c r="B31" s="22" t="s">
        <v>78</v>
      </c>
      <c r="C31" s="25" t="s">
        <v>36</v>
      </c>
      <c r="D31" s="26">
        <v>3.5633333333333335</v>
      </c>
      <c r="E31" s="22" t="s">
        <v>79</v>
      </c>
      <c r="F31" s="22" t="s">
        <v>61</v>
      </c>
      <c r="G31" s="26">
        <v>0.45000000000000018</v>
      </c>
    </row>
    <row r="32" spans="1:7" ht="58.3" x14ac:dyDescent="0.4">
      <c r="B32" s="22" t="s">
        <v>80</v>
      </c>
      <c r="C32" s="25" t="s">
        <v>36</v>
      </c>
      <c r="D32" s="26">
        <v>3.5633333333333335</v>
      </c>
      <c r="E32" s="22" t="s">
        <v>81</v>
      </c>
      <c r="F32" s="22" t="s">
        <v>61</v>
      </c>
      <c r="G32" s="26">
        <v>0.5900000000000003</v>
      </c>
    </row>
    <row r="33" spans="2:7" ht="58.3" x14ac:dyDescent="0.4">
      <c r="B33" s="22" t="s">
        <v>82</v>
      </c>
      <c r="C33" s="25" t="s">
        <v>36</v>
      </c>
      <c r="D33" s="26">
        <v>3.5633333333333335</v>
      </c>
      <c r="E33" s="22" t="s">
        <v>83</v>
      </c>
      <c r="F33" s="22" t="s">
        <v>61</v>
      </c>
      <c r="G33" s="26">
        <v>0.5900000000000003</v>
      </c>
    </row>
    <row r="34" spans="2:7" ht="58.3" x14ac:dyDescent="0.4">
      <c r="B34" s="22" t="s">
        <v>84</v>
      </c>
      <c r="C34" s="25" t="s">
        <v>36</v>
      </c>
      <c r="D34" s="26">
        <v>3.5633333333333335</v>
      </c>
      <c r="E34" s="22" t="s">
        <v>85</v>
      </c>
      <c r="F34" s="22" t="s">
        <v>71</v>
      </c>
      <c r="G34" s="26">
        <v>0</v>
      </c>
    </row>
    <row r="35" spans="2:7" ht="58.3" x14ac:dyDescent="0.4">
      <c r="B35" s="22" t="s">
        <v>86</v>
      </c>
      <c r="C35" s="25" t="s">
        <v>36</v>
      </c>
      <c r="D35" s="26">
        <v>3.5633333333333335</v>
      </c>
      <c r="E35" s="22" t="s">
        <v>87</v>
      </c>
      <c r="F35" s="22" t="s">
        <v>61</v>
      </c>
      <c r="G35" s="26">
        <v>1.7933333333333334</v>
      </c>
    </row>
    <row r="36" spans="2:7" ht="58.3" x14ac:dyDescent="0.4">
      <c r="B36" s="22" t="s">
        <v>88</v>
      </c>
      <c r="C36" s="25" t="s">
        <v>36</v>
      </c>
      <c r="D36" s="26">
        <v>3.5633333333333335</v>
      </c>
      <c r="E36" s="22" t="s">
        <v>89</v>
      </c>
      <c r="F36" s="22" t="s">
        <v>61</v>
      </c>
      <c r="G36" s="26">
        <v>0.6333333333333333</v>
      </c>
    </row>
    <row r="37" spans="2:7" ht="58.3" x14ac:dyDescent="0.4">
      <c r="B37" s="22" t="s">
        <v>90</v>
      </c>
      <c r="C37" s="25" t="s">
        <v>36</v>
      </c>
      <c r="D37" s="26">
        <v>4.8</v>
      </c>
      <c r="E37" s="22" t="s">
        <v>91</v>
      </c>
      <c r="F37" s="22" t="s">
        <v>61</v>
      </c>
      <c r="G37" s="26">
        <v>0.86999999999999966</v>
      </c>
    </row>
    <row r="38" spans="2:7" ht="58.3" x14ac:dyDescent="0.4">
      <c r="B38" s="22" t="s">
        <v>92</v>
      </c>
      <c r="C38" s="25" t="s">
        <v>36</v>
      </c>
      <c r="D38" s="26">
        <v>4.8</v>
      </c>
      <c r="E38" s="22" t="s">
        <v>93</v>
      </c>
      <c r="F38" s="22" t="s">
        <v>61</v>
      </c>
      <c r="G38" s="26">
        <v>0.89999999999999991</v>
      </c>
    </row>
    <row r="39" spans="2:7" ht="58.3" x14ac:dyDescent="0.4">
      <c r="B39" s="22" t="s">
        <v>94</v>
      </c>
      <c r="C39" s="25" t="s">
        <v>36</v>
      </c>
      <c r="D39" s="26">
        <v>4.8</v>
      </c>
      <c r="E39" s="22" t="s">
        <v>95</v>
      </c>
      <c r="F39" s="22" t="s">
        <v>61</v>
      </c>
      <c r="G39" s="26">
        <v>0.1899999999999995</v>
      </c>
    </row>
    <row r="40" spans="2:7" ht="58.3" x14ac:dyDescent="0.4">
      <c r="B40" s="22" t="s">
        <v>96</v>
      </c>
      <c r="C40" s="25" t="s">
        <v>36</v>
      </c>
      <c r="D40" s="26">
        <v>4.8</v>
      </c>
      <c r="E40" s="22" t="s">
        <v>97</v>
      </c>
      <c r="F40" s="22" t="s">
        <v>61</v>
      </c>
      <c r="G40" s="26">
        <v>0.29999999999999982</v>
      </c>
    </row>
    <row r="41" spans="2:7" ht="58.3" x14ac:dyDescent="0.4">
      <c r="B41" s="22" t="s">
        <v>98</v>
      </c>
      <c r="C41" s="25" t="s">
        <v>36</v>
      </c>
      <c r="D41" s="26">
        <v>4.8</v>
      </c>
      <c r="E41" s="22" t="s">
        <v>99</v>
      </c>
      <c r="F41" s="22" t="s">
        <v>61</v>
      </c>
      <c r="G41" s="26">
        <v>0.41999999999999993</v>
      </c>
    </row>
    <row r="42" spans="2:7" ht="58.3" x14ac:dyDescent="0.4">
      <c r="B42" s="22" t="s">
        <v>100</v>
      </c>
      <c r="C42" s="25" t="s">
        <v>36</v>
      </c>
      <c r="D42" s="26">
        <v>4.8</v>
      </c>
      <c r="E42" s="22" t="s">
        <v>101</v>
      </c>
      <c r="F42" s="22" t="s">
        <v>61</v>
      </c>
      <c r="G42" s="26">
        <v>0.14999999999999947</v>
      </c>
    </row>
    <row r="43" spans="2:7" ht="58.3" x14ac:dyDescent="0.4">
      <c r="B43" s="22" t="s">
        <v>102</v>
      </c>
      <c r="C43" s="25" t="s">
        <v>36</v>
      </c>
      <c r="D43" s="26">
        <v>4.8</v>
      </c>
      <c r="E43" s="22" t="s">
        <v>103</v>
      </c>
      <c r="F43" s="22" t="s">
        <v>61</v>
      </c>
      <c r="G43" s="26">
        <v>4.0000000000000036E-2</v>
      </c>
    </row>
    <row r="44" spans="2:7" ht="58.3" x14ac:dyDescent="0.4">
      <c r="B44" s="22" t="s">
        <v>104</v>
      </c>
      <c r="C44" s="25" t="s">
        <v>36</v>
      </c>
      <c r="D44" s="26">
        <v>4.8</v>
      </c>
      <c r="E44" s="22" t="s">
        <v>105</v>
      </c>
      <c r="F44" s="22" t="s">
        <v>61</v>
      </c>
      <c r="G44" s="26">
        <v>8.9999999999999858E-2</v>
      </c>
    </row>
    <row r="45" spans="2:7" ht="58.3" x14ac:dyDescent="0.4">
      <c r="B45" s="22" t="s">
        <v>106</v>
      </c>
      <c r="C45" s="25" t="s">
        <v>36</v>
      </c>
      <c r="D45" s="26">
        <v>4.8</v>
      </c>
      <c r="E45" s="22" t="s">
        <v>107</v>
      </c>
      <c r="F45" s="22" t="s">
        <v>61</v>
      </c>
      <c r="G45" s="26">
        <v>0.53000000000000025</v>
      </c>
    </row>
    <row r="46" spans="2:7" ht="58.3" x14ac:dyDescent="0.4">
      <c r="B46" s="22" t="s">
        <v>108</v>
      </c>
      <c r="C46" s="25" t="s">
        <v>36</v>
      </c>
      <c r="D46" s="26">
        <v>4.8</v>
      </c>
      <c r="E46" s="22" t="s">
        <v>109</v>
      </c>
      <c r="F46" s="22" t="s">
        <v>61</v>
      </c>
      <c r="G46" s="26">
        <v>0.24000000000000021</v>
      </c>
    </row>
    <row r="47" spans="2:7" ht="58.3" x14ac:dyDescent="0.4">
      <c r="B47" s="22" t="s">
        <v>110</v>
      </c>
      <c r="C47" s="25" t="s">
        <v>36</v>
      </c>
      <c r="D47" s="26">
        <v>4.8</v>
      </c>
      <c r="E47" s="22" t="s">
        <v>111</v>
      </c>
      <c r="F47" s="22" t="s">
        <v>71</v>
      </c>
      <c r="G47" s="26">
        <v>0</v>
      </c>
    </row>
    <row r="48" spans="2:7" ht="58.3" x14ac:dyDescent="0.4">
      <c r="B48" s="22" t="s">
        <v>112</v>
      </c>
      <c r="C48" s="25" t="s">
        <v>36</v>
      </c>
      <c r="D48" s="26">
        <v>0</v>
      </c>
      <c r="E48" s="22" t="s">
        <v>113</v>
      </c>
      <c r="F48" s="22" t="s">
        <v>71</v>
      </c>
      <c r="G48" s="26">
        <v>0</v>
      </c>
    </row>
    <row r="49" spans="2:7" ht="58.3" x14ac:dyDescent="0.4">
      <c r="B49" s="22" t="s">
        <v>114</v>
      </c>
      <c r="C49" s="25" t="s">
        <v>36</v>
      </c>
      <c r="D49" s="26">
        <v>0</v>
      </c>
      <c r="E49" s="22" t="s">
        <v>115</v>
      </c>
      <c r="F49" s="22" t="s">
        <v>71</v>
      </c>
      <c r="G49" s="26">
        <v>0</v>
      </c>
    </row>
    <row r="50" spans="2:7" ht="58.75" thickBot="1" x14ac:dyDescent="0.45">
      <c r="B50" s="20" t="s">
        <v>116</v>
      </c>
      <c r="C50" s="23" t="s">
        <v>36</v>
      </c>
      <c r="D50" s="24">
        <v>0</v>
      </c>
      <c r="E50" s="20" t="s">
        <v>117</v>
      </c>
      <c r="F50" s="20" t="s">
        <v>71</v>
      </c>
      <c r="G50" s="2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3"/>
  <sheetViews>
    <sheetView zoomScale="50" zoomScaleNormal="50" workbookViewId="0">
      <selection activeCell="D2" sqref="D2"/>
    </sheetView>
  </sheetViews>
  <sheetFormatPr defaultRowHeight="14.6" x14ac:dyDescent="0.4"/>
  <cols>
    <col min="7" max="7" width="10.07421875" customWidth="1"/>
  </cols>
  <sheetData>
    <row r="1" spans="2:29" ht="29.6" thickBot="1" x14ac:dyDescent="0.45">
      <c r="D1" s="66" t="s">
        <v>137</v>
      </c>
      <c r="E1" s="8">
        <f>SUM(D4:E4,Y4:AA4)/8</f>
        <v>1.9749999999999999</v>
      </c>
    </row>
    <row r="2" spans="2:29" x14ac:dyDescent="0.4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9"/>
    </row>
    <row r="3" spans="2:29" x14ac:dyDescent="0.4">
      <c r="B3" s="32" t="s">
        <v>8</v>
      </c>
      <c r="C3" s="13" t="s">
        <v>30</v>
      </c>
      <c r="D3" s="13">
        <v>0</v>
      </c>
      <c r="E3" s="13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C3" s="28"/>
    </row>
    <row r="4" spans="2:29" x14ac:dyDescent="0.4">
      <c r="B4" s="12"/>
      <c r="C4" s="13" t="s">
        <v>31</v>
      </c>
      <c r="D4" s="2">
        <v>2.09</v>
      </c>
      <c r="E4" s="2">
        <v>1.17</v>
      </c>
      <c r="F4" s="2">
        <v>0.74</v>
      </c>
      <c r="G4" s="2">
        <v>0.43</v>
      </c>
      <c r="H4" s="2">
        <v>0.48</v>
      </c>
      <c r="I4" s="2">
        <v>0.34</v>
      </c>
      <c r="J4" s="2">
        <v>0.34</v>
      </c>
      <c r="K4" s="2">
        <v>0.93</v>
      </c>
      <c r="L4" s="61">
        <v>1.77</v>
      </c>
      <c r="M4" s="61">
        <v>2.93</v>
      </c>
      <c r="N4" s="62">
        <v>3.93</v>
      </c>
      <c r="O4" s="62">
        <v>3.9</v>
      </c>
      <c r="P4" s="62">
        <v>4.6100000000000003</v>
      </c>
      <c r="Q4" s="62">
        <v>4.5</v>
      </c>
      <c r="R4" s="62">
        <v>4.38</v>
      </c>
      <c r="S4" s="62">
        <v>4.6500000000000004</v>
      </c>
      <c r="T4" s="62">
        <v>4.76</v>
      </c>
      <c r="U4" s="62">
        <v>4.71</v>
      </c>
      <c r="V4" s="61">
        <v>4.2699999999999996</v>
      </c>
      <c r="W4" s="61">
        <v>4.5599999999999996</v>
      </c>
      <c r="X4" s="61">
        <v>4.8</v>
      </c>
      <c r="Y4" s="2">
        <v>4.75</v>
      </c>
      <c r="Z4" s="2">
        <v>4.28</v>
      </c>
      <c r="AA4" s="2">
        <v>3.51</v>
      </c>
      <c r="AC4" s="28"/>
    </row>
    <row r="5" spans="2:29" x14ac:dyDescent="0.4">
      <c r="B5" s="12"/>
      <c r="C5" s="13"/>
      <c r="D5" s="2">
        <v>0</v>
      </c>
      <c r="E5" s="2">
        <v>0</v>
      </c>
      <c r="F5" s="2">
        <f>SUM($E$1,F4)</f>
        <v>2.7149999999999999</v>
      </c>
      <c r="G5" s="2">
        <f t="shared" ref="G5:M5" si="0">SUM($E$1,G4)</f>
        <v>2.4049999999999998</v>
      </c>
      <c r="H5" s="2">
        <f t="shared" si="0"/>
        <v>2.4550000000000001</v>
      </c>
      <c r="I5" s="2">
        <f t="shared" si="0"/>
        <v>2.3149999999999999</v>
      </c>
      <c r="J5" s="2">
        <f t="shared" si="0"/>
        <v>2.3149999999999999</v>
      </c>
      <c r="K5" s="2">
        <f t="shared" si="0"/>
        <v>2.9049999999999998</v>
      </c>
      <c r="L5" s="2">
        <f t="shared" si="0"/>
        <v>3.7450000000000001</v>
      </c>
      <c r="M5" s="2">
        <f t="shared" si="0"/>
        <v>4.9050000000000002</v>
      </c>
      <c r="N5" s="2">
        <v>3.93</v>
      </c>
      <c r="O5" s="2">
        <v>3.9</v>
      </c>
      <c r="P5" s="2">
        <v>4.6100000000000003</v>
      </c>
      <c r="Q5" s="2">
        <v>4.5</v>
      </c>
      <c r="R5" s="2">
        <v>4.38</v>
      </c>
      <c r="S5" s="2">
        <v>4.6500000000000004</v>
      </c>
      <c r="T5" s="2">
        <v>4.76</v>
      </c>
      <c r="U5" s="2">
        <v>4.71</v>
      </c>
      <c r="V5" s="2">
        <v>4.2699999999999996</v>
      </c>
      <c r="W5" s="2">
        <v>4.5599999999999996</v>
      </c>
      <c r="X5" s="2">
        <v>4.8</v>
      </c>
      <c r="Y5" s="2">
        <v>0</v>
      </c>
      <c r="Z5" s="2">
        <v>0</v>
      </c>
      <c r="AA5" s="2">
        <v>0</v>
      </c>
      <c r="AC5" s="28"/>
    </row>
    <row r="6" spans="2:29" x14ac:dyDescent="0.4">
      <c r="B6" s="12" t="s">
        <v>32</v>
      </c>
      <c r="C6" s="13" t="s">
        <v>63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C6" s="28"/>
    </row>
    <row r="7" spans="2:29" x14ac:dyDescent="0.4">
      <c r="B7" s="12" t="s">
        <v>33</v>
      </c>
      <c r="C7" s="13">
        <v>1</v>
      </c>
      <c r="D7" s="13">
        <v>0</v>
      </c>
      <c r="E7" s="13">
        <v>0</v>
      </c>
      <c r="F7" s="63">
        <v>1</v>
      </c>
      <c r="G7" s="63">
        <v>1</v>
      </c>
      <c r="H7" s="63">
        <v>1</v>
      </c>
      <c r="I7" s="63">
        <v>1</v>
      </c>
      <c r="J7" s="63">
        <v>1</v>
      </c>
      <c r="K7" s="63">
        <v>1</v>
      </c>
      <c r="L7" s="63">
        <v>1</v>
      </c>
      <c r="M7" s="63">
        <v>1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C7" s="28"/>
    </row>
    <row r="8" spans="2:29" x14ac:dyDescent="0.4">
      <c r="B8" s="12" t="s">
        <v>34</v>
      </c>
      <c r="C8" s="13">
        <v>1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63">
        <v>1</v>
      </c>
      <c r="M8" s="63">
        <v>1</v>
      </c>
      <c r="N8" s="63">
        <v>1</v>
      </c>
      <c r="O8" s="63">
        <v>1</v>
      </c>
      <c r="P8" s="63">
        <v>1</v>
      </c>
      <c r="Q8" s="63">
        <v>1</v>
      </c>
      <c r="R8" s="63">
        <v>1</v>
      </c>
      <c r="S8" s="63">
        <v>1</v>
      </c>
      <c r="T8" s="63">
        <v>1</v>
      </c>
      <c r="U8" s="63">
        <v>1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C8" s="28"/>
    </row>
    <row r="9" spans="2:29" x14ac:dyDescent="0.4">
      <c r="B9" s="12" t="s">
        <v>35</v>
      </c>
      <c r="C9" s="13">
        <v>1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63">
        <v>1</v>
      </c>
      <c r="O9" s="63">
        <v>1</v>
      </c>
      <c r="P9" s="63">
        <v>1</v>
      </c>
      <c r="Q9" s="63">
        <v>1</v>
      </c>
      <c r="R9" s="63">
        <v>1</v>
      </c>
      <c r="S9" s="63">
        <v>1</v>
      </c>
      <c r="T9" s="63">
        <v>1</v>
      </c>
      <c r="U9" s="63">
        <v>1</v>
      </c>
      <c r="V9" s="63">
        <v>1</v>
      </c>
      <c r="W9" s="63">
        <v>1</v>
      </c>
      <c r="X9" s="63">
        <v>1</v>
      </c>
      <c r="Y9" s="13">
        <v>0</v>
      </c>
      <c r="Z9" s="13">
        <v>0</v>
      </c>
      <c r="AA9" s="13">
        <v>0</v>
      </c>
      <c r="AC9" s="28"/>
    </row>
    <row r="10" spans="2:29" x14ac:dyDescent="0.4"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28"/>
    </row>
    <row r="11" spans="2:29" ht="15" thickBot="1" x14ac:dyDescent="0.45"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28"/>
    </row>
    <row r="12" spans="2:29" ht="43.75" x14ac:dyDescent="0.4">
      <c r="B12" s="7"/>
      <c r="C12" s="15" t="s">
        <v>36</v>
      </c>
      <c r="D12" s="13"/>
      <c r="E12" s="13"/>
      <c r="F12" s="13"/>
      <c r="G12" s="14" t="s">
        <v>37</v>
      </c>
      <c r="H12" s="40">
        <f>SUMPRODUCT(C7:C9,C13:C15)</f>
        <v>9.7050000000000001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28"/>
    </row>
    <row r="13" spans="2:29" x14ac:dyDescent="0.4">
      <c r="B13" s="12" t="s">
        <v>33</v>
      </c>
      <c r="C13" s="64">
        <v>4.9050000000000002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28"/>
    </row>
    <row r="14" spans="2:29" x14ac:dyDescent="0.4">
      <c r="B14" s="12" t="s">
        <v>34</v>
      </c>
      <c r="C14" s="64">
        <v>0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28"/>
    </row>
    <row r="15" spans="2:29" ht="15" thickBot="1" x14ac:dyDescent="0.45">
      <c r="B15" s="16" t="s">
        <v>35</v>
      </c>
      <c r="C15" s="65">
        <v>4.8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28"/>
    </row>
    <row r="16" spans="2:29" ht="15" thickBot="1" x14ac:dyDescent="0.45"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28"/>
    </row>
    <row r="17" spans="2:29" x14ac:dyDescent="0.4">
      <c r="B17" s="12"/>
      <c r="C17" s="7" t="s">
        <v>30</v>
      </c>
      <c r="D17" s="8">
        <v>0</v>
      </c>
      <c r="E17" s="8">
        <v>1</v>
      </c>
      <c r="F17" s="8">
        <v>2</v>
      </c>
      <c r="G17" s="8">
        <v>3</v>
      </c>
      <c r="H17" s="8">
        <v>4</v>
      </c>
      <c r="I17" s="8">
        <v>5</v>
      </c>
      <c r="J17" s="8">
        <v>6</v>
      </c>
      <c r="K17" s="8">
        <v>7</v>
      </c>
      <c r="L17" s="8">
        <v>8</v>
      </c>
      <c r="M17" s="8">
        <v>9</v>
      </c>
      <c r="N17" s="8">
        <v>10</v>
      </c>
      <c r="O17" s="8">
        <v>11</v>
      </c>
      <c r="P17" s="8">
        <v>12</v>
      </c>
      <c r="Q17" s="8">
        <v>13</v>
      </c>
      <c r="R17" s="8">
        <v>14</v>
      </c>
      <c r="S17" s="8">
        <v>15</v>
      </c>
      <c r="T17" s="8">
        <v>16</v>
      </c>
      <c r="U17" s="8">
        <v>17</v>
      </c>
      <c r="V17" s="8">
        <v>18</v>
      </c>
      <c r="W17" s="8">
        <v>19</v>
      </c>
      <c r="X17" s="8">
        <v>20</v>
      </c>
      <c r="Y17" s="8">
        <v>21</v>
      </c>
      <c r="Z17" s="8">
        <v>22</v>
      </c>
      <c r="AA17" s="9">
        <v>23</v>
      </c>
      <c r="AB17" s="13"/>
      <c r="AC17" s="28"/>
    </row>
    <row r="18" spans="2:29" x14ac:dyDescent="0.4"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28"/>
      <c r="AB18" s="13"/>
      <c r="AC18" s="28"/>
    </row>
    <row r="19" spans="2:29" ht="44.15" thickBot="1" x14ac:dyDescent="0.45">
      <c r="B19" s="12"/>
      <c r="C19" s="10" t="s">
        <v>36</v>
      </c>
      <c r="D19" s="11">
        <f>SUMPRODUCT($C$13:$C$15,D7:D9)</f>
        <v>0</v>
      </c>
      <c r="E19" s="11">
        <f>SUMPRODUCT($C$13:$C$15,E7:E9)</f>
        <v>0</v>
      </c>
      <c r="F19" s="11">
        <f>SUMPRODUCT($C$13:$C$15,F7:F9)</f>
        <v>4.9050000000000002</v>
      </c>
      <c r="G19" s="11">
        <f t="shared" ref="E19:AA19" si="1">SUMPRODUCT($C$13:$C$15,G7:G9)</f>
        <v>4.9050000000000002</v>
      </c>
      <c r="H19" s="11">
        <f t="shared" si="1"/>
        <v>4.9050000000000002</v>
      </c>
      <c r="I19" s="11">
        <f t="shared" si="1"/>
        <v>4.9050000000000002</v>
      </c>
      <c r="J19" s="11">
        <f t="shared" si="1"/>
        <v>4.9050000000000002</v>
      </c>
      <c r="K19" s="11">
        <f t="shared" si="1"/>
        <v>4.9050000000000002</v>
      </c>
      <c r="L19" s="11">
        <f t="shared" si="1"/>
        <v>4.9050000000000002</v>
      </c>
      <c r="M19" s="11">
        <f t="shared" si="1"/>
        <v>4.9050000000000002</v>
      </c>
      <c r="N19" s="11">
        <f t="shared" si="1"/>
        <v>4.8</v>
      </c>
      <c r="O19" s="11">
        <f t="shared" si="1"/>
        <v>4.8</v>
      </c>
      <c r="P19" s="11">
        <f t="shared" si="1"/>
        <v>4.8</v>
      </c>
      <c r="Q19" s="11">
        <f t="shared" si="1"/>
        <v>4.8</v>
      </c>
      <c r="R19" s="11">
        <f t="shared" si="1"/>
        <v>4.8</v>
      </c>
      <c r="S19" s="11">
        <f t="shared" si="1"/>
        <v>4.8</v>
      </c>
      <c r="T19" s="11">
        <f t="shared" si="1"/>
        <v>4.8</v>
      </c>
      <c r="U19" s="11">
        <f t="shared" si="1"/>
        <v>4.8</v>
      </c>
      <c r="V19" s="11">
        <f t="shared" si="1"/>
        <v>4.8</v>
      </c>
      <c r="W19" s="11">
        <f t="shared" si="1"/>
        <v>4.8</v>
      </c>
      <c r="X19" s="11">
        <f t="shared" si="1"/>
        <v>4.8</v>
      </c>
      <c r="Y19" s="11">
        <f t="shared" si="1"/>
        <v>0</v>
      </c>
      <c r="Z19" s="11">
        <f t="shared" si="1"/>
        <v>0</v>
      </c>
      <c r="AA19" s="29">
        <f t="shared" si="1"/>
        <v>0</v>
      </c>
      <c r="AB19" s="13"/>
      <c r="AC19" s="28"/>
    </row>
    <row r="20" spans="2:29" x14ac:dyDescent="0.4"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28"/>
      <c r="AB20" s="13"/>
      <c r="AC20" s="28"/>
    </row>
    <row r="21" spans="2:29" ht="15" thickBot="1" x14ac:dyDescent="0.45">
      <c r="B21" s="31"/>
      <c r="C21" s="16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29"/>
      <c r="AB21" s="13"/>
      <c r="AC21" s="28"/>
    </row>
    <row r="22" spans="2:29" x14ac:dyDescent="0.4"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28"/>
    </row>
    <row r="23" spans="2:29" ht="15" thickBot="1" x14ac:dyDescent="0.45">
      <c r="B23" s="16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8"/>
  <sheetViews>
    <sheetView zoomScale="91" zoomScaleNormal="91" workbookViewId="0">
      <selection activeCell="C13" sqref="C13:C15"/>
    </sheetView>
  </sheetViews>
  <sheetFormatPr defaultRowHeight="14.6" x14ac:dyDescent="0.4"/>
  <sheetData>
    <row r="1" spans="2:29" ht="15" thickBot="1" x14ac:dyDescent="0.45"/>
    <row r="2" spans="2:29" x14ac:dyDescent="0.4">
      <c r="B2" s="7"/>
      <c r="C2" s="8"/>
      <c r="D2" s="8" t="s">
        <v>126</v>
      </c>
      <c r="E2" s="8">
        <f>SUM(D4:E4,Y4:AA4)/8</f>
        <v>3.4862500000000001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9"/>
    </row>
    <row r="3" spans="2:29" x14ac:dyDescent="0.4">
      <c r="B3" s="32" t="s">
        <v>8</v>
      </c>
      <c r="C3" s="13" t="s">
        <v>30</v>
      </c>
      <c r="D3" s="13">
        <v>0</v>
      </c>
      <c r="E3" s="13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C3" s="28"/>
    </row>
    <row r="4" spans="2:29" x14ac:dyDescent="0.4">
      <c r="B4" s="12"/>
      <c r="C4" s="13" t="s">
        <v>31</v>
      </c>
      <c r="D4" s="2">
        <v>3.09</v>
      </c>
      <c r="E4" s="2">
        <v>1.53</v>
      </c>
      <c r="F4" s="2">
        <v>1.1200000000000001</v>
      </c>
      <c r="G4" s="2">
        <v>0.78</v>
      </c>
      <c r="H4" s="2">
        <v>0.66</v>
      </c>
      <c r="I4" s="2">
        <v>0.56000000000000005</v>
      </c>
      <c r="J4" s="2">
        <v>1.03</v>
      </c>
      <c r="K4" s="2">
        <v>2</v>
      </c>
      <c r="L4" s="5">
        <v>3.96</v>
      </c>
      <c r="M4" s="5">
        <v>6.47</v>
      </c>
      <c r="N4" s="3">
        <v>9.07</v>
      </c>
      <c r="O4" s="3">
        <v>10.91</v>
      </c>
      <c r="P4" s="3">
        <v>11.88</v>
      </c>
      <c r="Q4" s="3">
        <v>12.2</v>
      </c>
      <c r="R4" s="3">
        <v>14.08</v>
      </c>
      <c r="S4" s="3">
        <v>13.66</v>
      </c>
      <c r="T4" s="3">
        <v>11.61</v>
      </c>
      <c r="U4" s="3">
        <v>10.18</v>
      </c>
      <c r="V4" s="4">
        <v>7.74</v>
      </c>
      <c r="W4" s="4">
        <v>7.7</v>
      </c>
      <c r="X4" s="4">
        <v>8.49</v>
      </c>
      <c r="Y4" s="2">
        <v>8.41</v>
      </c>
      <c r="Z4" s="2">
        <v>9.1199999999999992</v>
      </c>
      <c r="AA4" s="2">
        <v>5.74</v>
      </c>
      <c r="AC4" s="28"/>
    </row>
    <row r="5" spans="2:29" x14ac:dyDescent="0.4">
      <c r="B5" s="12"/>
      <c r="C5" s="13"/>
      <c r="D5" s="2">
        <v>0</v>
      </c>
      <c r="E5" s="2">
        <v>0</v>
      </c>
      <c r="F5" s="37">
        <f>$E$2+F4</f>
        <v>4.6062500000000002</v>
      </c>
      <c r="G5" s="37">
        <f t="shared" ref="G5:M5" si="0">$E$2+G4</f>
        <v>4.2662500000000003</v>
      </c>
      <c r="H5" s="37">
        <f t="shared" si="0"/>
        <v>4.1462500000000002</v>
      </c>
      <c r="I5" s="37">
        <f t="shared" si="0"/>
        <v>4.0462500000000006</v>
      </c>
      <c r="J5" s="37">
        <f t="shared" si="0"/>
        <v>4.5162500000000003</v>
      </c>
      <c r="K5" s="37">
        <f t="shared" si="0"/>
        <v>5.4862500000000001</v>
      </c>
      <c r="L5" s="37">
        <f t="shared" si="0"/>
        <v>7.44625</v>
      </c>
      <c r="M5" s="37">
        <f t="shared" si="0"/>
        <v>9.9562500000000007</v>
      </c>
      <c r="N5" s="2">
        <f t="shared" ref="H5:AA5" si="1">N4</f>
        <v>9.07</v>
      </c>
      <c r="O5" s="2">
        <f t="shared" si="1"/>
        <v>10.91</v>
      </c>
      <c r="P5" s="2">
        <f t="shared" si="1"/>
        <v>11.88</v>
      </c>
      <c r="Q5" s="2">
        <f t="shared" si="1"/>
        <v>12.2</v>
      </c>
      <c r="R5" s="2">
        <f t="shared" si="1"/>
        <v>14.08</v>
      </c>
      <c r="S5" s="2">
        <f t="shared" si="1"/>
        <v>13.66</v>
      </c>
      <c r="T5" s="2">
        <f t="shared" si="1"/>
        <v>11.61</v>
      </c>
      <c r="U5" s="2">
        <f t="shared" si="1"/>
        <v>10.18</v>
      </c>
      <c r="V5" s="2">
        <f t="shared" si="1"/>
        <v>7.74</v>
      </c>
      <c r="W5" s="2">
        <f t="shared" si="1"/>
        <v>7.7</v>
      </c>
      <c r="X5" s="2">
        <f t="shared" si="1"/>
        <v>8.49</v>
      </c>
      <c r="Y5" s="2">
        <v>0</v>
      </c>
      <c r="Z5" s="2">
        <v>0</v>
      </c>
      <c r="AA5" s="2">
        <v>0</v>
      </c>
      <c r="AC5" s="28"/>
    </row>
    <row r="6" spans="2:29" x14ac:dyDescent="0.4">
      <c r="B6" s="12" t="s">
        <v>32</v>
      </c>
      <c r="C6" s="13" t="s">
        <v>63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C6" s="28"/>
    </row>
    <row r="7" spans="2:29" x14ac:dyDescent="0.4">
      <c r="B7" s="12" t="s">
        <v>33</v>
      </c>
      <c r="C7" s="13">
        <v>1</v>
      </c>
      <c r="D7" s="13">
        <v>0</v>
      </c>
      <c r="E7" s="13">
        <v>0</v>
      </c>
      <c r="F7" s="30">
        <v>1</v>
      </c>
      <c r="G7" s="30">
        <v>1</v>
      </c>
      <c r="H7" s="30">
        <v>1</v>
      </c>
      <c r="I7" s="30">
        <v>1</v>
      </c>
      <c r="J7" s="30">
        <v>1</v>
      </c>
      <c r="K7" s="30">
        <v>1</v>
      </c>
      <c r="L7" s="30">
        <v>1</v>
      </c>
      <c r="M7" s="30">
        <v>1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C7" s="28"/>
    </row>
    <row r="8" spans="2:29" x14ac:dyDescent="0.4">
      <c r="B8" s="12" t="s">
        <v>34</v>
      </c>
      <c r="C8" s="13">
        <v>1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30">
        <v>1</v>
      </c>
      <c r="M8" s="30">
        <v>1</v>
      </c>
      <c r="N8" s="30">
        <v>1</v>
      </c>
      <c r="O8" s="30">
        <v>1</v>
      </c>
      <c r="P8" s="30">
        <v>1</v>
      </c>
      <c r="Q8" s="30">
        <v>1</v>
      </c>
      <c r="R8" s="30">
        <v>1</v>
      </c>
      <c r="S8" s="30">
        <v>1</v>
      </c>
      <c r="T8" s="30">
        <v>1</v>
      </c>
      <c r="U8" s="30">
        <v>1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C8" s="28"/>
    </row>
    <row r="9" spans="2:29" x14ac:dyDescent="0.4">
      <c r="B9" s="12" t="s">
        <v>35</v>
      </c>
      <c r="C9" s="13">
        <v>1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1</v>
      </c>
      <c r="T9" s="30">
        <v>1</v>
      </c>
      <c r="U9" s="30">
        <v>1</v>
      </c>
      <c r="V9" s="30">
        <v>1</v>
      </c>
      <c r="W9" s="30">
        <v>1</v>
      </c>
      <c r="X9" s="30">
        <v>1</v>
      </c>
      <c r="Y9" s="13">
        <v>0</v>
      </c>
      <c r="Z9" s="13">
        <v>0</v>
      </c>
      <c r="AA9" s="13">
        <v>0</v>
      </c>
      <c r="AC9" s="28"/>
    </row>
    <row r="10" spans="2:29" x14ac:dyDescent="0.4"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28"/>
    </row>
    <row r="11" spans="2:29" ht="15" thickBot="1" x14ac:dyDescent="0.45"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28"/>
    </row>
    <row r="12" spans="2:29" ht="43.75" x14ac:dyDescent="0.4">
      <c r="B12" s="7"/>
      <c r="C12" s="15" t="s">
        <v>36</v>
      </c>
      <c r="D12" s="13"/>
      <c r="E12" s="13"/>
      <c r="F12" s="13"/>
      <c r="G12" s="14" t="s">
        <v>37</v>
      </c>
      <c r="H12" s="13">
        <f>SUMPRODUCT(C7:C9,C13:C15)</f>
        <v>13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28"/>
    </row>
    <row r="13" spans="2:29" x14ac:dyDescent="0.4">
      <c r="B13" s="12" t="s">
        <v>33</v>
      </c>
      <c r="C13" s="35">
        <v>3.9299999999999997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28"/>
    </row>
    <row r="14" spans="2:29" x14ac:dyDescent="0.4">
      <c r="B14" s="12" t="s">
        <v>34</v>
      </c>
      <c r="C14" s="35">
        <v>1.37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28"/>
    </row>
    <row r="15" spans="2:29" ht="15" thickBot="1" x14ac:dyDescent="0.45">
      <c r="B15" s="16" t="s">
        <v>35</v>
      </c>
      <c r="C15" s="36">
        <v>7.7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28"/>
    </row>
    <row r="16" spans="2:29" ht="15" thickBot="1" x14ac:dyDescent="0.45"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28"/>
    </row>
    <row r="17" spans="2:29" x14ac:dyDescent="0.4">
      <c r="B17" s="12"/>
      <c r="C17" s="7" t="s">
        <v>30</v>
      </c>
      <c r="D17" s="8">
        <v>0</v>
      </c>
      <c r="E17" s="8">
        <v>1</v>
      </c>
      <c r="F17" s="8">
        <v>2</v>
      </c>
      <c r="G17" s="8">
        <v>3</v>
      </c>
      <c r="H17" s="8">
        <v>4</v>
      </c>
      <c r="I17" s="8">
        <v>5</v>
      </c>
      <c r="J17" s="8">
        <v>6</v>
      </c>
      <c r="K17" s="8">
        <v>7</v>
      </c>
      <c r="L17" s="8">
        <v>8</v>
      </c>
      <c r="M17" s="8">
        <v>9</v>
      </c>
      <c r="N17" s="8">
        <v>10</v>
      </c>
      <c r="O17" s="8">
        <v>11</v>
      </c>
      <c r="P17" s="8">
        <v>12</v>
      </c>
      <c r="Q17" s="8">
        <v>13</v>
      </c>
      <c r="R17" s="8">
        <v>14</v>
      </c>
      <c r="S17" s="8">
        <v>15</v>
      </c>
      <c r="T17" s="8">
        <v>16</v>
      </c>
      <c r="U17" s="8">
        <v>17</v>
      </c>
      <c r="V17" s="8">
        <v>18</v>
      </c>
      <c r="W17" s="8">
        <v>19</v>
      </c>
      <c r="X17" s="8">
        <v>20</v>
      </c>
      <c r="Y17" s="8">
        <v>21</v>
      </c>
      <c r="Z17" s="8">
        <v>22</v>
      </c>
      <c r="AA17" s="9">
        <v>23</v>
      </c>
      <c r="AB17" s="13"/>
      <c r="AC17" s="28"/>
    </row>
    <row r="18" spans="2:29" x14ac:dyDescent="0.4"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28"/>
      <c r="AB18" s="13"/>
      <c r="AC18" s="28"/>
    </row>
    <row r="19" spans="2:29" ht="44.15" thickBot="1" x14ac:dyDescent="0.45">
      <c r="B19" s="12"/>
      <c r="C19" s="10" t="s">
        <v>36</v>
      </c>
      <c r="D19" s="11">
        <f>SUMPRODUCT($C$13:$C$15,D7:D9)</f>
        <v>0</v>
      </c>
      <c r="E19" s="11">
        <f t="shared" ref="E19:AA19" si="2">SUMPRODUCT($C$13:$C$15,E7:E9)</f>
        <v>0</v>
      </c>
      <c r="F19" s="11">
        <f t="shared" si="2"/>
        <v>3.9299999999999997</v>
      </c>
      <c r="G19" s="11">
        <f t="shared" si="2"/>
        <v>3.9299999999999997</v>
      </c>
      <c r="H19" s="11">
        <f t="shared" si="2"/>
        <v>3.9299999999999997</v>
      </c>
      <c r="I19" s="11">
        <f t="shared" si="2"/>
        <v>3.9299999999999997</v>
      </c>
      <c r="J19" s="11">
        <f t="shared" si="2"/>
        <v>3.9299999999999997</v>
      </c>
      <c r="K19" s="11">
        <f t="shared" si="2"/>
        <v>3.9299999999999997</v>
      </c>
      <c r="L19" s="11">
        <f t="shared" si="2"/>
        <v>5.3</v>
      </c>
      <c r="M19" s="11">
        <f t="shared" si="2"/>
        <v>5.3</v>
      </c>
      <c r="N19" s="11">
        <f t="shared" si="2"/>
        <v>9.07</v>
      </c>
      <c r="O19" s="11">
        <f t="shared" si="2"/>
        <v>9.07</v>
      </c>
      <c r="P19" s="11">
        <f t="shared" si="2"/>
        <v>9.07</v>
      </c>
      <c r="Q19" s="11">
        <f t="shared" si="2"/>
        <v>9.07</v>
      </c>
      <c r="R19" s="11">
        <f t="shared" si="2"/>
        <v>9.07</v>
      </c>
      <c r="S19" s="11">
        <f t="shared" si="2"/>
        <v>9.07</v>
      </c>
      <c r="T19" s="11">
        <f t="shared" si="2"/>
        <v>9.07</v>
      </c>
      <c r="U19" s="11">
        <f t="shared" si="2"/>
        <v>9.07</v>
      </c>
      <c r="V19" s="11">
        <f t="shared" si="2"/>
        <v>7.7</v>
      </c>
      <c r="W19" s="11">
        <f t="shared" si="2"/>
        <v>7.7</v>
      </c>
      <c r="X19" s="11">
        <f t="shared" si="2"/>
        <v>7.7</v>
      </c>
      <c r="Y19" s="11">
        <f t="shared" si="2"/>
        <v>0</v>
      </c>
      <c r="Z19" s="11">
        <f t="shared" si="2"/>
        <v>0</v>
      </c>
      <c r="AA19" s="29">
        <f t="shared" si="2"/>
        <v>0</v>
      </c>
      <c r="AB19" s="13"/>
      <c r="AC19" s="28"/>
    </row>
    <row r="20" spans="2:29" x14ac:dyDescent="0.4"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28"/>
      <c r="AB20" s="13"/>
      <c r="AC20" s="28"/>
    </row>
    <row r="21" spans="2:29" ht="15" thickBot="1" x14ac:dyDescent="0.45">
      <c r="B21" s="31"/>
      <c r="C21" s="16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29"/>
      <c r="AB21" s="13"/>
      <c r="AC21" s="28"/>
    </row>
    <row r="22" spans="2:29" x14ac:dyDescent="0.4"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28"/>
    </row>
    <row r="23" spans="2:29" ht="15" thickBot="1" x14ac:dyDescent="0.45">
      <c r="B23" s="16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29"/>
    </row>
    <row r="28" spans="2:29" x14ac:dyDescent="0.4">
      <c r="C28">
        <v>1</v>
      </c>
      <c r="D28">
        <v>2</v>
      </c>
      <c r="E28">
        <v>3</v>
      </c>
      <c r="F28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2"/>
  <sheetViews>
    <sheetView topLeftCell="A8" workbookViewId="0">
      <selection activeCell="C12" sqref="C12:C14"/>
    </sheetView>
  </sheetViews>
  <sheetFormatPr defaultRowHeight="14.6" x14ac:dyDescent="0.4"/>
  <sheetData>
    <row r="1" spans="2:29" ht="15" thickBot="1" x14ac:dyDescent="0.45"/>
    <row r="2" spans="2:29" x14ac:dyDescent="0.4">
      <c r="B2" s="7"/>
      <c r="C2" s="8"/>
      <c r="D2" s="8" t="s">
        <v>126</v>
      </c>
      <c r="E2" s="8">
        <f>SUM(D4:E4,Y4:AA4)/8</f>
        <v>3.5874999999999999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9"/>
    </row>
    <row r="3" spans="2:29" x14ac:dyDescent="0.4">
      <c r="B3" s="32" t="s">
        <v>8</v>
      </c>
      <c r="C3" s="13" t="s">
        <v>30</v>
      </c>
      <c r="D3" s="13">
        <v>0</v>
      </c>
      <c r="E3" s="13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C3" s="28"/>
    </row>
    <row r="4" spans="2:29" x14ac:dyDescent="0.4">
      <c r="B4" s="12"/>
      <c r="C4" s="13" t="s">
        <v>31</v>
      </c>
      <c r="D4" s="2">
        <v>3.92</v>
      </c>
      <c r="E4" s="2">
        <v>2.2200000000000002</v>
      </c>
      <c r="F4" s="2">
        <v>1.31</v>
      </c>
      <c r="G4" s="2">
        <v>0.64</v>
      </c>
      <c r="H4" s="2">
        <v>0.52</v>
      </c>
      <c r="I4" s="2">
        <v>0.8</v>
      </c>
      <c r="J4" s="2">
        <v>1.3</v>
      </c>
      <c r="K4" s="2">
        <v>2.27</v>
      </c>
      <c r="L4" s="5">
        <v>4.78</v>
      </c>
      <c r="M4" s="5">
        <v>7.83</v>
      </c>
      <c r="N4" s="3">
        <v>11.29</v>
      </c>
      <c r="O4" s="3">
        <v>12.65</v>
      </c>
      <c r="P4" s="3">
        <v>14.44</v>
      </c>
      <c r="Q4" s="3">
        <v>14.71</v>
      </c>
      <c r="R4" s="3">
        <v>13.47</v>
      </c>
      <c r="S4" s="3">
        <v>13.27</v>
      </c>
      <c r="T4" s="3">
        <v>11.16</v>
      </c>
      <c r="U4" s="3">
        <v>9.5399999999999991</v>
      </c>
      <c r="V4" s="4">
        <v>7.95</v>
      </c>
      <c r="W4" s="4">
        <v>7.26</v>
      </c>
      <c r="X4" s="4">
        <v>8.7100000000000009</v>
      </c>
      <c r="Y4" s="2">
        <v>8.83</v>
      </c>
      <c r="Z4" s="2">
        <v>7.96</v>
      </c>
      <c r="AA4" s="2">
        <v>5.77</v>
      </c>
      <c r="AC4" s="28"/>
    </row>
    <row r="5" spans="2:29" x14ac:dyDescent="0.4">
      <c r="B5" s="12" t="s">
        <v>32</v>
      </c>
      <c r="C5" s="13" t="s">
        <v>63</v>
      </c>
      <c r="D5" s="13">
        <v>0</v>
      </c>
      <c r="E5" s="13">
        <v>0</v>
      </c>
      <c r="F5" s="13">
        <f>$E$2+F4</f>
        <v>4.8975</v>
      </c>
      <c r="G5" s="13">
        <f t="shared" ref="G5:K5" si="0">$E$2+G4</f>
        <v>4.2275</v>
      </c>
      <c r="H5" s="13">
        <f t="shared" si="0"/>
        <v>4.1074999999999999</v>
      </c>
      <c r="I5" s="13">
        <f t="shared" si="0"/>
        <v>4.3875000000000002</v>
      </c>
      <c r="J5" s="13">
        <f t="shared" si="0"/>
        <v>4.8875000000000002</v>
      </c>
      <c r="K5" s="13">
        <f t="shared" si="0"/>
        <v>5.8574999999999999</v>
      </c>
      <c r="L5" s="13">
        <f t="shared" ref="L5" si="1">$E$2+L4</f>
        <v>8.3674999999999997</v>
      </c>
      <c r="M5" s="13">
        <f t="shared" ref="M5" si="2">$E$2+M4</f>
        <v>11.4175</v>
      </c>
      <c r="N5" s="13">
        <f t="shared" ref="H5:X5" si="3">N4</f>
        <v>11.29</v>
      </c>
      <c r="O5" s="13">
        <f t="shared" si="3"/>
        <v>12.65</v>
      </c>
      <c r="P5" s="13">
        <f t="shared" si="3"/>
        <v>14.44</v>
      </c>
      <c r="Q5" s="13">
        <f t="shared" si="3"/>
        <v>14.71</v>
      </c>
      <c r="R5" s="13">
        <f t="shared" si="3"/>
        <v>13.47</v>
      </c>
      <c r="S5" s="13">
        <f t="shared" si="3"/>
        <v>13.27</v>
      </c>
      <c r="T5" s="13">
        <f t="shared" si="3"/>
        <v>11.16</v>
      </c>
      <c r="U5" s="13">
        <f t="shared" si="3"/>
        <v>9.5399999999999991</v>
      </c>
      <c r="V5" s="13">
        <f t="shared" si="3"/>
        <v>7.95</v>
      </c>
      <c r="W5" s="13">
        <f t="shared" si="3"/>
        <v>7.26</v>
      </c>
      <c r="X5" s="13">
        <f t="shared" si="3"/>
        <v>8.7100000000000009</v>
      </c>
      <c r="Y5" s="13">
        <v>0</v>
      </c>
      <c r="Z5" s="13">
        <v>0</v>
      </c>
      <c r="AA5" s="13">
        <v>0</v>
      </c>
      <c r="AC5" s="28"/>
    </row>
    <row r="6" spans="2:29" x14ac:dyDescent="0.4">
      <c r="B6" s="12" t="s">
        <v>33</v>
      </c>
      <c r="C6" s="13">
        <v>1</v>
      </c>
      <c r="D6" s="13">
        <v>0</v>
      </c>
      <c r="E6" s="13">
        <v>0</v>
      </c>
      <c r="F6" s="30">
        <v>1</v>
      </c>
      <c r="G6" s="30">
        <v>1</v>
      </c>
      <c r="H6" s="30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C6" s="28"/>
    </row>
    <row r="7" spans="2:29" x14ac:dyDescent="0.4">
      <c r="B7" s="12" t="s">
        <v>34</v>
      </c>
      <c r="C7" s="13">
        <v>1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30">
        <v>1</v>
      </c>
      <c r="M7" s="30">
        <v>1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1</v>
      </c>
      <c r="T7" s="30">
        <v>1</v>
      </c>
      <c r="U7" s="30">
        <v>1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C7" s="28"/>
    </row>
    <row r="8" spans="2:29" x14ac:dyDescent="0.4">
      <c r="B8" s="12" t="s">
        <v>35</v>
      </c>
      <c r="C8" s="13">
        <v>1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30">
        <v>1</v>
      </c>
      <c r="O8" s="30">
        <v>1</v>
      </c>
      <c r="P8" s="30">
        <v>1</v>
      </c>
      <c r="Q8" s="30">
        <v>1</v>
      </c>
      <c r="R8" s="30">
        <v>1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>
        <v>1</v>
      </c>
      <c r="Y8" s="13">
        <v>0</v>
      </c>
      <c r="Z8" s="13">
        <v>0</v>
      </c>
      <c r="AA8" s="13">
        <v>0</v>
      </c>
      <c r="AC8" s="28"/>
    </row>
    <row r="9" spans="2:29" x14ac:dyDescent="0.4"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28"/>
    </row>
    <row r="10" spans="2:29" ht="15" thickBot="1" x14ac:dyDescent="0.45"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28"/>
    </row>
    <row r="11" spans="2:29" ht="43.75" x14ac:dyDescent="0.4">
      <c r="B11" s="7"/>
      <c r="C11" s="15" t="s">
        <v>36</v>
      </c>
      <c r="D11" s="13"/>
      <c r="E11" s="13"/>
      <c r="F11" s="13"/>
      <c r="G11" s="14" t="s">
        <v>37</v>
      </c>
      <c r="H11" s="42">
        <f>SUMPRODUCT(C6:C8,C12:C14)</f>
        <v>13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28"/>
    </row>
    <row r="12" spans="2:29" x14ac:dyDescent="0.4">
      <c r="B12" s="12" t="s">
        <v>33</v>
      </c>
      <c r="C12" s="35">
        <v>3.4600000000000009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28"/>
    </row>
    <row r="13" spans="2:29" x14ac:dyDescent="0.4">
      <c r="B13" s="12" t="s">
        <v>34</v>
      </c>
      <c r="C13" s="35">
        <v>2.2799999999999994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28"/>
    </row>
    <row r="14" spans="2:29" ht="15" thickBot="1" x14ac:dyDescent="0.45">
      <c r="B14" s="16" t="s">
        <v>35</v>
      </c>
      <c r="C14" s="36">
        <v>7.26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28"/>
    </row>
    <row r="15" spans="2:29" ht="15" thickBot="1" x14ac:dyDescent="0.45"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28"/>
    </row>
    <row r="16" spans="2:29" x14ac:dyDescent="0.4">
      <c r="B16" s="12"/>
      <c r="C16" s="7" t="s">
        <v>30</v>
      </c>
      <c r="D16" s="8">
        <v>0</v>
      </c>
      <c r="E16" s="8">
        <v>1</v>
      </c>
      <c r="F16" s="8">
        <v>2</v>
      </c>
      <c r="G16" s="8">
        <v>3</v>
      </c>
      <c r="H16" s="8">
        <v>4</v>
      </c>
      <c r="I16" s="8">
        <v>5</v>
      </c>
      <c r="J16" s="8">
        <v>6</v>
      </c>
      <c r="K16" s="8">
        <v>7</v>
      </c>
      <c r="L16" s="8">
        <v>8</v>
      </c>
      <c r="M16" s="8">
        <v>9</v>
      </c>
      <c r="N16" s="8">
        <v>10</v>
      </c>
      <c r="O16" s="8">
        <v>11</v>
      </c>
      <c r="P16" s="8">
        <v>12</v>
      </c>
      <c r="Q16" s="8">
        <v>13</v>
      </c>
      <c r="R16" s="8">
        <v>14</v>
      </c>
      <c r="S16" s="8">
        <v>15</v>
      </c>
      <c r="T16" s="8">
        <v>16</v>
      </c>
      <c r="U16" s="8">
        <v>17</v>
      </c>
      <c r="V16" s="8">
        <v>18</v>
      </c>
      <c r="W16" s="8">
        <v>19</v>
      </c>
      <c r="X16" s="8">
        <v>20</v>
      </c>
      <c r="Y16" s="8">
        <v>21</v>
      </c>
      <c r="Z16" s="8">
        <v>22</v>
      </c>
      <c r="AA16" s="9">
        <v>23</v>
      </c>
      <c r="AB16" s="13"/>
      <c r="AC16" s="28"/>
    </row>
    <row r="17" spans="2:29" x14ac:dyDescent="0.4"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28"/>
      <c r="AB17" s="13"/>
      <c r="AC17" s="28"/>
    </row>
    <row r="18" spans="2:29" ht="44.15" thickBot="1" x14ac:dyDescent="0.45">
      <c r="B18" s="12"/>
      <c r="C18" s="10" t="s">
        <v>36</v>
      </c>
      <c r="D18" s="11">
        <f>SUMPRODUCT($C$12:$C$14,D6:D8)</f>
        <v>0</v>
      </c>
      <c r="E18" s="11">
        <f t="shared" ref="E18:AA18" si="4">SUMPRODUCT($C$12:$C$14,E6:E8)</f>
        <v>0</v>
      </c>
      <c r="F18" s="11">
        <f t="shared" si="4"/>
        <v>3.4600000000000009</v>
      </c>
      <c r="G18" s="11">
        <f t="shared" si="4"/>
        <v>3.4600000000000009</v>
      </c>
      <c r="H18" s="11">
        <f t="shared" si="4"/>
        <v>3.4600000000000009</v>
      </c>
      <c r="I18" s="11">
        <f t="shared" si="4"/>
        <v>3.4600000000000009</v>
      </c>
      <c r="J18" s="11">
        <f t="shared" si="4"/>
        <v>3.4600000000000009</v>
      </c>
      <c r="K18" s="11">
        <f t="shared" si="4"/>
        <v>3.4600000000000009</v>
      </c>
      <c r="L18" s="11">
        <f t="shared" si="4"/>
        <v>5.74</v>
      </c>
      <c r="M18" s="11">
        <f t="shared" si="4"/>
        <v>5.74</v>
      </c>
      <c r="N18" s="11">
        <f t="shared" si="4"/>
        <v>9.5399999999999991</v>
      </c>
      <c r="O18" s="11">
        <f t="shared" si="4"/>
        <v>9.5399999999999991</v>
      </c>
      <c r="P18" s="11">
        <f t="shared" si="4"/>
        <v>9.5399999999999991</v>
      </c>
      <c r="Q18" s="11">
        <f t="shared" si="4"/>
        <v>9.5399999999999991</v>
      </c>
      <c r="R18" s="11">
        <f t="shared" si="4"/>
        <v>9.5399999999999991</v>
      </c>
      <c r="S18" s="11">
        <f t="shared" si="4"/>
        <v>9.5399999999999991</v>
      </c>
      <c r="T18" s="11">
        <f t="shared" si="4"/>
        <v>9.5399999999999991</v>
      </c>
      <c r="U18" s="11">
        <f t="shared" si="4"/>
        <v>9.5399999999999991</v>
      </c>
      <c r="V18" s="11">
        <f t="shared" si="4"/>
        <v>7.26</v>
      </c>
      <c r="W18" s="11">
        <f t="shared" si="4"/>
        <v>7.26</v>
      </c>
      <c r="X18" s="11">
        <f t="shared" si="4"/>
        <v>7.26</v>
      </c>
      <c r="Y18" s="11">
        <f t="shared" si="4"/>
        <v>0</v>
      </c>
      <c r="Z18" s="11">
        <f t="shared" si="4"/>
        <v>0</v>
      </c>
      <c r="AA18" s="29">
        <f t="shared" si="4"/>
        <v>0</v>
      </c>
      <c r="AB18" s="13"/>
      <c r="AC18" s="28"/>
    </row>
    <row r="19" spans="2:29" x14ac:dyDescent="0.4"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28"/>
      <c r="AB19" s="13"/>
      <c r="AC19" s="28"/>
    </row>
    <row r="20" spans="2:29" ht="15" thickBot="1" x14ac:dyDescent="0.45">
      <c r="B20" s="31"/>
      <c r="C20" s="16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29"/>
      <c r="AB20" s="13"/>
      <c r="AC20" s="28"/>
    </row>
    <row r="21" spans="2:29" x14ac:dyDescent="0.4"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28"/>
    </row>
    <row r="22" spans="2:29" ht="15" thickBot="1" x14ac:dyDescent="0.45">
      <c r="B22" s="16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2"/>
  <sheetViews>
    <sheetView zoomScale="54" zoomScaleNormal="54" workbookViewId="0">
      <selection activeCell="G14" sqref="G14"/>
    </sheetView>
  </sheetViews>
  <sheetFormatPr defaultRowHeight="14.6" x14ac:dyDescent="0.4"/>
  <cols>
    <col min="2" max="2" width="13.07421875" customWidth="1"/>
    <col min="3" max="3" width="13.921875" customWidth="1"/>
  </cols>
  <sheetData>
    <row r="1" spans="2:29" ht="15" thickBot="1" x14ac:dyDescent="0.45"/>
    <row r="2" spans="2:29" x14ac:dyDescent="0.4">
      <c r="B2" s="7"/>
      <c r="C2" s="8"/>
      <c r="D2" s="8"/>
      <c r="E2" s="8"/>
      <c r="F2" s="8">
        <f>SUM(D4:E4,Y4:AA4)/8</f>
        <v>2.6875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9"/>
    </row>
    <row r="3" spans="2:29" x14ac:dyDescent="0.4">
      <c r="B3" s="32" t="s">
        <v>10</v>
      </c>
      <c r="C3" s="13" t="s">
        <v>30</v>
      </c>
      <c r="D3" s="13">
        <v>0</v>
      </c>
      <c r="E3" s="13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C3" s="28"/>
    </row>
    <row r="4" spans="2:29" x14ac:dyDescent="0.4">
      <c r="B4" s="12"/>
      <c r="C4" s="13" t="s">
        <v>31</v>
      </c>
      <c r="D4" s="27">
        <v>2.7</v>
      </c>
      <c r="E4" s="27">
        <v>1.92</v>
      </c>
      <c r="F4" s="27">
        <v>1.2</v>
      </c>
      <c r="G4" s="27">
        <v>0.87</v>
      </c>
      <c r="H4" s="27">
        <v>0.88</v>
      </c>
      <c r="I4" s="27">
        <v>0.87</v>
      </c>
      <c r="J4" s="27">
        <v>1</v>
      </c>
      <c r="K4" s="27">
        <v>2</v>
      </c>
      <c r="L4" s="27">
        <v>3.75</v>
      </c>
      <c r="M4" s="27">
        <v>6.44</v>
      </c>
      <c r="N4" s="27">
        <v>7.53</v>
      </c>
      <c r="O4" s="27">
        <v>8.25</v>
      </c>
      <c r="P4" s="27">
        <v>9.8000000000000007</v>
      </c>
      <c r="Q4" s="27">
        <v>10.69</v>
      </c>
      <c r="R4" s="27">
        <v>9.39</v>
      </c>
      <c r="S4" s="27">
        <v>9.2200000000000006</v>
      </c>
      <c r="T4" s="27">
        <v>9.0399999999999991</v>
      </c>
      <c r="U4" s="27">
        <v>7.62</v>
      </c>
      <c r="V4" s="27">
        <v>6.39</v>
      </c>
      <c r="W4" s="27">
        <v>5.48</v>
      </c>
      <c r="X4" s="27">
        <v>5.66</v>
      </c>
      <c r="Y4" s="27">
        <v>6.17</v>
      </c>
      <c r="Z4" s="27">
        <v>6.41</v>
      </c>
      <c r="AA4" s="27">
        <v>4.3</v>
      </c>
      <c r="AC4" s="28"/>
    </row>
    <row r="5" spans="2:29" x14ac:dyDescent="0.4">
      <c r="B5" s="12" t="s">
        <v>32</v>
      </c>
      <c r="C5" s="13"/>
      <c r="D5" s="34">
        <v>0</v>
      </c>
      <c r="E5" s="34">
        <v>0</v>
      </c>
      <c r="F5" s="34">
        <f>$F$2+F4</f>
        <v>3.8875000000000002</v>
      </c>
      <c r="G5" s="34">
        <f t="shared" ref="G5:L5" si="0">$F$2+G4</f>
        <v>3.5575000000000001</v>
      </c>
      <c r="H5" s="34">
        <f t="shared" si="0"/>
        <v>3.5674999999999999</v>
      </c>
      <c r="I5" s="34">
        <f t="shared" si="0"/>
        <v>3.5575000000000001</v>
      </c>
      <c r="J5" s="34">
        <f t="shared" si="0"/>
        <v>3.6875</v>
      </c>
      <c r="K5" s="34">
        <f t="shared" si="0"/>
        <v>4.6875</v>
      </c>
      <c r="L5" s="34">
        <f t="shared" si="0"/>
        <v>6.4375</v>
      </c>
      <c r="M5" s="67">
        <f t="shared" ref="M5:X5" si="1">M4</f>
        <v>6.44</v>
      </c>
      <c r="N5" s="67">
        <f t="shared" si="1"/>
        <v>7.53</v>
      </c>
      <c r="O5" s="63">
        <f t="shared" si="1"/>
        <v>8.25</v>
      </c>
      <c r="P5" s="63">
        <f t="shared" si="1"/>
        <v>9.8000000000000007</v>
      </c>
      <c r="Q5" s="63">
        <f t="shared" si="1"/>
        <v>10.69</v>
      </c>
      <c r="R5" s="63">
        <f t="shared" si="1"/>
        <v>9.39</v>
      </c>
      <c r="S5" s="63">
        <f t="shared" si="1"/>
        <v>9.2200000000000006</v>
      </c>
      <c r="T5" s="63">
        <f t="shared" si="1"/>
        <v>9.0399999999999991</v>
      </c>
      <c r="U5" s="63">
        <f t="shared" si="1"/>
        <v>7.62</v>
      </c>
      <c r="V5" s="67">
        <f t="shared" si="1"/>
        <v>6.39</v>
      </c>
      <c r="W5" s="67">
        <f t="shared" si="1"/>
        <v>5.48</v>
      </c>
      <c r="X5" s="67">
        <f t="shared" si="1"/>
        <v>5.66</v>
      </c>
      <c r="Y5" s="34">
        <v>0</v>
      </c>
      <c r="Z5" s="34">
        <v>0</v>
      </c>
      <c r="AA5" s="34">
        <v>0</v>
      </c>
      <c r="AC5" s="28"/>
    </row>
    <row r="6" spans="2:29" x14ac:dyDescent="0.4">
      <c r="B6" s="12" t="s">
        <v>33</v>
      </c>
      <c r="C6" s="13">
        <v>1</v>
      </c>
      <c r="D6" s="13">
        <v>0</v>
      </c>
      <c r="E6" s="13">
        <v>0</v>
      </c>
      <c r="F6" s="63">
        <v>1</v>
      </c>
      <c r="G6" s="63">
        <v>1</v>
      </c>
      <c r="H6" s="63">
        <v>1</v>
      </c>
      <c r="I6" s="63">
        <v>1</v>
      </c>
      <c r="J6" s="63">
        <v>1</v>
      </c>
      <c r="K6" s="63">
        <v>1</v>
      </c>
      <c r="L6" s="63">
        <v>1</v>
      </c>
      <c r="M6" s="63">
        <v>1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C6" s="28"/>
    </row>
    <row r="7" spans="2:29" x14ac:dyDescent="0.4">
      <c r="B7" s="12" t="s">
        <v>34</v>
      </c>
      <c r="C7" s="13">
        <v>1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63">
        <v>1</v>
      </c>
      <c r="M7" s="63">
        <v>1</v>
      </c>
      <c r="N7" s="63">
        <v>1</v>
      </c>
      <c r="O7" s="63">
        <v>1</v>
      </c>
      <c r="P7" s="63">
        <v>1</v>
      </c>
      <c r="Q7" s="63">
        <v>1</v>
      </c>
      <c r="R7" s="63">
        <v>1</v>
      </c>
      <c r="S7" s="63">
        <v>1</v>
      </c>
      <c r="T7" s="63">
        <v>1</v>
      </c>
      <c r="U7" s="63">
        <v>1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C7" s="28"/>
    </row>
    <row r="8" spans="2:29" x14ac:dyDescent="0.4">
      <c r="B8" s="12" t="s">
        <v>35</v>
      </c>
      <c r="C8" s="13">
        <v>1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63">
        <v>1</v>
      </c>
      <c r="O8" s="63">
        <v>1</v>
      </c>
      <c r="P8" s="63">
        <v>1</v>
      </c>
      <c r="Q8" s="63">
        <v>1</v>
      </c>
      <c r="R8" s="63">
        <v>1</v>
      </c>
      <c r="S8" s="63">
        <v>1</v>
      </c>
      <c r="T8" s="63">
        <v>1</v>
      </c>
      <c r="U8" s="63">
        <v>1</v>
      </c>
      <c r="V8" s="63">
        <v>1</v>
      </c>
      <c r="W8" s="63">
        <v>1</v>
      </c>
      <c r="X8" s="63">
        <v>1</v>
      </c>
      <c r="Y8" s="13">
        <v>0</v>
      </c>
      <c r="Z8" s="13">
        <v>0</v>
      </c>
      <c r="AA8" s="13">
        <v>0</v>
      </c>
      <c r="AC8" s="28"/>
    </row>
    <row r="9" spans="2:29" x14ac:dyDescent="0.4"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28"/>
    </row>
    <row r="10" spans="2:29" ht="15" thickBot="1" x14ac:dyDescent="0.45"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28"/>
    </row>
    <row r="11" spans="2:29" ht="43.75" x14ac:dyDescent="0.4">
      <c r="B11" s="7"/>
      <c r="C11" s="15" t="s">
        <v>36</v>
      </c>
      <c r="D11" s="13"/>
      <c r="E11" s="13"/>
      <c r="F11" s="13"/>
      <c r="G11" s="14" t="s">
        <v>37</v>
      </c>
      <c r="H11" s="13">
        <f>SUMPRODUCT(C6:C8,C12:C14)</f>
        <v>13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28"/>
    </row>
    <row r="12" spans="2:29" x14ac:dyDescent="0.4">
      <c r="B12" s="12" t="s">
        <v>33</v>
      </c>
      <c r="C12" s="64">
        <v>3.6875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28"/>
    </row>
    <row r="13" spans="2:29" x14ac:dyDescent="0.4">
      <c r="B13" s="12" t="s">
        <v>34</v>
      </c>
      <c r="C13" s="64">
        <v>2.7525000000000004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28"/>
    </row>
    <row r="14" spans="2:29" ht="15" thickBot="1" x14ac:dyDescent="0.45">
      <c r="B14" s="16" t="s">
        <v>35</v>
      </c>
      <c r="C14" s="65">
        <v>6.56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28"/>
    </row>
    <row r="15" spans="2:29" ht="15" thickBot="1" x14ac:dyDescent="0.45"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28"/>
    </row>
    <row r="16" spans="2:29" x14ac:dyDescent="0.4">
      <c r="B16" s="12"/>
      <c r="C16" s="7" t="s">
        <v>30</v>
      </c>
      <c r="D16" s="8">
        <v>0</v>
      </c>
      <c r="E16" s="8">
        <v>1</v>
      </c>
      <c r="F16" s="8">
        <v>2</v>
      </c>
      <c r="G16" s="8">
        <v>3</v>
      </c>
      <c r="H16" s="8">
        <v>4</v>
      </c>
      <c r="I16" s="8">
        <v>5</v>
      </c>
      <c r="J16" s="8">
        <v>6</v>
      </c>
      <c r="K16" s="8">
        <v>7</v>
      </c>
      <c r="L16" s="8">
        <v>8</v>
      </c>
      <c r="M16" s="8">
        <v>9</v>
      </c>
      <c r="N16" s="8">
        <v>10</v>
      </c>
      <c r="O16" s="8">
        <v>11</v>
      </c>
      <c r="P16" s="8">
        <v>12</v>
      </c>
      <c r="Q16" s="8">
        <v>13</v>
      </c>
      <c r="R16" s="8">
        <v>14</v>
      </c>
      <c r="S16" s="8">
        <v>15</v>
      </c>
      <c r="T16" s="8">
        <v>16</v>
      </c>
      <c r="U16" s="8">
        <v>17</v>
      </c>
      <c r="V16" s="8">
        <v>18</v>
      </c>
      <c r="W16" s="8">
        <v>19</v>
      </c>
      <c r="X16" s="8">
        <v>20</v>
      </c>
      <c r="Y16" s="8">
        <v>21</v>
      </c>
      <c r="Z16" s="8">
        <v>22</v>
      </c>
      <c r="AA16" s="9">
        <v>23</v>
      </c>
      <c r="AB16" s="13"/>
      <c r="AC16" s="28"/>
    </row>
    <row r="17" spans="2:29" x14ac:dyDescent="0.4"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28"/>
      <c r="AB17" s="13"/>
      <c r="AC17" s="28"/>
    </row>
    <row r="18" spans="2:29" ht="44.15" thickBot="1" x14ac:dyDescent="0.45">
      <c r="B18" s="12"/>
      <c r="C18" s="10" t="s">
        <v>36</v>
      </c>
      <c r="D18" s="11">
        <f>SUMPRODUCT($C$12:$C$14,D6:D8)</f>
        <v>0</v>
      </c>
      <c r="E18" s="11">
        <f t="shared" ref="E18:AA18" si="2">SUMPRODUCT($C$12:$C$14,E6:E8)</f>
        <v>0</v>
      </c>
      <c r="F18" s="11">
        <f t="shared" si="2"/>
        <v>3.6875</v>
      </c>
      <c r="G18" s="11">
        <f t="shared" si="2"/>
        <v>3.6875</v>
      </c>
      <c r="H18" s="11">
        <f t="shared" si="2"/>
        <v>3.6875</v>
      </c>
      <c r="I18" s="11">
        <f t="shared" si="2"/>
        <v>3.6875</v>
      </c>
      <c r="J18" s="11">
        <f t="shared" si="2"/>
        <v>3.6875</v>
      </c>
      <c r="K18" s="11">
        <f t="shared" si="2"/>
        <v>3.6875</v>
      </c>
      <c r="L18" s="11">
        <f t="shared" si="2"/>
        <v>6.44</v>
      </c>
      <c r="M18" s="11">
        <f t="shared" si="2"/>
        <v>6.44</v>
      </c>
      <c r="N18" s="11">
        <f t="shared" si="2"/>
        <v>9.3125</v>
      </c>
      <c r="O18" s="11">
        <f t="shared" si="2"/>
        <v>9.3125</v>
      </c>
      <c r="P18" s="11">
        <f t="shared" si="2"/>
        <v>9.3125</v>
      </c>
      <c r="Q18" s="11">
        <f t="shared" si="2"/>
        <v>9.3125</v>
      </c>
      <c r="R18" s="11">
        <f t="shared" si="2"/>
        <v>9.3125</v>
      </c>
      <c r="S18" s="11">
        <f t="shared" si="2"/>
        <v>9.3125</v>
      </c>
      <c r="T18" s="11">
        <f t="shared" si="2"/>
        <v>9.3125</v>
      </c>
      <c r="U18" s="11">
        <f t="shared" si="2"/>
        <v>9.3125</v>
      </c>
      <c r="V18" s="11">
        <f t="shared" si="2"/>
        <v>6.56</v>
      </c>
      <c r="W18" s="11">
        <f t="shared" si="2"/>
        <v>6.56</v>
      </c>
      <c r="X18" s="11">
        <f t="shared" si="2"/>
        <v>6.56</v>
      </c>
      <c r="Y18" s="11">
        <f t="shared" si="2"/>
        <v>0</v>
      </c>
      <c r="Z18" s="11">
        <f t="shared" si="2"/>
        <v>0</v>
      </c>
      <c r="AA18" s="29">
        <f t="shared" si="2"/>
        <v>0</v>
      </c>
      <c r="AB18" s="13"/>
      <c r="AC18" s="28"/>
    </row>
    <row r="19" spans="2:29" x14ac:dyDescent="0.4"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28"/>
      <c r="AB19" s="13"/>
      <c r="AC19" s="28"/>
    </row>
    <row r="20" spans="2:29" ht="15" thickBot="1" x14ac:dyDescent="0.45">
      <c r="B20" s="31"/>
      <c r="C20" s="16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29"/>
      <c r="AB20" s="13"/>
      <c r="AC20" s="28"/>
    </row>
    <row r="21" spans="2:29" x14ac:dyDescent="0.4"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28"/>
    </row>
    <row r="22" spans="2:29" ht="15" thickBot="1" x14ac:dyDescent="0.45">
      <c r="B22" s="16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2"/>
  <sheetViews>
    <sheetView workbookViewId="0">
      <selection activeCell="C12" sqref="C12:C14"/>
    </sheetView>
  </sheetViews>
  <sheetFormatPr defaultRowHeight="14.6" x14ac:dyDescent="0.4"/>
  <sheetData>
    <row r="1" spans="2:29" ht="15" thickBot="1" x14ac:dyDescent="0.45"/>
    <row r="2" spans="2:29" x14ac:dyDescent="0.4">
      <c r="B2" s="7"/>
      <c r="C2" s="8"/>
      <c r="D2" s="8" t="s">
        <v>118</v>
      </c>
      <c r="E2" s="8">
        <f>SUM(D4:E4,Y4:AA4)/8</f>
        <v>2.3387500000000001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9"/>
    </row>
    <row r="3" spans="2:29" x14ac:dyDescent="0.4">
      <c r="B3" s="32" t="s">
        <v>8</v>
      </c>
      <c r="C3" s="13" t="s">
        <v>30</v>
      </c>
      <c r="D3" s="13">
        <v>0</v>
      </c>
      <c r="E3" s="13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C3" s="28"/>
    </row>
    <row r="4" spans="2:29" x14ac:dyDescent="0.4">
      <c r="B4" s="12"/>
      <c r="C4" s="13" t="s">
        <v>31</v>
      </c>
      <c r="D4" s="27">
        <v>2.93</v>
      </c>
      <c r="E4" s="27">
        <v>1.51</v>
      </c>
      <c r="F4" s="27">
        <v>0.96</v>
      </c>
      <c r="G4" s="27">
        <v>0.76</v>
      </c>
      <c r="H4" s="27">
        <v>0.56999999999999995</v>
      </c>
      <c r="I4" s="27">
        <v>0.93</v>
      </c>
      <c r="J4" s="27">
        <v>1.03</v>
      </c>
      <c r="K4" s="27">
        <v>2.41</v>
      </c>
      <c r="L4" s="27">
        <v>4.1900000000000004</v>
      </c>
      <c r="M4" s="27">
        <v>6.81</v>
      </c>
      <c r="N4" s="27">
        <v>7.97</v>
      </c>
      <c r="O4" s="27">
        <v>10.14</v>
      </c>
      <c r="P4" s="27">
        <v>10.53</v>
      </c>
      <c r="Q4" s="27">
        <v>10.41</v>
      </c>
      <c r="R4" s="27">
        <v>10.15</v>
      </c>
      <c r="S4" s="27">
        <v>9.7200000000000006</v>
      </c>
      <c r="T4" s="27">
        <v>9.75</v>
      </c>
      <c r="U4" s="27">
        <v>6.23</v>
      </c>
      <c r="V4" s="27">
        <v>4.6900000000000004</v>
      </c>
      <c r="W4" s="27">
        <v>4.25</v>
      </c>
      <c r="X4" s="27">
        <v>4.75</v>
      </c>
      <c r="Y4" s="27">
        <v>5.25</v>
      </c>
      <c r="Z4" s="27">
        <v>5.16</v>
      </c>
      <c r="AA4" s="27">
        <v>3.86</v>
      </c>
      <c r="AC4" s="28"/>
    </row>
    <row r="5" spans="2:29" x14ac:dyDescent="0.4">
      <c r="B5" s="12" t="s">
        <v>32</v>
      </c>
      <c r="C5" s="13" t="s">
        <v>63</v>
      </c>
      <c r="D5" s="34">
        <v>0</v>
      </c>
      <c r="E5" s="34">
        <v>0</v>
      </c>
      <c r="F5" s="34">
        <v>3.2987500000000001</v>
      </c>
      <c r="G5" s="34">
        <v>3.0987499999999999</v>
      </c>
      <c r="H5" s="34">
        <v>2.9087499999999999</v>
      </c>
      <c r="I5" s="34">
        <v>3.2687500000000003</v>
      </c>
      <c r="J5" s="34">
        <v>3.3687500000000004</v>
      </c>
      <c r="K5" s="34">
        <v>4.7487500000000002</v>
      </c>
      <c r="L5" s="34">
        <v>4.1900000000000004</v>
      </c>
      <c r="M5" s="34">
        <v>6.81</v>
      </c>
      <c r="N5" s="34">
        <v>7.97</v>
      </c>
      <c r="O5" s="34">
        <v>10.14</v>
      </c>
      <c r="P5" s="34">
        <v>10.53</v>
      </c>
      <c r="Q5" s="34">
        <v>10.41</v>
      </c>
      <c r="R5" s="34">
        <v>10.15</v>
      </c>
      <c r="S5" s="34">
        <v>9.7200000000000006</v>
      </c>
      <c r="T5" s="34">
        <v>9.75</v>
      </c>
      <c r="U5" s="34">
        <v>6.23</v>
      </c>
      <c r="V5" s="34">
        <v>4.6900000000000004</v>
      </c>
      <c r="W5" s="34">
        <v>4.25</v>
      </c>
      <c r="X5" s="34">
        <v>4.75</v>
      </c>
      <c r="Y5" s="34">
        <v>0</v>
      </c>
      <c r="Z5" s="34">
        <v>0</v>
      </c>
      <c r="AA5" s="34">
        <v>0</v>
      </c>
      <c r="AC5" s="28"/>
    </row>
    <row r="6" spans="2:29" x14ac:dyDescent="0.4">
      <c r="B6" s="12" t="s">
        <v>33</v>
      </c>
      <c r="C6" s="13">
        <v>1</v>
      </c>
      <c r="D6" s="13">
        <v>0</v>
      </c>
      <c r="E6" s="13">
        <v>0</v>
      </c>
      <c r="F6" s="30">
        <v>1</v>
      </c>
      <c r="G6" s="30">
        <v>1</v>
      </c>
      <c r="H6" s="30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C6" s="28"/>
    </row>
    <row r="7" spans="2:29" x14ac:dyDescent="0.4">
      <c r="B7" s="12" t="s">
        <v>34</v>
      </c>
      <c r="C7" s="13">
        <v>1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30">
        <v>1</v>
      </c>
      <c r="M7" s="30">
        <v>1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1</v>
      </c>
      <c r="T7" s="30">
        <v>1</v>
      </c>
      <c r="U7" s="30">
        <v>1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C7" s="28"/>
    </row>
    <row r="8" spans="2:29" x14ac:dyDescent="0.4">
      <c r="B8" s="12" t="s">
        <v>35</v>
      </c>
      <c r="C8" s="13">
        <v>1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30">
        <v>1</v>
      </c>
      <c r="O8" s="30">
        <v>1</v>
      </c>
      <c r="P8" s="30">
        <v>1</v>
      </c>
      <c r="Q8" s="30">
        <v>1</v>
      </c>
      <c r="R8" s="30">
        <v>1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>
        <v>1</v>
      </c>
      <c r="Y8" s="13">
        <v>0</v>
      </c>
      <c r="Z8" s="13">
        <v>0</v>
      </c>
      <c r="AA8" s="13">
        <v>0</v>
      </c>
      <c r="AC8" s="28"/>
    </row>
    <row r="9" spans="2:29" x14ac:dyDescent="0.4"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28"/>
    </row>
    <row r="10" spans="2:29" ht="15" thickBot="1" x14ac:dyDescent="0.45"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28"/>
    </row>
    <row r="11" spans="2:29" ht="43.75" x14ac:dyDescent="0.4">
      <c r="B11" s="7"/>
      <c r="C11" s="15" t="s">
        <v>36</v>
      </c>
      <c r="D11" s="13"/>
      <c r="E11" s="13"/>
      <c r="F11" s="13"/>
      <c r="G11" s="14" t="s">
        <v>37</v>
      </c>
      <c r="H11" s="13">
        <f>SUMPRODUCT(C6:C8,C12:C14)</f>
        <v>13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28"/>
    </row>
    <row r="12" spans="2:29" x14ac:dyDescent="0.4">
      <c r="B12" s="12" t="s">
        <v>33</v>
      </c>
      <c r="C12" s="35">
        <v>2.8599999999999994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28"/>
    </row>
    <row r="13" spans="2:29" x14ac:dyDescent="0.4">
      <c r="B13" s="12" t="s">
        <v>34</v>
      </c>
      <c r="C13" s="35">
        <v>3.95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28"/>
    </row>
    <row r="14" spans="2:29" ht="15" thickBot="1" x14ac:dyDescent="0.45">
      <c r="B14" s="16" t="s">
        <v>35</v>
      </c>
      <c r="C14" s="36">
        <v>6.1899999999999995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28"/>
    </row>
    <row r="15" spans="2:29" ht="15" thickBot="1" x14ac:dyDescent="0.45"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28"/>
    </row>
    <row r="16" spans="2:29" x14ac:dyDescent="0.4">
      <c r="B16" s="12"/>
      <c r="C16" s="7" t="s">
        <v>30</v>
      </c>
      <c r="D16" s="8">
        <v>0</v>
      </c>
      <c r="E16" s="8">
        <v>1</v>
      </c>
      <c r="F16" s="8">
        <v>2</v>
      </c>
      <c r="G16" s="8">
        <v>3</v>
      </c>
      <c r="H16" s="8">
        <v>4</v>
      </c>
      <c r="I16" s="8">
        <v>5</v>
      </c>
      <c r="J16" s="8">
        <v>6</v>
      </c>
      <c r="K16" s="8">
        <v>7</v>
      </c>
      <c r="L16" s="8">
        <v>8</v>
      </c>
      <c r="M16" s="8">
        <v>9</v>
      </c>
      <c r="N16" s="8">
        <v>10</v>
      </c>
      <c r="O16" s="8">
        <v>11</v>
      </c>
      <c r="P16" s="8">
        <v>12</v>
      </c>
      <c r="Q16" s="8">
        <v>13</v>
      </c>
      <c r="R16" s="8">
        <v>14</v>
      </c>
      <c r="S16" s="8">
        <v>15</v>
      </c>
      <c r="T16" s="8">
        <v>16</v>
      </c>
      <c r="U16" s="8">
        <v>17</v>
      </c>
      <c r="V16" s="8">
        <v>18</v>
      </c>
      <c r="W16" s="8">
        <v>19</v>
      </c>
      <c r="X16" s="8">
        <v>20</v>
      </c>
      <c r="Y16" s="8">
        <v>21</v>
      </c>
      <c r="Z16" s="8">
        <v>22</v>
      </c>
      <c r="AA16" s="9">
        <v>23</v>
      </c>
      <c r="AB16" s="13"/>
      <c r="AC16" s="28"/>
    </row>
    <row r="17" spans="2:29" x14ac:dyDescent="0.4"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28"/>
      <c r="AB17" s="13"/>
      <c r="AC17" s="28"/>
    </row>
    <row r="18" spans="2:29" ht="44.15" thickBot="1" x14ac:dyDescent="0.45">
      <c r="B18" s="12"/>
      <c r="C18" s="10" t="s">
        <v>36</v>
      </c>
      <c r="D18" s="11">
        <f>SUMPRODUCT($C$12:$C$14,D6:D8)</f>
        <v>0</v>
      </c>
      <c r="E18" s="11">
        <f t="shared" ref="E18:AA18" si="0">SUMPRODUCT($C$12:$C$14,E6:E8)</f>
        <v>0</v>
      </c>
      <c r="F18" s="11">
        <f t="shared" si="0"/>
        <v>2.8599999999999994</v>
      </c>
      <c r="G18" s="11">
        <f t="shared" si="0"/>
        <v>2.8599999999999994</v>
      </c>
      <c r="H18" s="11">
        <f t="shared" si="0"/>
        <v>2.8599999999999994</v>
      </c>
      <c r="I18" s="11">
        <f t="shared" si="0"/>
        <v>2.8599999999999994</v>
      </c>
      <c r="J18" s="11">
        <f t="shared" si="0"/>
        <v>2.8599999999999994</v>
      </c>
      <c r="K18" s="11">
        <f t="shared" si="0"/>
        <v>2.8599999999999994</v>
      </c>
      <c r="L18" s="11">
        <f t="shared" si="0"/>
        <v>6.81</v>
      </c>
      <c r="M18" s="11">
        <f t="shared" si="0"/>
        <v>6.81</v>
      </c>
      <c r="N18" s="11">
        <f t="shared" si="0"/>
        <v>10.14</v>
      </c>
      <c r="O18" s="11">
        <f t="shared" si="0"/>
        <v>10.14</v>
      </c>
      <c r="P18" s="11">
        <f t="shared" si="0"/>
        <v>10.14</v>
      </c>
      <c r="Q18" s="11">
        <f t="shared" si="0"/>
        <v>10.14</v>
      </c>
      <c r="R18" s="11">
        <f t="shared" si="0"/>
        <v>10.14</v>
      </c>
      <c r="S18" s="11">
        <f t="shared" si="0"/>
        <v>10.14</v>
      </c>
      <c r="T18" s="11">
        <f t="shared" si="0"/>
        <v>10.14</v>
      </c>
      <c r="U18" s="11">
        <f t="shared" si="0"/>
        <v>10.14</v>
      </c>
      <c r="V18" s="11">
        <f t="shared" si="0"/>
        <v>6.1899999999999995</v>
      </c>
      <c r="W18" s="11">
        <f t="shared" si="0"/>
        <v>6.1899999999999995</v>
      </c>
      <c r="X18" s="11">
        <f t="shared" si="0"/>
        <v>6.1899999999999995</v>
      </c>
      <c r="Y18" s="11">
        <f t="shared" si="0"/>
        <v>0</v>
      </c>
      <c r="Z18" s="11">
        <f t="shared" si="0"/>
        <v>0</v>
      </c>
      <c r="AA18" s="29">
        <f t="shared" si="0"/>
        <v>0</v>
      </c>
      <c r="AB18" s="13"/>
      <c r="AC18" s="28"/>
    </row>
    <row r="19" spans="2:29" x14ac:dyDescent="0.4"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28"/>
      <c r="AB19" s="13"/>
      <c r="AC19" s="28"/>
    </row>
    <row r="20" spans="2:29" ht="15" thickBot="1" x14ac:dyDescent="0.45">
      <c r="B20" s="31"/>
      <c r="C20" s="16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29"/>
      <c r="AB20" s="13"/>
      <c r="AC20" s="28"/>
    </row>
    <row r="21" spans="2:29" x14ac:dyDescent="0.4"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28"/>
    </row>
    <row r="22" spans="2:29" ht="15" thickBot="1" x14ac:dyDescent="0.45">
      <c r="B22" s="16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2"/>
  <sheetViews>
    <sheetView workbookViewId="0">
      <selection activeCell="C12" sqref="C12:C14"/>
    </sheetView>
  </sheetViews>
  <sheetFormatPr defaultRowHeight="14.6" x14ac:dyDescent="0.4"/>
  <sheetData>
    <row r="1" spans="2:29" ht="15" thickBot="1" x14ac:dyDescent="0.45"/>
    <row r="2" spans="2:29" x14ac:dyDescent="0.4">
      <c r="B2" s="7"/>
      <c r="C2" s="8"/>
      <c r="D2" s="8" t="s">
        <v>126</v>
      </c>
      <c r="E2" s="8">
        <f>SUM(D4:E4,Y4:AA4)/8</f>
        <v>1.6487499999999999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9"/>
    </row>
    <row r="3" spans="2:29" x14ac:dyDescent="0.4">
      <c r="B3" s="32" t="s">
        <v>8</v>
      </c>
      <c r="C3" s="13" t="s">
        <v>30</v>
      </c>
      <c r="D3" s="13">
        <v>0</v>
      </c>
      <c r="E3" s="13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C3" s="28"/>
    </row>
    <row r="4" spans="2:29" x14ac:dyDescent="0.4">
      <c r="B4" s="12"/>
      <c r="C4" s="13" t="s">
        <v>31</v>
      </c>
      <c r="D4" s="27">
        <v>2.02</v>
      </c>
      <c r="E4" s="27">
        <v>1.33</v>
      </c>
      <c r="F4" s="27">
        <v>0.75</v>
      </c>
      <c r="G4" s="27">
        <v>0.55000000000000004</v>
      </c>
      <c r="H4" s="27">
        <v>0.44</v>
      </c>
      <c r="I4" s="27">
        <v>0.48</v>
      </c>
      <c r="J4" s="27">
        <v>0.99</v>
      </c>
      <c r="K4" s="27">
        <v>1.92</v>
      </c>
      <c r="L4" s="27">
        <v>3.01</v>
      </c>
      <c r="M4" s="27">
        <v>5.0199999999999996</v>
      </c>
      <c r="N4" s="27">
        <v>6.04</v>
      </c>
      <c r="O4" s="27">
        <v>7.06</v>
      </c>
      <c r="P4" s="27">
        <v>7.52</v>
      </c>
      <c r="Q4" s="27">
        <v>7.26</v>
      </c>
      <c r="R4" s="27">
        <v>7.15</v>
      </c>
      <c r="S4" s="27">
        <v>6.13</v>
      </c>
      <c r="T4" s="27">
        <v>5.54</v>
      </c>
      <c r="U4" s="27">
        <v>4.72</v>
      </c>
      <c r="V4" s="27">
        <v>3.35</v>
      </c>
      <c r="W4" s="27">
        <v>3.09</v>
      </c>
      <c r="X4" s="27">
        <v>3.32</v>
      </c>
      <c r="Y4" s="27">
        <v>3.52</v>
      </c>
      <c r="Z4" s="27">
        <v>3.46</v>
      </c>
      <c r="AA4" s="27">
        <v>2.86</v>
      </c>
      <c r="AC4" s="28"/>
    </row>
    <row r="5" spans="2:29" x14ac:dyDescent="0.4">
      <c r="B5" s="12" t="s">
        <v>32</v>
      </c>
      <c r="C5" s="13" t="s">
        <v>63</v>
      </c>
      <c r="D5" s="34">
        <v>0</v>
      </c>
      <c r="E5" s="34">
        <v>0</v>
      </c>
      <c r="F5" s="34">
        <f>F4+$E$2</f>
        <v>2.3987499999999997</v>
      </c>
      <c r="G5" s="34">
        <f t="shared" ref="G5:M5" si="0">G4+$E$2</f>
        <v>2.19875</v>
      </c>
      <c r="H5" s="34">
        <f t="shared" si="0"/>
        <v>2.0887500000000001</v>
      </c>
      <c r="I5" s="34">
        <f t="shared" si="0"/>
        <v>2.1287500000000001</v>
      </c>
      <c r="J5" s="34">
        <f t="shared" si="0"/>
        <v>2.6387499999999999</v>
      </c>
      <c r="K5" s="34">
        <f t="shared" si="0"/>
        <v>3.5687499999999996</v>
      </c>
      <c r="L5" s="34">
        <f t="shared" si="0"/>
        <v>4.6587499999999995</v>
      </c>
      <c r="M5" s="34">
        <f t="shared" si="0"/>
        <v>6.6687499999999993</v>
      </c>
      <c r="N5" s="34">
        <f>N4</f>
        <v>6.04</v>
      </c>
      <c r="O5" s="34">
        <f t="shared" ref="O5:X5" si="1">O4</f>
        <v>7.06</v>
      </c>
      <c r="P5" s="34">
        <f t="shared" si="1"/>
        <v>7.52</v>
      </c>
      <c r="Q5" s="34">
        <f t="shared" si="1"/>
        <v>7.26</v>
      </c>
      <c r="R5" s="34">
        <f t="shared" si="1"/>
        <v>7.15</v>
      </c>
      <c r="S5" s="34">
        <f t="shared" si="1"/>
        <v>6.13</v>
      </c>
      <c r="T5" s="34">
        <f t="shared" si="1"/>
        <v>5.54</v>
      </c>
      <c r="U5" s="34">
        <f t="shared" si="1"/>
        <v>4.72</v>
      </c>
      <c r="V5" s="34">
        <f t="shared" si="1"/>
        <v>3.35</v>
      </c>
      <c r="W5" s="34">
        <f t="shared" si="1"/>
        <v>3.09</v>
      </c>
      <c r="X5" s="34">
        <f t="shared" si="1"/>
        <v>3.32</v>
      </c>
      <c r="Y5" s="34">
        <v>0</v>
      </c>
      <c r="Z5" s="34">
        <v>0</v>
      </c>
      <c r="AA5" s="34">
        <v>0</v>
      </c>
      <c r="AC5" s="28"/>
    </row>
    <row r="6" spans="2:29" x14ac:dyDescent="0.4">
      <c r="B6" s="12" t="s">
        <v>33</v>
      </c>
      <c r="C6" s="13">
        <v>1</v>
      </c>
      <c r="D6" s="13">
        <v>0</v>
      </c>
      <c r="E6" s="13">
        <v>0</v>
      </c>
      <c r="F6" s="30">
        <v>1</v>
      </c>
      <c r="G6" s="30">
        <v>1</v>
      </c>
      <c r="H6" s="30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C6" s="28"/>
    </row>
    <row r="7" spans="2:29" x14ac:dyDescent="0.4">
      <c r="B7" s="12" t="s">
        <v>34</v>
      </c>
      <c r="C7" s="13">
        <v>1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30">
        <v>1</v>
      </c>
      <c r="M7" s="30">
        <v>1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1</v>
      </c>
      <c r="T7" s="30">
        <v>1</v>
      </c>
      <c r="U7" s="30">
        <v>1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C7" s="28"/>
    </row>
    <row r="8" spans="2:29" x14ac:dyDescent="0.4">
      <c r="B8" s="12" t="s">
        <v>35</v>
      </c>
      <c r="C8" s="13">
        <v>1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30">
        <v>1</v>
      </c>
      <c r="O8" s="30">
        <v>1</v>
      </c>
      <c r="P8" s="30">
        <v>1</v>
      </c>
      <c r="Q8" s="30">
        <v>1</v>
      </c>
      <c r="R8" s="30">
        <v>1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>
        <v>1</v>
      </c>
      <c r="Y8" s="13">
        <v>0</v>
      </c>
      <c r="Z8" s="13">
        <v>0</v>
      </c>
      <c r="AA8" s="13">
        <v>0</v>
      </c>
      <c r="AC8" s="28"/>
    </row>
    <row r="9" spans="2:29" x14ac:dyDescent="0.4"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28"/>
    </row>
    <row r="10" spans="2:29" ht="15" thickBot="1" x14ac:dyDescent="0.45"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28"/>
    </row>
    <row r="11" spans="2:29" ht="43.75" x14ac:dyDescent="0.4">
      <c r="B11" s="7"/>
      <c r="C11" s="15" t="s">
        <v>36</v>
      </c>
      <c r="D11" s="13"/>
      <c r="E11" s="13"/>
      <c r="F11" s="13"/>
      <c r="G11" s="14" t="s">
        <v>37</v>
      </c>
      <c r="H11" s="41">
        <f>SUMPRODUCT(C6:C8,C12:C14)</f>
        <v>11.088749999999999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28"/>
    </row>
    <row r="12" spans="2:29" x14ac:dyDescent="0.4">
      <c r="B12" s="12" t="s">
        <v>33</v>
      </c>
      <c r="C12" s="35">
        <v>3.5687500000000001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28"/>
    </row>
    <row r="13" spans="2:29" x14ac:dyDescent="0.4">
      <c r="B13" s="12" t="s">
        <v>34</v>
      </c>
      <c r="C13" s="35">
        <v>3.0999999999999996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28"/>
    </row>
    <row r="14" spans="2:29" ht="15" thickBot="1" x14ac:dyDescent="0.45">
      <c r="B14" s="16" t="s">
        <v>35</v>
      </c>
      <c r="C14" s="36">
        <v>4.42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28"/>
    </row>
    <row r="15" spans="2:29" ht="15" thickBot="1" x14ac:dyDescent="0.45"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28"/>
    </row>
    <row r="16" spans="2:29" x14ac:dyDescent="0.4">
      <c r="B16" s="12"/>
      <c r="C16" s="7" t="s">
        <v>30</v>
      </c>
      <c r="D16" s="8">
        <v>0</v>
      </c>
      <c r="E16" s="8">
        <v>1</v>
      </c>
      <c r="F16" s="8">
        <v>2</v>
      </c>
      <c r="G16" s="8">
        <v>3</v>
      </c>
      <c r="H16" s="8">
        <v>4</v>
      </c>
      <c r="I16" s="8">
        <v>5</v>
      </c>
      <c r="J16" s="8">
        <v>6</v>
      </c>
      <c r="K16" s="8">
        <v>7</v>
      </c>
      <c r="L16" s="8">
        <v>8</v>
      </c>
      <c r="M16" s="8">
        <v>9</v>
      </c>
      <c r="N16" s="8">
        <v>10</v>
      </c>
      <c r="O16" s="8">
        <v>11</v>
      </c>
      <c r="P16" s="8">
        <v>12</v>
      </c>
      <c r="Q16" s="8">
        <v>13</v>
      </c>
      <c r="R16" s="8">
        <v>14</v>
      </c>
      <c r="S16" s="8">
        <v>15</v>
      </c>
      <c r="T16" s="8">
        <v>16</v>
      </c>
      <c r="U16" s="8">
        <v>17</v>
      </c>
      <c r="V16" s="8">
        <v>18</v>
      </c>
      <c r="W16" s="8">
        <v>19</v>
      </c>
      <c r="X16" s="8">
        <v>20</v>
      </c>
      <c r="Y16" s="8">
        <v>21</v>
      </c>
      <c r="Z16" s="8">
        <v>22</v>
      </c>
      <c r="AA16" s="9">
        <v>23</v>
      </c>
      <c r="AB16" s="13"/>
      <c r="AC16" s="28"/>
    </row>
    <row r="17" spans="2:29" x14ac:dyDescent="0.4"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28"/>
      <c r="AB17" s="13"/>
      <c r="AC17" s="28"/>
    </row>
    <row r="18" spans="2:29" ht="44.15" thickBot="1" x14ac:dyDescent="0.45">
      <c r="B18" s="12"/>
      <c r="C18" s="10" t="s">
        <v>36</v>
      </c>
      <c r="D18" s="11">
        <f>SUMPRODUCT($C$12:$C$14,D6:D8)</f>
        <v>0</v>
      </c>
      <c r="E18" s="11">
        <f t="shared" ref="E18:AA18" si="2">SUMPRODUCT($C$12:$C$14,E6:E8)</f>
        <v>0</v>
      </c>
      <c r="F18" s="11">
        <f t="shared" si="2"/>
        <v>3.5687500000000001</v>
      </c>
      <c r="G18" s="11">
        <f t="shared" si="2"/>
        <v>3.5687500000000001</v>
      </c>
      <c r="H18" s="11">
        <f t="shared" si="2"/>
        <v>3.5687500000000001</v>
      </c>
      <c r="I18" s="11">
        <f t="shared" si="2"/>
        <v>3.5687500000000001</v>
      </c>
      <c r="J18" s="11">
        <f t="shared" si="2"/>
        <v>3.5687500000000001</v>
      </c>
      <c r="K18" s="11">
        <f t="shared" si="2"/>
        <v>3.5687500000000001</v>
      </c>
      <c r="L18" s="11">
        <f t="shared" si="2"/>
        <v>6.6687499999999993</v>
      </c>
      <c r="M18" s="11">
        <f t="shared" si="2"/>
        <v>6.6687499999999993</v>
      </c>
      <c r="N18" s="11">
        <f t="shared" si="2"/>
        <v>7.52</v>
      </c>
      <c r="O18" s="11">
        <f t="shared" si="2"/>
        <v>7.52</v>
      </c>
      <c r="P18" s="11">
        <f t="shared" si="2"/>
        <v>7.52</v>
      </c>
      <c r="Q18" s="11">
        <f t="shared" si="2"/>
        <v>7.52</v>
      </c>
      <c r="R18" s="11">
        <f t="shared" si="2"/>
        <v>7.52</v>
      </c>
      <c r="S18" s="11">
        <f t="shared" si="2"/>
        <v>7.52</v>
      </c>
      <c r="T18" s="11">
        <f t="shared" si="2"/>
        <v>7.52</v>
      </c>
      <c r="U18" s="11">
        <f t="shared" si="2"/>
        <v>7.52</v>
      </c>
      <c r="V18" s="11">
        <f t="shared" si="2"/>
        <v>4.42</v>
      </c>
      <c r="W18" s="11">
        <f t="shared" si="2"/>
        <v>4.42</v>
      </c>
      <c r="X18" s="11">
        <f t="shared" si="2"/>
        <v>4.42</v>
      </c>
      <c r="Y18" s="11">
        <f t="shared" si="2"/>
        <v>0</v>
      </c>
      <c r="Z18" s="11">
        <f t="shared" si="2"/>
        <v>0</v>
      </c>
      <c r="AA18" s="29">
        <f t="shared" si="2"/>
        <v>0</v>
      </c>
      <c r="AB18" s="13"/>
      <c r="AC18" s="28"/>
    </row>
    <row r="19" spans="2:29" x14ac:dyDescent="0.4"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28"/>
      <c r="AB19" s="13"/>
      <c r="AC19" s="28"/>
    </row>
    <row r="20" spans="2:29" ht="15" thickBot="1" x14ac:dyDescent="0.45">
      <c r="B20" s="31"/>
      <c r="C20" s="16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29"/>
      <c r="AB20" s="13"/>
      <c r="AC20" s="28"/>
    </row>
    <row r="21" spans="2:29" x14ac:dyDescent="0.4"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28"/>
    </row>
    <row r="22" spans="2:29" ht="15" thickBot="1" x14ac:dyDescent="0.45">
      <c r="B22" s="16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Answer Report 1</vt:lpstr>
      <vt:lpstr>Answer Report 2</vt:lpstr>
      <vt:lpstr>SundayGreat</vt:lpstr>
      <vt:lpstr>MondayGreat</vt:lpstr>
      <vt:lpstr>TuesdayGreat</vt:lpstr>
      <vt:lpstr>WednesdayGreat</vt:lpstr>
      <vt:lpstr>ThursdayGreat</vt:lpstr>
      <vt:lpstr>FridayGreat</vt:lpstr>
      <vt:lpstr>SaturdayGreat</vt:lpstr>
      <vt:lpstr>IdealSchedule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Iyer</dc:creator>
  <cp:lastModifiedBy>Chris Iyer</cp:lastModifiedBy>
  <dcterms:created xsi:type="dcterms:W3CDTF">2017-10-03T22:23:29Z</dcterms:created>
  <dcterms:modified xsi:type="dcterms:W3CDTF">2017-10-05T01:53:48Z</dcterms:modified>
</cp:coreProperties>
</file>