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leenowen/Desktop/MSc EEB/WD/Dissertation/"/>
    </mc:Choice>
  </mc:AlternateContent>
  <xr:revisionPtr revIDLastSave="0" documentId="8_{989E7F7C-705E-CF4F-96AB-F0612D7C9AD6}" xr6:coauthVersionLast="47" xr6:coauthVersionMax="47" xr10:uidLastSave="{00000000-0000-0000-0000-000000000000}"/>
  <bookViews>
    <workbookView xWindow="1760" yWindow="740" windowWidth="27640" windowHeight="16500" xr2:uid="{0BAD73B0-78D9-3941-895B-D8E4F70F8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D20" i="1"/>
  <c r="D19" i="1"/>
  <c r="C19" i="1"/>
  <c r="D18" i="1"/>
  <c r="C18" i="1"/>
  <c r="D17" i="1"/>
  <c r="C17" i="1"/>
  <c r="D16" i="1"/>
  <c r="D15" i="1"/>
  <c r="C15" i="1"/>
  <c r="D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<sst xmlns="http://schemas.openxmlformats.org/spreadsheetml/2006/main" count="125" uniqueCount="21">
  <si>
    <t>Date</t>
  </si>
  <si>
    <t>Plot</t>
  </si>
  <si>
    <t>Seedlings</t>
  </si>
  <si>
    <t>Total</t>
  </si>
  <si>
    <t>NA1</t>
  </si>
  <si>
    <t>LA1</t>
  </si>
  <si>
    <t>CE1</t>
  </si>
  <si>
    <t>RE1</t>
  </si>
  <si>
    <t>NA2</t>
  </si>
  <si>
    <t>LA2</t>
  </si>
  <si>
    <t>CE2</t>
  </si>
  <si>
    <t>RE2</t>
  </si>
  <si>
    <t>NA3</t>
  </si>
  <si>
    <t>LA3</t>
  </si>
  <si>
    <t>CE3</t>
  </si>
  <si>
    <t>RE3</t>
  </si>
  <si>
    <t>Group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</si>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</sst>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85A4-E95D-5F47-9ABF-59C50263495F}">
  <dimension ref="A1:E61"/>
  <sheetViews>
    <sheetView tabSelected="1" topLeftCell="A30" workbookViewId="0">
      <selection activeCell="E58" sqref="E58:E6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s="1">
        <v>45783</v>
      </c>
      <c r="B2" t="s">
        <v>4</v>
      </c>
      <c r="C2">
        <f>3+1</f>
        <v>4</v>
      </c>
      <c r="D2">
        <f>5+4</f>
        <v>9</v>
      </c>
      <c r="E2" t="s">
        <v>17</v>
      </c>
    </row>
    <row r="3" spans="1:5" x14ac:dyDescent="0.2">
      <c r="A3" s="1">
        <v>45783</v>
      </c>
      <c r="B3" t="s">
        <v>5</v>
      </c>
      <c r="C3">
        <f>52+42</f>
        <v>94</v>
      </c>
      <c r="D3">
        <f>114+179</f>
        <v>293</v>
      </c>
      <c r="E3" t="s">
        <v>18</v>
      </c>
    </row>
    <row r="4" spans="1:5" x14ac:dyDescent="0.2">
      <c r="A4" s="1">
        <v>45783</v>
      </c>
      <c r="B4" t="s">
        <v>6</v>
      </c>
      <c r="C4">
        <f>5+5</f>
        <v>10</v>
      </c>
      <c r="D4">
        <f>18+8</f>
        <v>26</v>
      </c>
      <c r="E4" t="s">
        <v>19</v>
      </c>
    </row>
    <row r="5" spans="1:5" x14ac:dyDescent="0.2">
      <c r="A5" s="1">
        <v>45783</v>
      </c>
      <c r="B5" t="s">
        <v>7</v>
      </c>
      <c r="C5">
        <f>6+2</f>
        <v>8</v>
      </c>
      <c r="D5">
        <f>10+6</f>
        <v>16</v>
      </c>
      <c r="E5" t="s">
        <v>20</v>
      </c>
    </row>
    <row r="6" spans="1:5" x14ac:dyDescent="0.2">
      <c r="A6" s="1">
        <v>45783</v>
      </c>
      <c r="B6" t="s">
        <v>8</v>
      </c>
      <c r="C6">
        <f>27+9</f>
        <v>36</v>
      </c>
      <c r="D6">
        <f>78+107</f>
        <v>185</v>
      </c>
      <c r="E6" t="s">
        <v>17</v>
      </c>
    </row>
    <row r="7" spans="1:5" x14ac:dyDescent="0.2">
      <c r="A7" s="1">
        <v>45783</v>
      </c>
      <c r="B7" t="s">
        <v>9</v>
      </c>
      <c r="C7">
        <f>20+4</f>
        <v>24</v>
      </c>
      <c r="D7">
        <f>50+5</f>
        <v>55</v>
      </c>
      <c r="E7" t="s">
        <v>18</v>
      </c>
    </row>
    <row r="8" spans="1:5" x14ac:dyDescent="0.2">
      <c r="A8" s="1">
        <v>45783</v>
      </c>
      <c r="B8" t="s">
        <v>10</v>
      </c>
      <c r="C8">
        <f>14+2</f>
        <v>16</v>
      </c>
      <c r="D8">
        <f>39+27</f>
        <v>66</v>
      </c>
      <c r="E8" t="s">
        <v>19</v>
      </c>
    </row>
    <row r="9" spans="1:5" x14ac:dyDescent="0.2">
      <c r="A9" s="1">
        <v>45783</v>
      </c>
      <c r="B9" t="s">
        <v>11</v>
      </c>
      <c r="C9">
        <f>7+2</f>
        <v>9</v>
      </c>
      <c r="D9">
        <f>14+22</f>
        <v>36</v>
      </c>
      <c r="E9" t="s">
        <v>20</v>
      </c>
    </row>
    <row r="10" spans="1:5" x14ac:dyDescent="0.2">
      <c r="A10" s="1">
        <v>45783</v>
      </c>
      <c r="B10" t="s">
        <v>12</v>
      </c>
      <c r="C10">
        <f>14+15</f>
        <v>29</v>
      </c>
      <c r="D10">
        <f>257+80</f>
        <v>337</v>
      </c>
      <c r="E10" t="s">
        <v>17</v>
      </c>
    </row>
    <row r="11" spans="1:5" x14ac:dyDescent="0.2">
      <c r="A11" s="1">
        <v>45783</v>
      </c>
      <c r="B11" t="s">
        <v>13</v>
      </c>
      <c r="C11">
        <f>13+25</f>
        <v>38</v>
      </c>
      <c r="D11">
        <f>86+260</f>
        <v>346</v>
      </c>
      <c r="E11" t="s">
        <v>18</v>
      </c>
    </row>
    <row r="12" spans="1:5" x14ac:dyDescent="0.2">
      <c r="A12" s="1">
        <v>45783</v>
      </c>
      <c r="B12" t="s">
        <v>14</v>
      </c>
      <c r="C12">
        <f>20+12</f>
        <v>32</v>
      </c>
      <c r="D12">
        <f>112+190</f>
        <v>302</v>
      </c>
      <c r="E12" t="s">
        <v>19</v>
      </c>
    </row>
    <row r="13" spans="1:5" x14ac:dyDescent="0.2">
      <c r="A13" s="1">
        <v>45783</v>
      </c>
      <c r="B13" t="s">
        <v>15</v>
      </c>
      <c r="C13">
        <f>7+13</f>
        <v>20</v>
      </c>
      <c r="D13">
        <f>23+23</f>
        <v>46</v>
      </c>
      <c r="E13" t="s">
        <v>20</v>
      </c>
    </row>
    <row r="14" spans="1:5" x14ac:dyDescent="0.2">
      <c r="A14" s="1">
        <v>45797</v>
      </c>
      <c r="B14" t="s">
        <v>4</v>
      </c>
      <c r="C14">
        <v>0</v>
      </c>
      <c r="D14">
        <f>5+4</f>
        <v>9</v>
      </c>
      <c r="E14" t="s">
        <v>17</v>
      </c>
    </row>
    <row r="15" spans="1:5" x14ac:dyDescent="0.2">
      <c r="A15" s="1">
        <v>45797</v>
      </c>
      <c r="B15" t="s">
        <v>5</v>
      </c>
      <c r="C15">
        <f>6+22</f>
        <v>28</v>
      </c>
      <c r="D15">
        <f>125+220</f>
        <v>345</v>
      </c>
      <c r="E15" t="s">
        <v>18</v>
      </c>
    </row>
    <row r="16" spans="1:5" x14ac:dyDescent="0.2">
      <c r="A16" s="1">
        <v>45797</v>
      </c>
      <c r="B16" t="s">
        <v>6</v>
      </c>
      <c r="C16">
        <v>0</v>
      </c>
      <c r="D16">
        <f>18+7</f>
        <v>25</v>
      </c>
      <c r="E16" t="s">
        <v>19</v>
      </c>
    </row>
    <row r="17" spans="1:5" x14ac:dyDescent="0.2">
      <c r="A17" s="1">
        <v>45797</v>
      </c>
      <c r="B17" t="s">
        <v>7</v>
      </c>
      <c r="C17">
        <f>1+1</f>
        <v>2</v>
      </c>
      <c r="D17">
        <f>10+7</f>
        <v>17</v>
      </c>
      <c r="E17" t="s">
        <v>20</v>
      </c>
    </row>
    <row r="18" spans="1:5" x14ac:dyDescent="0.2">
      <c r="A18" s="1">
        <v>45797</v>
      </c>
      <c r="B18" t="s">
        <v>8</v>
      </c>
      <c r="C18">
        <f>1+1</f>
        <v>2</v>
      </c>
      <c r="D18">
        <f>81+114</f>
        <v>195</v>
      </c>
      <c r="E18" t="s">
        <v>17</v>
      </c>
    </row>
    <row r="19" spans="1:5" x14ac:dyDescent="0.2">
      <c r="A19" s="1">
        <v>45797</v>
      </c>
      <c r="B19" t="s">
        <v>9</v>
      </c>
      <c r="C19">
        <f>4</f>
        <v>4</v>
      </c>
      <c r="D19">
        <f>61+5</f>
        <v>66</v>
      </c>
      <c r="E19" t="s">
        <v>18</v>
      </c>
    </row>
    <row r="20" spans="1:5" x14ac:dyDescent="0.2">
      <c r="A20" s="1">
        <v>45797</v>
      </c>
      <c r="B20" t="s">
        <v>10</v>
      </c>
      <c r="C20">
        <v>2</v>
      </c>
      <c r="D20">
        <f>41+27</f>
        <v>68</v>
      </c>
      <c r="E20" t="s">
        <v>19</v>
      </c>
    </row>
    <row r="21" spans="1:5" x14ac:dyDescent="0.2">
      <c r="A21" s="1">
        <v>45797</v>
      </c>
      <c r="B21" t="s">
        <v>11</v>
      </c>
      <c r="C21">
        <v>0</v>
      </c>
      <c r="D21">
        <f>12+32</f>
        <v>44</v>
      </c>
      <c r="E21" t="s">
        <v>20</v>
      </c>
    </row>
    <row r="22" spans="1:5" x14ac:dyDescent="0.2">
      <c r="A22" s="1">
        <v>45797</v>
      </c>
      <c r="B22" t="s">
        <v>12</v>
      </c>
      <c r="C22">
        <f>5+4</f>
        <v>9</v>
      </c>
      <c r="D22">
        <f>211+77</f>
        <v>288</v>
      </c>
      <c r="E22" t="s">
        <v>17</v>
      </c>
    </row>
    <row r="23" spans="1:5" x14ac:dyDescent="0.2">
      <c r="A23" s="1">
        <v>45797</v>
      </c>
      <c r="B23" t="s">
        <v>13</v>
      </c>
      <c r="C23">
        <f>3+13</f>
        <v>16</v>
      </c>
      <c r="D23">
        <f>75+210</f>
        <v>285</v>
      </c>
      <c r="E23" t="s">
        <v>18</v>
      </c>
    </row>
    <row r="24" spans="1:5" x14ac:dyDescent="0.2">
      <c r="A24" s="1">
        <v>45797</v>
      </c>
      <c r="B24" t="s">
        <v>14</v>
      </c>
      <c r="C24">
        <f>4+9</f>
        <v>13</v>
      </c>
      <c r="D24">
        <f>112+150</f>
        <v>262</v>
      </c>
      <c r="E24" t="s">
        <v>19</v>
      </c>
    </row>
    <row r="25" spans="1:5" x14ac:dyDescent="0.2">
      <c r="A25" s="1">
        <v>45797</v>
      </c>
      <c r="B25" t="s">
        <v>15</v>
      </c>
      <c r="C25">
        <f>1+1</f>
        <v>2</v>
      </c>
      <c r="D25">
        <f>24+23</f>
        <v>47</v>
      </c>
      <c r="E25" t="s">
        <v>20</v>
      </c>
    </row>
    <row r="26" spans="1:5" x14ac:dyDescent="0.2">
      <c r="A26" s="1">
        <v>45811</v>
      </c>
      <c r="B26" t="s">
        <v>4</v>
      </c>
      <c r="C26">
        <f>9+9</f>
        <v>18</v>
      </c>
      <c r="D26">
        <f>14+13</f>
        <v>27</v>
      </c>
      <c r="E26" t="s">
        <v>17</v>
      </c>
    </row>
    <row r="27" spans="1:5" x14ac:dyDescent="0.2">
      <c r="A27" s="1">
        <v>45811</v>
      </c>
      <c r="B27" t="s">
        <v>5</v>
      </c>
      <c r="C27">
        <f>84+120</f>
        <v>204</v>
      </c>
      <c r="D27">
        <f>160+252</f>
        <v>412</v>
      </c>
      <c r="E27" t="s">
        <v>18</v>
      </c>
    </row>
    <row r="28" spans="1:5" x14ac:dyDescent="0.2">
      <c r="A28" s="1">
        <v>45811</v>
      </c>
      <c r="B28" t="s">
        <v>6</v>
      </c>
      <c r="C28">
        <f>27+2</f>
        <v>29</v>
      </c>
      <c r="D28">
        <f>46+7</f>
        <v>53</v>
      </c>
      <c r="E28" t="s">
        <v>19</v>
      </c>
    </row>
    <row r="29" spans="1:5" x14ac:dyDescent="0.2">
      <c r="A29" s="1">
        <v>45811</v>
      </c>
      <c r="B29" t="s">
        <v>7</v>
      </c>
      <c r="C29">
        <f>7+17</f>
        <v>24</v>
      </c>
      <c r="D29">
        <f>16+25</f>
        <v>41</v>
      </c>
      <c r="E29" t="s">
        <v>20</v>
      </c>
    </row>
    <row r="30" spans="1:5" x14ac:dyDescent="0.2">
      <c r="A30" s="1">
        <v>45811</v>
      </c>
      <c r="B30" t="s">
        <v>8</v>
      </c>
      <c r="C30">
        <f>57+131</f>
        <v>188</v>
      </c>
      <c r="D30">
        <f>118+220</f>
        <v>338</v>
      </c>
      <c r="E30" t="s">
        <v>17</v>
      </c>
    </row>
    <row r="31" spans="1:5" x14ac:dyDescent="0.2">
      <c r="A31" s="1">
        <v>45811</v>
      </c>
      <c r="B31" t="s">
        <v>9</v>
      </c>
      <c r="C31">
        <f>125+36</f>
        <v>161</v>
      </c>
      <c r="D31">
        <f>176+41</f>
        <v>217</v>
      </c>
      <c r="E31" t="s">
        <v>18</v>
      </c>
    </row>
    <row r="32" spans="1:5" x14ac:dyDescent="0.2">
      <c r="A32" s="1">
        <v>45811</v>
      </c>
      <c r="B32" t="s">
        <v>10</v>
      </c>
      <c r="C32">
        <f>74+45</f>
        <v>119</v>
      </c>
      <c r="D32">
        <f>103+67</f>
        <v>170</v>
      </c>
      <c r="E32" t="s">
        <v>19</v>
      </c>
    </row>
    <row r="33" spans="1:5" x14ac:dyDescent="0.2">
      <c r="A33" s="1">
        <v>45811</v>
      </c>
      <c r="B33" t="s">
        <v>11</v>
      </c>
      <c r="C33">
        <f>22+71</f>
        <v>93</v>
      </c>
      <c r="D33">
        <f>36+100</f>
        <v>136</v>
      </c>
      <c r="E33" t="s">
        <v>20</v>
      </c>
    </row>
    <row r="34" spans="1:5" x14ac:dyDescent="0.2">
      <c r="A34" s="1">
        <v>45811</v>
      </c>
      <c r="B34" t="s">
        <v>12</v>
      </c>
      <c r="C34">
        <f>160+118</f>
        <v>278</v>
      </c>
      <c r="D34">
        <f>344+191</f>
        <v>535</v>
      </c>
      <c r="E34" t="s">
        <v>17</v>
      </c>
    </row>
    <row r="35" spans="1:5" x14ac:dyDescent="0.2">
      <c r="A35" s="1">
        <v>45811</v>
      </c>
      <c r="B35" t="s">
        <v>13</v>
      </c>
      <c r="C35">
        <f>84+57</f>
        <v>141</v>
      </c>
      <c r="D35">
        <f>158+256</f>
        <v>414</v>
      </c>
      <c r="E35" t="s">
        <v>18</v>
      </c>
    </row>
    <row r="36" spans="1:5" x14ac:dyDescent="0.2">
      <c r="A36" s="1">
        <v>45811</v>
      </c>
      <c r="B36" t="s">
        <v>14</v>
      </c>
      <c r="C36">
        <f>70+138</f>
        <v>208</v>
      </c>
      <c r="D36">
        <f>151+302</f>
        <v>453</v>
      </c>
      <c r="E36" t="s">
        <v>19</v>
      </c>
    </row>
    <row r="37" spans="1:5" x14ac:dyDescent="0.2">
      <c r="A37" s="1">
        <v>45811</v>
      </c>
      <c r="B37" t="s">
        <v>15</v>
      </c>
      <c r="C37">
        <f>21+31</f>
        <v>52</v>
      </c>
      <c r="D37">
        <f>39+51</f>
        <v>90</v>
      </c>
      <c r="E37" t="s">
        <v>20</v>
      </c>
    </row>
    <row r="38" spans="1:5" x14ac:dyDescent="0.2">
      <c r="A38" s="1">
        <v>45826</v>
      </c>
      <c r="B38" t="s">
        <v>4</v>
      </c>
      <c r="C38">
        <f>17+10</f>
        <v>27</v>
      </c>
      <c r="D38">
        <f>22+17</f>
        <v>39</v>
      </c>
      <c r="E38" t="s">
        <v>17</v>
      </c>
    </row>
    <row r="39" spans="1:5" x14ac:dyDescent="0.2">
      <c r="A39" s="1">
        <v>45826</v>
      </c>
      <c r="B39" t="s">
        <v>5</v>
      </c>
      <c r="C39">
        <f>100+135</f>
        <v>235</v>
      </c>
      <c r="D39">
        <f>206+306</f>
        <v>512</v>
      </c>
      <c r="E39" t="s">
        <v>18</v>
      </c>
    </row>
    <row r="40" spans="1:5" x14ac:dyDescent="0.2">
      <c r="A40" s="1">
        <v>45826</v>
      </c>
      <c r="B40" t="s">
        <v>6</v>
      </c>
      <c r="C40">
        <f>35+13</f>
        <v>48</v>
      </c>
      <c r="D40">
        <f>54+20</f>
        <v>74</v>
      </c>
      <c r="E40" t="s">
        <v>19</v>
      </c>
    </row>
    <row r="41" spans="1:5" x14ac:dyDescent="0.2">
      <c r="A41" s="1">
        <v>45826</v>
      </c>
      <c r="B41" t="s">
        <v>7</v>
      </c>
      <c r="C41">
        <f>33+30</f>
        <v>63</v>
      </c>
      <c r="D41">
        <f>46+39</f>
        <v>85</v>
      </c>
      <c r="E41" t="s">
        <v>20</v>
      </c>
    </row>
    <row r="42" spans="1:5" x14ac:dyDescent="0.2">
      <c r="A42" s="1">
        <v>45826</v>
      </c>
      <c r="B42" t="s">
        <v>8</v>
      </c>
      <c r="C42">
        <f>60+80</f>
        <v>140</v>
      </c>
      <c r="D42">
        <f>133+181</f>
        <v>314</v>
      </c>
      <c r="E42" t="s">
        <v>17</v>
      </c>
    </row>
    <row r="43" spans="1:5" x14ac:dyDescent="0.2">
      <c r="A43" s="1">
        <v>45826</v>
      </c>
      <c r="B43" t="s">
        <v>9</v>
      </c>
      <c r="C43">
        <f>86+45</f>
        <v>131</v>
      </c>
      <c r="D43">
        <f>143+53</f>
        <v>196</v>
      </c>
      <c r="E43" t="s">
        <v>18</v>
      </c>
    </row>
    <row r="44" spans="1:5" x14ac:dyDescent="0.2">
      <c r="A44" s="1">
        <v>45826</v>
      </c>
      <c r="B44" t="s">
        <v>10</v>
      </c>
      <c r="C44">
        <f>70+71</f>
        <v>141</v>
      </c>
      <c r="D44">
        <f>99+94</f>
        <v>193</v>
      </c>
      <c r="E44" t="s">
        <v>19</v>
      </c>
    </row>
    <row r="45" spans="1:5" x14ac:dyDescent="0.2">
      <c r="A45" s="1">
        <v>45826</v>
      </c>
      <c r="B45" t="s">
        <v>11</v>
      </c>
      <c r="C45">
        <f>28+50</f>
        <v>78</v>
      </c>
      <c r="D45">
        <f>42+79</f>
        <v>121</v>
      </c>
      <c r="E45" t="s">
        <v>20</v>
      </c>
    </row>
    <row r="46" spans="1:5" x14ac:dyDescent="0.2">
      <c r="A46" s="1">
        <v>45826</v>
      </c>
      <c r="B46" t="s">
        <v>12</v>
      </c>
      <c r="C46">
        <f>158+137</f>
        <v>295</v>
      </c>
      <c r="D46">
        <f>394+223</f>
        <v>617</v>
      </c>
      <c r="E46" t="s">
        <v>17</v>
      </c>
    </row>
    <row r="47" spans="1:5" x14ac:dyDescent="0.2">
      <c r="A47" s="1">
        <v>45826</v>
      </c>
      <c r="B47" t="s">
        <v>13</v>
      </c>
      <c r="C47">
        <f>76+92</f>
        <v>168</v>
      </c>
      <c r="D47">
        <f>154+290</f>
        <v>444</v>
      </c>
      <c r="E47" t="s">
        <v>18</v>
      </c>
    </row>
    <row r="48" spans="1:5" x14ac:dyDescent="0.2">
      <c r="A48" s="1">
        <v>45826</v>
      </c>
      <c r="B48" t="s">
        <v>14</v>
      </c>
      <c r="C48">
        <f>148+197</f>
        <v>345</v>
      </c>
      <c r="D48">
        <f>233+374</f>
        <v>607</v>
      </c>
      <c r="E48" t="s">
        <v>19</v>
      </c>
    </row>
    <row r="49" spans="1:5" x14ac:dyDescent="0.2">
      <c r="A49" s="1">
        <v>45826</v>
      </c>
      <c r="B49" t="s">
        <v>15</v>
      </c>
      <c r="C49">
        <f>29+68</f>
        <v>97</v>
      </c>
      <c r="D49">
        <f>47+87</f>
        <v>134</v>
      </c>
      <c r="E49" t="s">
        <v>20</v>
      </c>
    </row>
    <row r="50" spans="1:5" x14ac:dyDescent="0.2">
      <c r="A50" s="1">
        <v>45838</v>
      </c>
      <c r="B50" t="s">
        <v>4</v>
      </c>
      <c r="C50">
        <f>4+0</f>
        <v>4</v>
      </c>
      <c r="D50">
        <f>23+12</f>
        <v>35</v>
      </c>
      <c r="E50" t="s">
        <v>17</v>
      </c>
    </row>
    <row r="51" spans="1:5" x14ac:dyDescent="0.2">
      <c r="A51" s="1">
        <v>45838</v>
      </c>
      <c r="B51" t="s">
        <v>5</v>
      </c>
      <c r="C51">
        <f>53+120</f>
        <v>173</v>
      </c>
      <c r="D51">
        <f>171+322</f>
        <v>493</v>
      </c>
      <c r="E51" t="s">
        <v>18</v>
      </c>
    </row>
    <row r="52" spans="1:5" x14ac:dyDescent="0.2">
      <c r="A52" s="1">
        <v>45838</v>
      </c>
      <c r="B52" t="s">
        <v>6</v>
      </c>
      <c r="C52">
        <f>9+5</f>
        <v>14</v>
      </c>
      <c r="D52">
        <f>40+28</f>
        <v>68</v>
      </c>
      <c r="E52" t="s">
        <v>19</v>
      </c>
    </row>
    <row r="53" spans="1:5" x14ac:dyDescent="0.2">
      <c r="A53" s="1">
        <v>45838</v>
      </c>
      <c r="B53" t="s">
        <v>7</v>
      </c>
      <c r="C53">
        <f>23+8</f>
        <v>31</v>
      </c>
      <c r="D53">
        <f>57+35</f>
        <v>92</v>
      </c>
      <c r="E53" t="s">
        <v>20</v>
      </c>
    </row>
    <row r="54" spans="1:5" x14ac:dyDescent="0.2">
      <c r="A54" s="1">
        <v>45838</v>
      </c>
      <c r="B54" t="s">
        <v>8</v>
      </c>
      <c r="C54">
        <f>57+70</f>
        <v>127</v>
      </c>
      <c r="D54">
        <f>100+200</f>
        <v>300</v>
      </c>
      <c r="E54" t="s">
        <v>17</v>
      </c>
    </row>
    <row r="55" spans="1:5" x14ac:dyDescent="0.2">
      <c r="A55" s="1">
        <v>45838</v>
      </c>
      <c r="B55" t="s">
        <v>9</v>
      </c>
      <c r="C55">
        <f>45+3</f>
        <v>48</v>
      </c>
      <c r="D55">
        <f>120+33</f>
        <v>153</v>
      </c>
      <c r="E55" t="s">
        <v>18</v>
      </c>
    </row>
    <row r="56" spans="1:5" x14ac:dyDescent="0.2">
      <c r="A56" s="1">
        <v>45838</v>
      </c>
      <c r="B56" t="s">
        <v>10</v>
      </c>
      <c r="C56">
        <f>38+30</f>
        <v>68</v>
      </c>
      <c r="D56">
        <f>74+62</f>
        <v>136</v>
      </c>
      <c r="E56" t="s">
        <v>19</v>
      </c>
    </row>
    <row r="57" spans="1:5" x14ac:dyDescent="0.2">
      <c r="A57" s="1">
        <v>45838</v>
      </c>
      <c r="B57" t="s">
        <v>11</v>
      </c>
      <c r="C57">
        <f>51+20</f>
        <v>71</v>
      </c>
      <c r="D57">
        <f>79+65</f>
        <v>144</v>
      </c>
      <c r="E57" t="s">
        <v>20</v>
      </c>
    </row>
    <row r="58" spans="1:5" x14ac:dyDescent="0.2">
      <c r="A58" s="1">
        <v>45838</v>
      </c>
      <c r="B58" t="s">
        <v>12</v>
      </c>
      <c r="C58">
        <f>87+40</f>
        <v>127</v>
      </c>
      <c r="D58">
        <f>340+130</f>
        <v>470</v>
      </c>
      <c r="E58" t="s">
        <v>17</v>
      </c>
    </row>
    <row r="59" spans="1:5" x14ac:dyDescent="0.2">
      <c r="A59" s="1">
        <v>45838</v>
      </c>
      <c r="B59" t="s">
        <v>13</v>
      </c>
      <c r="C59">
        <f>45+58</f>
        <v>103</v>
      </c>
      <c r="D59">
        <f>135+308</f>
        <v>443</v>
      </c>
      <c r="E59" t="s">
        <v>18</v>
      </c>
    </row>
    <row r="60" spans="1:5" x14ac:dyDescent="0.2">
      <c r="A60" s="1">
        <v>45838</v>
      </c>
      <c r="B60" t="s">
        <v>14</v>
      </c>
      <c r="C60">
        <f>60+85</f>
        <v>145</v>
      </c>
      <c r="D60">
        <f>151+283</f>
        <v>434</v>
      </c>
      <c r="E60" t="s">
        <v>19</v>
      </c>
    </row>
    <row r="61" spans="1:5" x14ac:dyDescent="0.2">
      <c r="A61" s="1">
        <v>45838</v>
      </c>
      <c r="B61" t="s">
        <v>15</v>
      </c>
      <c r="C61">
        <f>13+24</f>
        <v>37</v>
      </c>
      <c r="D61">
        <f>48+87</f>
        <v>135</v>
      </c>
      <c r="E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Owen</dc:creator>
  <cp:lastModifiedBy>Kathleen Owen</cp:lastModifiedBy>
  <dcterms:created xsi:type="dcterms:W3CDTF">2025-07-01T11:57:58Z</dcterms:created>
  <dcterms:modified xsi:type="dcterms:W3CDTF">2025-07-01T17:09:37Z</dcterms:modified>
</cp:coreProperties>
</file>