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43862A9-6F08-114F-A235-711EFAC66423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<sst xmlns="http://schemas.openxmlformats.org/spreadsheetml/2006/main" count="442590" uniqueCount="63">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</sst>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22">
        <v>2</v>
      </c>
      <c r="AR169" s="22">
        <v>4.1428571428571432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4.3571428571428568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22">
        <v>2</v>
      </c>
      <c r="AR171" s="22">
        <v>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3.7857142857142856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71</v>
      </c>
      <c r="P173" s="7">
        <v>30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4.2142857142857144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22">
        <v>5</v>
      </c>
      <c r="AR174" s="22">
        <v>4.2857142857142856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86</v>
      </c>
      <c r="O175" s="7">
        <v>50</v>
      </c>
      <c r="P175" s="7">
        <v>30</v>
      </c>
      <c r="Q175" s="7">
        <v>21</v>
      </c>
      <c r="R175" s="20">
        <v>789</v>
      </c>
      <c r="S175" s="19">
        <v>816.14285714285711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4.2142857142857144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52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6.3257714640496321</v>
      </c>
      <c r="K15" s="4">
        <f>1-(1/(2*PI())^(1/2)*EXP(-(J15^2)/2))</f>
        <v>0.99999999918401961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44143</v>
      </c>
      <c r="C17" s="2">
        <f>B17+1</f>
        <v>44144</v>
      </c>
      <c r="D17" s="2">
        <f t="shared" ref="D17:N17" si="0">C17+1</f>
        <v>44145</v>
      </c>
      <c r="E17" s="2">
        <f t="shared" si="0"/>
        <v>44146</v>
      </c>
      <c r="F17" s="2">
        <f t="shared" si="0"/>
        <v>44147</v>
      </c>
      <c r="G17" s="2">
        <f t="shared" si="0"/>
        <v>44148</v>
      </c>
      <c r="H17" s="2">
        <f t="shared" si="0"/>
        <v>44149</v>
      </c>
      <c r="I17" s="2">
        <f t="shared" si="0"/>
        <v>44150</v>
      </c>
      <c r="J17" s="2">
        <f t="shared" si="0"/>
        <v>44151</v>
      </c>
      <c r="K17" s="2">
        <f t="shared" si="0"/>
        <v>44152</v>
      </c>
      <c r="L17" s="2">
        <f t="shared" si="0"/>
        <v>44153</v>
      </c>
      <c r="M17" s="2">
        <f>L17+1</f>
        <v>44154</v>
      </c>
      <c r="N17" s="2">
        <f t="shared" si="0"/>
        <v>44155</v>
      </c>
      <c r="O17" t="s">
        <v>45</v>
      </c>
      <c r="P17" t="s">
        <v>47</v>
      </c>
    </row>
    <row r="18" spans="1:16">
      <c r="A18" s="2">
        <f>MAX(Data!A:A)-12</f>
        <v>44144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44145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44146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44147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44148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44149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44150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44151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44152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44153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44154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44155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44156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52</v>
      </c>
      <c r="G34">
        <f>COUNTBLANK(B37:B49)</f>
        <v>13</v>
      </c>
      <c r="H34">
        <f>COUNTIF(O37:O49,"&gt;0")+COUNTIF(G34,"&gt;0")</f>
        <v>1</v>
      </c>
      <c r="I34">
        <f>1/18*(E34*(E34-1)*(2*E34+5)-G34*(G34-1)*(2*G34+5)-SUM(P37:P49))</f>
        <v>65</v>
      </c>
      <c r="J34">
        <f>IF(F34&gt;0,(F34-1)/I34^(1/2),IF(F34=0,0,(F34+1)/I34^(1/2)))</f>
        <v>6.3257714640496321</v>
      </c>
      <c r="K34" s="4">
        <f>1-(1/(2*PI())^(1/2)*EXP(-(J34^2)/2))</f>
        <v>0.99999999918401961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44143</v>
      </c>
      <c r="C36" s="2">
        <f>B36+1</f>
        <v>44144</v>
      </c>
      <c r="D36" s="2">
        <f t="shared" ref="D36:L36" si="4">C36+1</f>
        <v>44145</v>
      </c>
      <c r="E36" s="2">
        <f t="shared" si="4"/>
        <v>44146</v>
      </c>
      <c r="F36" s="2">
        <f t="shared" si="4"/>
        <v>44147</v>
      </c>
      <c r="G36" s="2">
        <f t="shared" si="4"/>
        <v>44148</v>
      </c>
      <c r="H36" s="2">
        <f t="shared" si="4"/>
        <v>44149</v>
      </c>
      <c r="I36" s="2">
        <f t="shared" si="4"/>
        <v>44150</v>
      </c>
      <c r="J36" s="2">
        <f t="shared" si="4"/>
        <v>44151</v>
      </c>
      <c r="K36" s="2">
        <f t="shared" si="4"/>
        <v>44152</v>
      </c>
      <c r="L36" s="2">
        <f t="shared" si="4"/>
        <v>44153</v>
      </c>
      <c r="M36" s="2">
        <f>L36+1</f>
        <v>44154</v>
      </c>
      <c r="N36" s="2">
        <f t="shared" ref="N36" si="5">M36+1</f>
        <v>44155</v>
      </c>
      <c r="O36" t="s">
        <v>45</v>
      </c>
      <c r="P36" t="s">
        <v>47</v>
      </c>
    </row>
    <row r="37" spans="1:16">
      <c r="A37" s="2">
        <f>MAX(Data!A:A)-12</f>
        <v>44144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44145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44146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44147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44148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44149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44150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44151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44152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44153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44154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44155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44156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53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2.8467342875470663</v>
      </c>
      <c r="K52" s="4">
        <f>1-(1/(2*PI())^(1/2)*EXP(-(J52^2)/2))</f>
        <v>0.99306300492924837</v>
      </c>
      <c r="L52" s="5">
        <v>0.95</v>
      </c>
      <c r="M52" t="str">
        <f>IF(AND(J52&gt;1,K52&gt;L52),"UP",IF(AND(J52&lt;1,K52&gt;L52),"DOWN","NO TREND"))</f>
        <v>UP</v>
      </c>
    </row>
    <row r="53" spans="1:32">
      <c r="H53" t="s">
        <v>41</v>
      </c>
    </row>
    <row r="54" spans="1:32">
      <c r="A54" t="s">
        <v>40</v>
      </c>
      <c r="B54" s="2">
        <f>A55-1</f>
        <v>44143</v>
      </c>
      <c r="C54" s="2">
        <f>B54+1</f>
        <v>44144</v>
      </c>
      <c r="D54" s="2">
        <f t="shared" ref="D54:L54" si="9">C54+1</f>
        <v>44145</v>
      </c>
      <c r="E54" s="2">
        <f t="shared" si="9"/>
        <v>44146</v>
      </c>
      <c r="F54" s="2">
        <f t="shared" si="9"/>
        <v>44147</v>
      </c>
      <c r="G54" s="2">
        <f t="shared" si="9"/>
        <v>44148</v>
      </c>
      <c r="H54" s="2">
        <f t="shared" si="9"/>
        <v>44149</v>
      </c>
      <c r="I54" s="2">
        <f t="shared" si="9"/>
        <v>44150</v>
      </c>
      <c r="J54" s="2">
        <f t="shared" si="9"/>
        <v>44151</v>
      </c>
      <c r="K54" s="2">
        <f t="shared" si="9"/>
        <v>44152</v>
      </c>
      <c r="L54" s="2">
        <f t="shared" si="9"/>
        <v>44153</v>
      </c>
      <c r="M54" s="2">
        <f>L54+1</f>
        <v>44154</v>
      </c>
      <c r="N54" s="2">
        <f t="shared" ref="N54" si="10">M54+1</f>
        <v>44155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44144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44145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44146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44147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44148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44149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44150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44151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44152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44153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44154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44155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44156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32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330.66666666666663</v>
      </c>
      <c r="J70">
        <f>IF(F70&gt;0,(F70-1)/I70^(1/2),IF(F70=0,0,(F70+1)/I70^(1/2)))</f>
        <v>1.7047727121232321</v>
      </c>
      <c r="K70" s="4">
        <f>1-(1/(2*PI())^(1/2)*EXP(-(J70^2)/2))</f>
        <v>0.90671197541306436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44143</v>
      </c>
      <c r="C72" s="2">
        <f>B72+1</f>
        <v>44144</v>
      </c>
      <c r="D72" s="2">
        <f t="shared" ref="D72" si="14">C72+1</f>
        <v>44145</v>
      </c>
      <c r="E72" s="2">
        <f t="shared" ref="E72" si="15">D72+1</f>
        <v>44146</v>
      </c>
      <c r="F72" s="2">
        <f t="shared" ref="F72" si="16">E72+1</f>
        <v>44147</v>
      </c>
      <c r="G72" s="2">
        <f t="shared" ref="G72" si="17">F72+1</f>
        <v>44148</v>
      </c>
      <c r="H72" s="2">
        <f t="shared" ref="H72" si="18">G72+1</f>
        <v>44149</v>
      </c>
      <c r="I72" s="2">
        <f t="shared" ref="I72" si="19">H72+1</f>
        <v>44150</v>
      </c>
      <c r="J72" s="2">
        <f t="shared" ref="J72" si="20">I72+1</f>
        <v>44151</v>
      </c>
      <c r="K72" s="2">
        <f t="shared" ref="K72" si="21">J72+1</f>
        <v>44152</v>
      </c>
      <c r="L72" s="2">
        <f t="shared" ref="L72" si="22">K72+1</f>
        <v>44153</v>
      </c>
      <c r="M72" s="2">
        <f>L72+1</f>
        <v>44154</v>
      </c>
      <c r="N72" s="2">
        <f t="shared" ref="N72" si="23">M72+1</f>
        <v>44155</v>
      </c>
      <c r="O72" t="s">
        <v>45</v>
      </c>
      <c r="P72" t="s">
        <v>47</v>
      </c>
    </row>
    <row r="73" spans="1:18">
      <c r="A73" s="2">
        <f>MAX(Data!A:A)-12</f>
        <v>44144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44145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44146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0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1</v>
      </c>
      <c r="P75">
        <f t="shared" si="25"/>
        <v>18</v>
      </c>
    </row>
    <row r="76" spans="1:18">
      <c r="A76" s="2">
        <f t="shared" si="26"/>
        <v>44147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44148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44149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0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44150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44151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0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44152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44153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44154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44155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44156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36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1.918948860563751</v>
      </c>
      <c r="K88" s="4">
        <f>1-(1/(2*PI())^(1/2)*EXP(-(J88^2)/2))</f>
        <v>0.93671588302187403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44143</v>
      </c>
      <c r="C90" s="2">
        <f>B90+1</f>
        <v>44144</v>
      </c>
      <c r="D90" s="2">
        <f t="shared" ref="D90" si="27">C90+1</f>
        <v>44145</v>
      </c>
      <c r="E90" s="2">
        <f t="shared" ref="E90" si="28">D90+1</f>
        <v>44146</v>
      </c>
      <c r="F90" s="2">
        <f t="shared" ref="F90" si="29">E90+1</f>
        <v>44147</v>
      </c>
      <c r="G90" s="2">
        <f t="shared" ref="G90" si="30">F90+1</f>
        <v>44148</v>
      </c>
      <c r="H90" s="2">
        <f t="shared" ref="H90" si="31">G90+1</f>
        <v>44149</v>
      </c>
      <c r="I90" s="2">
        <f t="shared" ref="I90" si="32">H90+1</f>
        <v>44150</v>
      </c>
      <c r="J90" s="2">
        <f t="shared" ref="J90" si="33">I90+1</f>
        <v>44151</v>
      </c>
      <c r="K90" s="2">
        <f t="shared" ref="K90" si="34">J90+1</f>
        <v>44152</v>
      </c>
      <c r="L90" s="2">
        <f t="shared" ref="L90" si="35">K90+1</f>
        <v>44153</v>
      </c>
      <c r="M90" s="2">
        <f>L90+1</f>
        <v>44154</v>
      </c>
      <c r="N90" s="2">
        <f t="shared" ref="N90" si="36">M90+1</f>
        <v>44155</v>
      </c>
      <c r="O90" t="s">
        <v>45</v>
      </c>
      <c r="P90" t="s">
        <v>47</v>
      </c>
    </row>
    <row r="91" spans="1:16">
      <c r="A91" s="2">
        <f>MAX(Data!A:A)-12</f>
        <v>44144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44145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44146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44147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44148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44149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44150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44151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44152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44153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44154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44155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0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1</v>
      </c>
      <c r="P102">
        <f t="shared" si="38"/>
        <v>18</v>
      </c>
    </row>
    <row r="103" spans="1:16">
      <c r="A103" s="2">
        <f t="shared" si="39"/>
        <v>44156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43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2.2992853860957077</v>
      </c>
      <c r="K106" s="4">
        <f>1-(1/(2*PI())^(1/2)*EXP(-(J106^2)/2))</f>
        <v>0.97162637256148066</v>
      </c>
      <c r="L106" s="5">
        <v>0.95</v>
      </c>
      <c r="M106" t="str">
        <f>IF(AND(J106&gt;1,K106&gt;L106),"UP",IF(AND(J106&lt;1,K106&gt;L106),"DOWN","NO TREND"))</f>
        <v>UP</v>
      </c>
    </row>
    <row r="107" spans="1:16">
      <c r="H107" t="s">
        <v>41</v>
      </c>
    </row>
    <row r="108" spans="1:16">
      <c r="A108" t="s">
        <v>40</v>
      </c>
      <c r="B108" s="2">
        <f>A109-1</f>
        <v>44143</v>
      </c>
      <c r="C108" s="2">
        <f>B108+1</f>
        <v>44144</v>
      </c>
      <c r="D108" s="2">
        <f t="shared" ref="D108" si="40">C108+1</f>
        <v>44145</v>
      </c>
      <c r="E108" s="2">
        <f t="shared" ref="E108" si="41">D108+1</f>
        <v>44146</v>
      </c>
      <c r="F108" s="2">
        <f t="shared" ref="F108" si="42">E108+1</f>
        <v>44147</v>
      </c>
      <c r="G108" s="2">
        <f t="shared" ref="G108" si="43">F108+1</f>
        <v>44148</v>
      </c>
      <c r="H108" s="2">
        <f t="shared" ref="H108" si="44">G108+1</f>
        <v>44149</v>
      </c>
      <c r="I108" s="2">
        <f t="shared" ref="I108" si="45">H108+1</f>
        <v>44150</v>
      </c>
      <c r="J108" s="2">
        <f t="shared" ref="J108" si="46">I108+1</f>
        <v>44151</v>
      </c>
      <c r="K108" s="2">
        <f t="shared" ref="K108" si="47">J108+1</f>
        <v>44152</v>
      </c>
      <c r="L108" s="2">
        <f t="shared" ref="L108" si="48">K108+1</f>
        <v>44153</v>
      </c>
      <c r="M108" s="2">
        <f>L108+1</f>
        <v>44154</v>
      </c>
      <c r="N108" s="2">
        <f t="shared" ref="N108" si="49">M108+1</f>
        <v>44155</v>
      </c>
      <c r="O108" t="s">
        <v>45</v>
      </c>
      <c r="P108" t="s">
        <v>47</v>
      </c>
    </row>
    <row r="109" spans="1:16">
      <c r="A109" s="2">
        <f>MAX(Data!A:A)-12</f>
        <v>44144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44145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44146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44147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44148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44149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44150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44151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44152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44153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44154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44155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44156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34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313.66666666666663</v>
      </c>
      <c r="J124">
        <f>IF(F124&gt;0,(F124-1)/I124^(1/2),IF(F124=0,0,(F124+1)/I124^(1/2)))</f>
        <v>1.8632870068009038</v>
      </c>
      <c r="K124" s="4">
        <f>1-(1/(2*PI())^(1/2)*EXP(-(J124^2)/2))</f>
        <v>0.9296911618835495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44143</v>
      </c>
      <c r="C126" s="2">
        <f>B126+1</f>
        <v>44144</v>
      </c>
      <c r="D126" s="2">
        <f t="shared" ref="D126" si="53">C126+1</f>
        <v>44145</v>
      </c>
      <c r="E126" s="2">
        <f t="shared" ref="E126" si="54">D126+1</f>
        <v>44146</v>
      </c>
      <c r="F126" s="2">
        <f t="shared" ref="F126" si="55">E126+1</f>
        <v>44147</v>
      </c>
      <c r="G126" s="2">
        <f t="shared" ref="G126" si="56">F126+1</f>
        <v>44148</v>
      </c>
      <c r="H126" s="2">
        <f t="shared" ref="H126" si="57">G126+1</f>
        <v>44149</v>
      </c>
      <c r="I126" s="2">
        <f t="shared" ref="I126" si="58">H126+1</f>
        <v>44150</v>
      </c>
      <c r="J126" s="2">
        <f t="shared" ref="J126" si="59">I126+1</f>
        <v>44151</v>
      </c>
      <c r="K126" s="2">
        <f t="shared" ref="K126" si="60">J126+1</f>
        <v>44152</v>
      </c>
      <c r="L126" s="2">
        <f t="shared" ref="L126" si="61">K126+1</f>
        <v>44153</v>
      </c>
      <c r="M126" s="2">
        <f>L126+1</f>
        <v>44154</v>
      </c>
      <c r="N126" s="2">
        <f t="shared" ref="N126" si="62">M126+1</f>
        <v>44155</v>
      </c>
      <c r="O126" t="s">
        <v>45</v>
      </c>
      <c r="P126" t="s">
        <v>47</v>
      </c>
    </row>
    <row r="127" spans="1:16">
      <c r="A127" s="2">
        <f>MAX(Data!A:A)-12</f>
        <v>44144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44145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0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44146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44147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44148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0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2</v>
      </c>
      <c r="P131">
        <f t="shared" si="64"/>
        <v>66</v>
      </c>
    </row>
    <row r="132" spans="1:16">
      <c r="A132" s="2">
        <f t="shared" si="65"/>
        <v>44149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44150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0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0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3</v>
      </c>
      <c r="P133">
        <f t="shared" si="64"/>
        <v>156</v>
      </c>
    </row>
    <row r="134" spans="1:16">
      <c r="A134" s="2">
        <f t="shared" si="65"/>
        <v>44151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2</v>
      </c>
      <c r="P134">
        <f t="shared" si="64"/>
        <v>66</v>
      </c>
    </row>
    <row r="135" spans="1:16">
      <c r="A135" s="2">
        <f t="shared" si="65"/>
        <v>44152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0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44153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0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44154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44155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">
        <f t="shared" si="65"/>
        <v>44156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0</v>
      </c>
      <c r="P139">
        <f t="shared" si="64"/>
        <v>0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12</v>
      </c>
      <c r="G142">
        <f>COUNTBLANK(B145:B157)</f>
        <v>0</v>
      </c>
      <c r="H142">
        <f>COUNTIF(O145:O157,"&gt;0")+COUNTIF(G142,"&gt;0")</f>
        <v>8</v>
      </c>
      <c r="I142">
        <f>1/18*(E142*(E142-1)*(2*E142+5)-G142*(G142-1)*(2*G142+5)-SUM(P145:P157))</f>
        <v>297</v>
      </c>
      <c r="J142">
        <f>IF(F142&gt;0,(F142-1)/I142^(1/2),IF(F142=0,0,(F142+1)/I142^(1/2)))</f>
        <v>0.6382847385042254</v>
      </c>
      <c r="K142" s="4">
        <f>1-(1/(2*PI())^(1/2)*EXP(-(J142^2)/2))</f>
        <v>0.67458117594776201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44143</v>
      </c>
      <c r="C144" s="2">
        <f>B144+1</f>
        <v>44144</v>
      </c>
      <c r="D144" s="2">
        <f t="shared" ref="D144" si="66">C144+1</f>
        <v>44145</v>
      </c>
      <c r="E144" s="2">
        <f t="shared" ref="E144" si="67">D144+1</f>
        <v>44146</v>
      </c>
      <c r="F144" s="2">
        <f t="shared" ref="F144" si="68">E144+1</f>
        <v>44147</v>
      </c>
      <c r="G144" s="2">
        <f t="shared" ref="G144" si="69">F144+1</f>
        <v>44148</v>
      </c>
      <c r="H144" s="2">
        <f t="shared" ref="H144" si="70">G144+1</f>
        <v>44149</v>
      </c>
      <c r="I144" s="2">
        <f t="shared" ref="I144" si="71">H144+1</f>
        <v>44150</v>
      </c>
      <c r="J144" s="2">
        <f t="shared" ref="J144" si="72">I144+1</f>
        <v>44151</v>
      </c>
      <c r="K144" s="2">
        <f t="shared" ref="K144" si="73">J144+1</f>
        <v>44152</v>
      </c>
      <c r="L144" s="2">
        <f t="shared" ref="L144" si="74">K144+1</f>
        <v>44153</v>
      </c>
      <c r="M144" s="2">
        <f>L144+1</f>
        <v>44154</v>
      </c>
      <c r="N144" s="2">
        <f t="shared" ref="N144" si="75">M144+1</f>
        <v>44155</v>
      </c>
      <c r="O144" t="s">
        <v>45</v>
      </c>
      <c r="P144" t="s">
        <v>47</v>
      </c>
    </row>
    <row r="145" spans="1:16">
      <c r="A145" s="2">
        <f>MAX(Data!A:A)-12</f>
        <v>44144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44145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0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1</v>
      </c>
      <c r="P146">
        <f t="shared" ref="P146:P157" si="77">(O146+1)*((O146+1)-1)*(2*(O146+1)+5)</f>
        <v>18</v>
      </c>
    </row>
    <row r="147" spans="1:16">
      <c r="A147" s="2">
        <f t="shared" ref="A147:A157" si="78">A146+1</f>
        <v>44146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44147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44148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0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44149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0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2</v>
      </c>
      <c r="P150">
        <f t="shared" si="77"/>
        <v>66</v>
      </c>
    </row>
    <row r="151" spans="1:16">
      <c r="A151" s="2">
        <f t="shared" si="78"/>
        <v>44150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0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2</v>
      </c>
      <c r="P151">
        <f t="shared" si="77"/>
        <v>66</v>
      </c>
    </row>
    <row r="152" spans="1:16">
      <c r="A152" s="2">
        <f t="shared" si="78"/>
        <v>44151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0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0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0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3</v>
      </c>
      <c r="P152">
        <f t="shared" si="77"/>
        <v>156</v>
      </c>
    </row>
    <row r="153" spans="1:16">
      <c r="A153" s="2">
        <f t="shared" si="78"/>
        <v>44152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44153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0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0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0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0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4</v>
      </c>
      <c r="P154">
        <f t="shared" si="77"/>
        <v>300</v>
      </c>
    </row>
    <row r="155" spans="1:16">
      <c r="A155" s="2">
        <f t="shared" si="78"/>
        <v>44154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44155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44156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0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2020-11-23T17:41:46Z</dcterms:modified>
</cp:coreProperties>
</file>