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DCFDD7D1-6A9D-9642-B75E-F81E8EFBE0EB}" xr6:coauthVersionLast="45" xr6:coauthVersionMax="45" xr10:uidLastSave="{00000000-0000-0000-0000-000000000000}"/>
  <bookViews>
    <workbookView xWindow="0" yWindow="460" windowWidth="28800" windowHeight="1660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<sst xmlns="http://schemas.openxmlformats.org/spreadsheetml/2006/main" count="441280" uniqueCount="63">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</sst>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1</v>
      </c>
      <c r="AQ84" s="22">
        <v>4</v>
      </c>
      <c r="AR84" s="22">
        <v>3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3.0714285714285716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3.0714285714285716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2.7142857142857144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2.6428571428571428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2.4285714285714284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2.2857142857142856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2.0714285714285716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2.0714285714285716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1.7857142857142858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1.6428571428571428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1.5714285714285714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2.0714285714285716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11</v>
      </c>
      <c r="P144" s="7">
        <v>11</v>
      </c>
      <c r="Q144" s="7">
        <v>4</v>
      </c>
      <c r="R144" s="20">
        <v>391</v>
      </c>
      <c r="S144" s="19">
        <v>346.35714285714283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350.21428571428572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36</v>
      </c>
      <c r="P151" s="7">
        <v>23</v>
      </c>
      <c r="Q151" s="7">
        <v>7</v>
      </c>
      <c r="R151" s="20">
        <v>491</v>
      </c>
      <c r="S151" s="19">
        <v>450.78571428571428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46</v>
      </c>
      <c r="O152" s="7">
        <v>44</v>
      </c>
      <c r="P152" s="7">
        <v>23</v>
      </c>
      <c r="Q152" s="7">
        <v>5</v>
      </c>
      <c r="R152" s="20">
        <v>625</v>
      </c>
      <c r="S152" s="19">
        <v>462.85714285714283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42</v>
      </c>
      <c r="O153" s="7">
        <v>25</v>
      </c>
      <c r="P153" s="7">
        <v>6</v>
      </c>
      <c r="Q153" s="7">
        <v>2</v>
      </c>
      <c r="R153" s="20">
        <v>498</v>
      </c>
      <c r="S153" s="19">
        <v>470.14285714285717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20</v>
      </c>
      <c r="P154" s="7">
        <v>16</v>
      </c>
      <c r="Q154" s="7">
        <v>5</v>
      </c>
      <c r="R154" s="20">
        <v>430</v>
      </c>
      <c r="S154" s="19">
        <v>479.85714285714283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484.35714285714283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494.78571428571428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495.35714285714283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513.42857142857144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530.85714285714289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41</v>
      </c>
      <c r="P160" s="7">
        <v>29</v>
      </c>
      <c r="Q160" s="7">
        <v>8</v>
      </c>
      <c r="R160" s="20">
        <v>561</v>
      </c>
      <c r="S160" s="19">
        <v>531.78571428571433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1</v>
      </c>
      <c r="AO160" s="7">
        <v>0</v>
      </c>
      <c r="AP160" s="7">
        <v>0</v>
      </c>
      <c r="AQ160" s="22">
        <v>5</v>
      </c>
      <c r="AR160" s="22">
        <v>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519.5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29</v>
      </c>
      <c r="P162" s="7">
        <v>12</v>
      </c>
      <c r="Q162" s="7">
        <v>9</v>
      </c>
      <c r="R162" s="20">
        <v>544</v>
      </c>
      <c r="S162" s="19">
        <v>528.71428571428567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4.2857142857142856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532.42857142857144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3.7857142857142856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554.21428571428567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4.2142857142857144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64</v>
      </c>
      <c r="P165" s="7">
        <v>26</v>
      </c>
      <c r="Q165" s="7">
        <v>16</v>
      </c>
      <c r="R165" s="20">
        <v>835</v>
      </c>
      <c r="S165" s="19">
        <v>578.78571428571433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605.71428571428567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43</v>
      </c>
      <c r="P167" s="7">
        <v>49</v>
      </c>
      <c r="Q167" s="7">
        <v>19</v>
      </c>
      <c r="R167" s="20">
        <v>1082</v>
      </c>
      <c r="S167" s="19">
        <v>647.42857142857144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4.1428571428571432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652.28571428571433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4.1428571428571432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>
        <v>44176</v>
      </c>
      <c r="B169" s="7">
        <v>1717</v>
      </c>
      <c r="C169" s="7">
        <v>432</v>
      </c>
      <c r="D169" s="19">
        <v>1754.3636363636363</v>
      </c>
      <c r="E169" s="19">
        <v>418.81818181818181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663.42857142857144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4.2857142857142856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>
        <v>44177</v>
      </c>
      <c r="B170" s="7">
        <v>1711</v>
      </c>
      <c r="C170" s="7">
        <v>423</v>
      </c>
      <c r="D170" s="19">
        <v>1750.75</v>
      </c>
      <c r="E170" s="19">
        <v>419.16666666666669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71</v>
      </c>
      <c r="O170" s="7">
        <v>56</v>
      </c>
      <c r="P170" s="7">
        <v>29</v>
      </c>
      <c r="Q170" s="7">
        <v>13</v>
      </c>
      <c r="R170" s="20">
        <v>603</v>
      </c>
      <c r="S170" s="19">
        <v>664.21428571428567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4.5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>
        <v>44179</v>
      </c>
      <c r="B171" s="7">
        <v>1712</v>
      </c>
      <c r="C171" s="7">
        <v>441</v>
      </c>
      <c r="D171" s="19">
        <v>1750.7272727272727</v>
      </c>
      <c r="E171" s="19">
        <v>422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688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4.2142857142857144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>
        <v>44180</v>
      </c>
      <c r="B172" s="7">
        <v>1788</v>
      </c>
      <c r="C172" s="7">
        <v>438</v>
      </c>
      <c r="D172" s="19">
        <v>1753.8333333333333</v>
      </c>
      <c r="E172" s="19">
        <v>423.33333333333331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718.92857142857144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>
        <v>44181</v>
      </c>
      <c r="B173" s="7">
        <v>1793</v>
      </c>
      <c r="C173" s="7">
        <v>460</v>
      </c>
      <c r="D173" s="19">
        <v>1755.1666666666667</v>
      </c>
      <c r="E173" s="19">
        <v>424.91666666666669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160</v>
      </c>
      <c r="O173" s="7">
        <v>72</v>
      </c>
      <c r="P173" s="7">
        <v>29</v>
      </c>
      <c r="Q173" s="7">
        <v>29</v>
      </c>
      <c r="R173" s="20">
        <v>1156</v>
      </c>
      <c r="S173" s="19">
        <v>750.92857142857144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4.4285714285714288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>
        <v>44182</v>
      </c>
      <c r="B174" s="7">
        <v>1817</v>
      </c>
      <c r="C174" s="7">
        <v>431</v>
      </c>
      <c r="D174" s="19">
        <v>1755.75</v>
      </c>
      <c r="E174" s="19">
        <v>426.25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786.14285714285711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1</v>
      </c>
      <c r="AP174" s="7">
        <v>1</v>
      </c>
      <c r="AQ174" s="22">
        <v>8</v>
      </c>
      <c r="AR174" s="22">
        <v>4.6428571428571432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>
        <v>44183</v>
      </c>
      <c r="B175" s="7">
        <v>1712</v>
      </c>
      <c r="C175" s="7">
        <v>410</v>
      </c>
      <c r="D175" s="19">
        <v>1749.0833333333333</v>
      </c>
      <c r="E175" s="19">
        <v>426.33333333333331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83</v>
      </c>
      <c r="O175" s="7">
        <v>49</v>
      </c>
      <c r="P175" s="7">
        <v>29</v>
      </c>
      <c r="Q175" s="7">
        <v>21</v>
      </c>
      <c r="R175" s="20">
        <v>784</v>
      </c>
      <c r="S175" s="19">
        <v>816.07142857142856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4.5714285714285712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>
        <v>44184</v>
      </c>
      <c r="B176" s="7">
        <v>1655</v>
      </c>
      <c r="C176" s="7">
        <v>438</v>
      </c>
      <c r="D176" s="19">
        <v>1741.8461538461538</v>
      </c>
      <c r="E176" s="19">
        <v>427.23076923076923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830.28571428571433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4.2142857142857144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>
        <v>44185</v>
      </c>
      <c r="B177" s="7">
        <v>1607</v>
      </c>
      <c r="C177" s="7">
        <v>403</v>
      </c>
      <c r="D177" s="19">
        <v>1732.3076923076924</v>
      </c>
      <c r="E177" s="19">
        <v>427.38461538461536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837.78571428571433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4.7142857142857144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>
        <v>44186</v>
      </c>
      <c r="B178" s="7">
        <v>1580</v>
      </c>
      <c r="C178" s="7">
        <v>411</v>
      </c>
      <c r="D178" s="19">
        <v>1723.0769230769231</v>
      </c>
      <c r="E178" s="19">
        <v>427.46153846153845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86</v>
      </c>
      <c r="P178" s="7">
        <v>28</v>
      </c>
      <c r="Q178" s="7">
        <v>31</v>
      </c>
      <c r="R178" s="20">
        <v>1125</v>
      </c>
      <c r="S178" s="19">
        <v>857.28571428571433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4.6428571428571432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>
        <v>44187</v>
      </c>
      <c r="B179" s="7">
        <v>1631</v>
      </c>
      <c r="C179" s="7">
        <v>419</v>
      </c>
      <c r="D179" s="19">
        <v>1713.1538461538462</v>
      </c>
      <c r="E179" s="19">
        <v>427.69230769230768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80</v>
      </c>
      <c r="O179" s="7">
        <v>46</v>
      </c>
      <c r="P179" s="7">
        <v>21</v>
      </c>
      <c r="Q179" s="7">
        <v>29</v>
      </c>
      <c r="R179" s="20">
        <v>1198</v>
      </c>
      <c r="S179" s="19">
        <v>883.21428571428567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4.7142857142857144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53</v>
      </c>
      <c r="O180" s="7">
        <v>32</v>
      </c>
      <c r="P180" s="7">
        <v>23</v>
      </c>
      <c r="Q180" s="7">
        <v>15</v>
      </c>
      <c r="R180" s="20">
        <v>664</v>
      </c>
      <c r="S180" s="19">
        <v>859.07142857142856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4</v>
      </c>
      <c r="AN180" s="7">
        <v>0</v>
      </c>
      <c r="AO180" s="7">
        <v>0</v>
      </c>
      <c r="AP180" s="7">
        <v>0</v>
      </c>
      <c r="AQ180" s="22">
        <v>4</v>
      </c>
      <c r="AR180" s="22">
        <v>4.7857142857142856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830.85714285714289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2</v>
      </c>
      <c r="AN181" s="7">
        <v>0</v>
      </c>
      <c r="AO181" s="7">
        <v>0</v>
      </c>
      <c r="AP181" s="7">
        <v>1</v>
      </c>
      <c r="AQ181" s="22">
        <v>3</v>
      </c>
      <c r="AR181" s="22">
        <v>4.7857142857142856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30</v>
      </c>
      <c r="P182" s="7">
        <v>16</v>
      </c>
      <c r="Q182" s="7">
        <v>10</v>
      </c>
      <c r="R182" s="20">
        <v>682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1</v>
      </c>
      <c r="AN182" s="7">
        <v>0</v>
      </c>
      <c r="AO182" s="7">
        <v>1</v>
      </c>
      <c r="AP182" s="7">
        <v>0</v>
      </c>
      <c r="AQ182" s="22">
        <v>2</v>
      </c>
      <c r="AR182" s="22">
        <v>4.7857142857142856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4.7857142857142856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99</v>
      </c>
      <c r="O184" s="7">
        <v>69</v>
      </c>
      <c r="P184" s="7">
        <v>25</v>
      </c>
      <c r="Q184" s="7">
        <v>14</v>
      </c>
      <c r="R184" s="20">
        <v>1077</v>
      </c>
      <c r="S184" s="19">
        <v>890.14285714285711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5.2142857142857144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910.42857142857144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1</v>
      </c>
      <c r="AN185" s="7">
        <v>0</v>
      </c>
      <c r="AO185" s="7">
        <v>0</v>
      </c>
      <c r="AP185" s="7">
        <v>0</v>
      </c>
      <c r="AQ185" s="22">
        <v>8</v>
      </c>
      <c r="AR185" s="22">
        <v>5.5384615384615383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93</v>
      </c>
      <c r="O186" s="7">
        <v>53</v>
      </c>
      <c r="P186" s="7">
        <v>29</v>
      </c>
      <c r="Q186" s="7">
        <v>15</v>
      </c>
      <c r="R186" s="20">
        <v>1060</v>
      </c>
      <c r="S186" s="19">
        <v>909.21428571428567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1</v>
      </c>
      <c r="AN186" s="7">
        <v>0</v>
      </c>
      <c r="AO186" s="7">
        <v>0</v>
      </c>
      <c r="AP186" s="7">
        <v>0</v>
      </c>
      <c r="AQ186" s="22">
        <v>3</v>
      </c>
      <c r="AR186" s="22">
        <v>5.3076923076923075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137</v>
      </c>
      <c r="O187" s="7">
        <v>65</v>
      </c>
      <c r="P187" s="7">
        <v>56</v>
      </c>
      <c r="Q187" s="7">
        <v>25</v>
      </c>
      <c r="R187" s="20">
        <v>1022</v>
      </c>
      <c r="S187" s="19">
        <v>899.64285714285711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1</v>
      </c>
      <c r="AQ187" s="22">
        <v>5</v>
      </c>
      <c r="AR187" s="22">
        <v>5.0769230769230766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105</v>
      </c>
      <c r="O188" s="7">
        <v>85</v>
      </c>
      <c r="P188" s="7">
        <v>56</v>
      </c>
      <c r="Q188" s="7">
        <v>24</v>
      </c>
      <c r="R188" s="20">
        <v>1028</v>
      </c>
      <c r="S188" s="19">
        <v>897.78571428571433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5.1538461538461542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5.384615384615385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45</v>
      </c>
      <c r="P190" s="7">
        <v>46</v>
      </c>
      <c r="Q190" s="7">
        <v>24</v>
      </c>
      <c r="R190" s="20">
        <v>666</v>
      </c>
      <c r="S190" s="19">
        <v>889.5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1</v>
      </c>
      <c r="AN190" s="7">
        <v>0</v>
      </c>
      <c r="AO190" s="7">
        <v>0</v>
      </c>
      <c r="AP190" s="7">
        <v>0</v>
      </c>
      <c r="AQ190" s="22">
        <v>5</v>
      </c>
      <c r="AR190" s="22">
        <v>5.0769230769230766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92</v>
      </c>
      <c r="O191" s="7">
        <v>41</v>
      </c>
      <c r="P191" s="7">
        <v>20</v>
      </c>
      <c r="Q191" s="7">
        <v>14</v>
      </c>
      <c r="R191" s="20">
        <v>779</v>
      </c>
      <c r="S191" s="19">
        <v>895.21428571428567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4.5384615384615383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111</v>
      </c>
      <c r="O192" s="7">
        <v>77</v>
      </c>
      <c r="P192" s="7">
        <v>35</v>
      </c>
      <c r="Q192" s="7">
        <v>19</v>
      </c>
      <c r="R192" s="20">
        <v>1107</v>
      </c>
      <c r="S192" s="19">
        <v>893.92857142857144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1</v>
      </c>
      <c r="AO192" s="7">
        <v>0</v>
      </c>
      <c r="AP192" s="7">
        <v>0</v>
      </c>
      <c r="AQ192" s="22">
        <v>8</v>
      </c>
      <c r="AR192" s="22">
        <v>4.8461538461538458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101</v>
      </c>
      <c r="O193" s="7">
        <v>58</v>
      </c>
      <c r="P193" s="7">
        <v>39</v>
      </c>
      <c r="Q193" s="7">
        <v>26</v>
      </c>
      <c r="R193" s="20">
        <v>1078</v>
      </c>
      <c r="S193" s="19">
        <v>885.35714285714289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>
        <v>44176</v>
      </c>
      <c r="AA193" s="7">
        <v>480</v>
      </c>
      <c r="AB193" s="7">
        <v>25</v>
      </c>
      <c r="AC193" s="7">
        <v>3</v>
      </c>
      <c r="AD193" s="7">
        <v>38</v>
      </c>
      <c r="AE193" s="7">
        <v>27</v>
      </c>
      <c r="AF193" s="7">
        <v>2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1</v>
      </c>
      <c r="AO193" s="7">
        <v>0</v>
      </c>
      <c r="AP193" s="7">
        <v>1</v>
      </c>
      <c r="AQ193" s="22">
        <v>3</v>
      </c>
      <c r="AR193" s="22">
        <v>4.7692307692307692</v>
      </c>
      <c r="AS193" s="22">
        <v>2.7692307692307692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>
        <v>44176</v>
      </c>
      <c r="H194" s="7">
        <v>513</v>
      </c>
      <c r="I194" s="7">
        <v>52</v>
      </c>
      <c r="J194" s="7">
        <v>21</v>
      </c>
      <c r="K194" s="7">
        <v>23</v>
      </c>
      <c r="L194" s="7">
        <v>61</v>
      </c>
      <c r="M194" s="7">
        <v>39</v>
      </c>
      <c r="N194" s="7">
        <v>132</v>
      </c>
      <c r="O194" s="7">
        <v>65</v>
      </c>
      <c r="P194" s="7">
        <v>29</v>
      </c>
      <c r="Q194" s="7">
        <v>22</v>
      </c>
      <c r="R194" s="20">
        <v>957</v>
      </c>
      <c r="S194" s="19">
        <v>906.28571428571433</v>
      </c>
      <c r="T194" s="19">
        <v>551.42857142857144</v>
      </c>
      <c r="U194" s="21"/>
      <c r="V194" s="10">
        <v>44176</v>
      </c>
      <c r="W194" s="7">
        <v>3691</v>
      </c>
      <c r="X194" s="19">
        <v>3261.8571428571427</v>
      </c>
      <c r="Y194" s="21"/>
      <c r="Z194" s="10">
        <v>44177</v>
      </c>
      <c r="AA194" s="7">
        <v>480</v>
      </c>
      <c r="AB194" s="7">
        <v>25</v>
      </c>
      <c r="AC194" s="7">
        <v>3</v>
      </c>
      <c r="AD194" s="7">
        <v>38</v>
      </c>
      <c r="AE194" s="7">
        <v>27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2</v>
      </c>
      <c r="AN194" s="7">
        <v>0</v>
      </c>
      <c r="AO194" s="7">
        <v>0</v>
      </c>
      <c r="AP194" s="7">
        <v>0</v>
      </c>
      <c r="AQ194" s="22">
        <v>2</v>
      </c>
      <c r="AR194" s="22">
        <v>4.6923076923076925</v>
      </c>
      <c r="AS194" s="22">
        <v>2.7692307692307692</v>
      </c>
      <c r="AT194" s="21"/>
      <c r="AU194" s="10">
        <v>44176</v>
      </c>
      <c r="AV194" s="7">
        <v>22</v>
      </c>
      <c r="AW194" s="22">
        <v>21.214285714285715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>
        <v>44177</v>
      </c>
      <c r="H195" s="7">
        <v>588</v>
      </c>
      <c r="I195" s="7">
        <v>32</v>
      </c>
      <c r="J195" s="7">
        <v>16</v>
      </c>
      <c r="K195" s="7">
        <v>30</v>
      </c>
      <c r="L195" s="7">
        <v>26</v>
      </c>
      <c r="M195" s="7">
        <v>22</v>
      </c>
      <c r="N195" s="7">
        <v>102</v>
      </c>
      <c r="O195" s="7">
        <v>58</v>
      </c>
      <c r="P195" s="7">
        <v>26</v>
      </c>
      <c r="Q195" s="7">
        <v>22</v>
      </c>
      <c r="R195" s="20">
        <v>922</v>
      </c>
      <c r="S195" s="19">
        <v>923.07142857142856</v>
      </c>
      <c r="T195" s="19">
        <v>559.57142857142856</v>
      </c>
      <c r="U195" s="21"/>
      <c r="V195" s="10">
        <v>44177</v>
      </c>
      <c r="W195" s="7">
        <v>3558</v>
      </c>
      <c r="X195" s="19">
        <v>3341.9285714285716</v>
      </c>
      <c r="Y195" s="21"/>
      <c r="Z195" s="10">
        <v>44178</v>
      </c>
      <c r="AA195" s="7">
        <v>481</v>
      </c>
      <c r="AB195" s="7">
        <v>25</v>
      </c>
      <c r="AC195" s="7">
        <v>3</v>
      </c>
      <c r="AD195" s="7">
        <v>39</v>
      </c>
      <c r="AE195" s="7">
        <v>27</v>
      </c>
      <c r="AF195" s="7">
        <v>2</v>
      </c>
      <c r="AG195" s="7">
        <v>1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22">
        <v>2</v>
      </c>
      <c r="AR195" s="22">
        <v>4.6923076923076925</v>
      </c>
      <c r="AS195" s="22">
        <v>2.8461538461538463</v>
      </c>
      <c r="AT195" s="21"/>
      <c r="AU195" s="10">
        <v>44177</v>
      </c>
      <c r="AV195" s="7">
        <v>24</v>
      </c>
      <c r="AW195" s="22">
        <v>21.928571428571427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>
        <v>44178</v>
      </c>
      <c r="H196" s="7">
        <v>446</v>
      </c>
      <c r="I196" s="7">
        <v>39</v>
      </c>
      <c r="J196" s="7">
        <v>8</v>
      </c>
      <c r="K196" s="7">
        <v>17</v>
      </c>
      <c r="L196" s="7">
        <v>15</v>
      </c>
      <c r="M196" s="7">
        <v>15</v>
      </c>
      <c r="N196" s="7">
        <v>76</v>
      </c>
      <c r="O196" s="7">
        <v>40</v>
      </c>
      <c r="P196" s="7">
        <v>52</v>
      </c>
      <c r="Q196" s="7">
        <v>34</v>
      </c>
      <c r="R196" s="20">
        <v>742</v>
      </c>
      <c r="S196" s="19">
        <v>927.35714285714289</v>
      </c>
      <c r="T196" s="19">
        <v>557.78571428571433</v>
      </c>
      <c r="U196" s="21"/>
      <c r="V196" s="10">
        <v>44178</v>
      </c>
      <c r="W196" s="7">
        <v>2454</v>
      </c>
      <c r="X196" s="19">
        <v>3317</v>
      </c>
      <c r="Y196" s="21"/>
      <c r="Z196" s="10">
        <v>44179</v>
      </c>
      <c r="AA196" s="7">
        <v>484</v>
      </c>
      <c r="AB196" s="7">
        <v>25</v>
      </c>
      <c r="AC196" s="7">
        <v>3</v>
      </c>
      <c r="AD196" s="7">
        <v>41</v>
      </c>
      <c r="AE196" s="7">
        <v>27</v>
      </c>
      <c r="AF196" s="7">
        <v>2</v>
      </c>
      <c r="AG196" s="7">
        <v>3</v>
      </c>
      <c r="AH196" s="7">
        <v>0</v>
      </c>
      <c r="AI196" s="7">
        <v>0</v>
      </c>
      <c r="AJ196" s="7">
        <v>2</v>
      </c>
      <c r="AK196" s="7">
        <v>0</v>
      </c>
      <c r="AL196" s="7">
        <v>0</v>
      </c>
      <c r="AM196" s="7">
        <v>2</v>
      </c>
      <c r="AN196" s="7">
        <v>0</v>
      </c>
      <c r="AO196" s="7">
        <v>0</v>
      </c>
      <c r="AP196" s="7">
        <v>1</v>
      </c>
      <c r="AQ196" s="22">
        <v>8</v>
      </c>
      <c r="AR196" s="22">
        <v>5.0769230769230766</v>
      </c>
      <c r="AS196" s="22">
        <v>3</v>
      </c>
      <c r="AT196" s="21"/>
      <c r="AU196" s="10">
        <v>44178</v>
      </c>
      <c r="AV196" s="7">
        <v>15</v>
      </c>
      <c r="AW196" s="22">
        <v>22.214285714285715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>
        <v>44179</v>
      </c>
      <c r="H197" s="7">
        <v>346</v>
      </c>
      <c r="I197" s="7">
        <v>19</v>
      </c>
      <c r="J197" s="7">
        <v>10</v>
      </c>
      <c r="K197" s="7">
        <v>28</v>
      </c>
      <c r="L197" s="7">
        <v>19</v>
      </c>
      <c r="M197" s="7">
        <v>4</v>
      </c>
      <c r="N197" s="7">
        <v>73</v>
      </c>
      <c r="O197" s="7">
        <v>28</v>
      </c>
      <c r="P197" s="7">
        <v>27</v>
      </c>
      <c r="Q197" s="7">
        <v>14</v>
      </c>
      <c r="R197" s="20">
        <v>568</v>
      </c>
      <c r="S197" s="19">
        <v>921</v>
      </c>
      <c r="T197" s="19">
        <v>557.21428571428567</v>
      </c>
      <c r="U197" s="21"/>
      <c r="V197" s="10">
        <v>44179</v>
      </c>
      <c r="W197" s="7">
        <v>1802</v>
      </c>
      <c r="X197" s="19">
        <v>3294</v>
      </c>
      <c r="Y197" s="21"/>
      <c r="Z197" s="10">
        <v>44180</v>
      </c>
      <c r="AA197" s="7">
        <v>489</v>
      </c>
      <c r="AB197" s="7">
        <v>25</v>
      </c>
      <c r="AC197" s="7">
        <v>3</v>
      </c>
      <c r="AD197" s="7">
        <v>41</v>
      </c>
      <c r="AE197" s="7">
        <v>27</v>
      </c>
      <c r="AF197" s="7">
        <v>2</v>
      </c>
      <c r="AG197" s="7">
        <v>5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1</v>
      </c>
      <c r="AN197" s="7">
        <v>0</v>
      </c>
      <c r="AO197" s="7">
        <v>0</v>
      </c>
      <c r="AP197" s="7">
        <v>0</v>
      </c>
      <c r="AQ197" s="22">
        <v>6</v>
      </c>
      <c r="AR197" s="22">
        <v>5.1428571428571432</v>
      </c>
      <c r="AS197" s="22">
        <v>3.1428571428571428</v>
      </c>
      <c r="AT197" s="21"/>
      <c r="AU197" s="10">
        <v>44179</v>
      </c>
      <c r="AV197" s="7">
        <v>17</v>
      </c>
      <c r="AW197" s="22">
        <v>22.571428571428573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>
        <v>44180</v>
      </c>
      <c r="H198" s="7">
        <v>418</v>
      </c>
      <c r="I198" s="7">
        <v>34</v>
      </c>
      <c r="J198" s="7">
        <v>4</v>
      </c>
      <c r="K198" s="7">
        <v>51</v>
      </c>
      <c r="L198" s="7">
        <v>9</v>
      </c>
      <c r="M198" s="7">
        <v>8</v>
      </c>
      <c r="N198" s="7">
        <v>75</v>
      </c>
      <c r="O198" s="7">
        <v>55</v>
      </c>
      <c r="P198" s="7">
        <v>24</v>
      </c>
      <c r="Q198" s="7">
        <v>14</v>
      </c>
      <c r="R198" s="20">
        <v>692</v>
      </c>
      <c r="S198" s="19">
        <v>893.5</v>
      </c>
      <c r="T198" s="19">
        <v>537.07142857142856</v>
      </c>
      <c r="U198" s="21"/>
      <c r="V198" s="10">
        <v>44180</v>
      </c>
      <c r="W198" s="7">
        <v>2946</v>
      </c>
      <c r="X198" s="19">
        <v>3207.9285714285716</v>
      </c>
      <c r="Y198" s="21"/>
      <c r="Z198" s="10">
        <v>44181</v>
      </c>
      <c r="AA198" s="7">
        <v>490</v>
      </c>
      <c r="AB198" s="7">
        <v>25</v>
      </c>
      <c r="AC198" s="7">
        <v>3</v>
      </c>
      <c r="AD198" s="7">
        <v>44</v>
      </c>
      <c r="AE198" s="7">
        <v>27</v>
      </c>
      <c r="AF198" s="7">
        <v>2</v>
      </c>
      <c r="AG198" s="7">
        <v>1</v>
      </c>
      <c r="AH198" s="7">
        <v>0</v>
      </c>
      <c r="AI198" s="7">
        <v>0</v>
      </c>
      <c r="AJ198" s="7">
        <v>3</v>
      </c>
      <c r="AK198" s="7">
        <v>0</v>
      </c>
      <c r="AL198" s="7">
        <v>0</v>
      </c>
      <c r="AM198" s="7">
        <v>1</v>
      </c>
      <c r="AN198" s="7">
        <v>0</v>
      </c>
      <c r="AO198" s="7">
        <v>0</v>
      </c>
      <c r="AP198" s="7">
        <v>0</v>
      </c>
      <c r="AQ198" s="22">
        <v>5</v>
      </c>
      <c r="AR198" s="22">
        <v>4.4285714285714288</v>
      </c>
      <c r="AS198" s="22">
        <v>2.2857142857142856</v>
      </c>
      <c r="AT198" s="21"/>
      <c r="AU198" s="10">
        <v>44180</v>
      </c>
      <c r="AV198" s="7">
        <v>15</v>
      </c>
      <c r="AW198" s="22">
        <v>21.142857142857142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>
        <v>44181</v>
      </c>
      <c r="H199" s="7">
        <v>352</v>
      </c>
      <c r="I199" s="7">
        <v>57</v>
      </c>
      <c r="J199" s="7">
        <v>8</v>
      </c>
      <c r="K199" s="7">
        <v>60</v>
      </c>
      <c r="L199" s="7">
        <v>16</v>
      </c>
      <c r="M199" s="7">
        <v>6</v>
      </c>
      <c r="N199" s="7">
        <v>119</v>
      </c>
      <c r="O199" s="7">
        <v>79</v>
      </c>
      <c r="P199" s="7">
        <v>23</v>
      </c>
      <c r="Q199" s="7">
        <v>23</v>
      </c>
      <c r="R199" s="20">
        <v>743</v>
      </c>
      <c r="S199" s="19">
        <v>864.92857142857144</v>
      </c>
      <c r="T199" s="19">
        <v>513.21428571428567</v>
      </c>
      <c r="U199" s="21"/>
      <c r="V199" s="10">
        <v>44181</v>
      </c>
      <c r="W199" s="7">
        <v>2898</v>
      </c>
      <c r="X199" s="19">
        <v>3157.7142857142858</v>
      </c>
      <c r="Y199" s="21"/>
      <c r="Z199" s="10">
        <v>44182</v>
      </c>
      <c r="AA199" s="7">
        <v>495</v>
      </c>
      <c r="AB199" s="7">
        <v>27</v>
      </c>
      <c r="AC199" s="7">
        <v>3</v>
      </c>
      <c r="AD199" s="7">
        <v>47</v>
      </c>
      <c r="AE199" s="7">
        <v>27</v>
      </c>
      <c r="AF199" s="7">
        <v>3</v>
      </c>
      <c r="AG199" s="7">
        <v>5</v>
      </c>
      <c r="AH199" s="7">
        <v>2</v>
      </c>
      <c r="AI199" s="7">
        <v>0</v>
      </c>
      <c r="AJ199" s="7">
        <v>3</v>
      </c>
      <c r="AK199" s="7">
        <v>0</v>
      </c>
      <c r="AL199" s="7">
        <v>1</v>
      </c>
      <c r="AM199" s="7">
        <v>1</v>
      </c>
      <c r="AN199" s="7">
        <v>1</v>
      </c>
      <c r="AO199" s="7">
        <v>0</v>
      </c>
      <c r="AP199" s="7">
        <v>0</v>
      </c>
      <c r="AQ199" s="22">
        <v>13</v>
      </c>
      <c r="AR199" s="22">
        <v>4.7857142857142856</v>
      </c>
      <c r="AS199" s="22">
        <v>2.2857142857142856</v>
      </c>
      <c r="AT199" s="21"/>
      <c r="AU199" s="10">
        <v>44181</v>
      </c>
      <c r="AV199" s="7">
        <v>23</v>
      </c>
      <c r="AW199" s="22">
        <v>20.142857142857142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>
        <v>44182</v>
      </c>
      <c r="H200" s="7">
        <v>475</v>
      </c>
      <c r="I200" s="7">
        <v>31</v>
      </c>
      <c r="J200" s="7">
        <v>6</v>
      </c>
      <c r="K200" s="7">
        <v>48</v>
      </c>
      <c r="L200" s="7">
        <v>57</v>
      </c>
      <c r="M200" s="7">
        <v>21</v>
      </c>
      <c r="N200" s="7">
        <v>82</v>
      </c>
      <c r="O200" s="7">
        <v>44</v>
      </c>
      <c r="P200" s="7">
        <v>56</v>
      </c>
      <c r="Q200" s="7">
        <v>23</v>
      </c>
      <c r="R200" s="20">
        <v>843</v>
      </c>
      <c r="S200" s="19">
        <v>849.42857142857144</v>
      </c>
      <c r="T200" s="19">
        <v>498.35714285714283</v>
      </c>
      <c r="U200" s="21"/>
      <c r="V200" s="10">
        <v>44182</v>
      </c>
      <c r="W200" s="7">
        <v>3349</v>
      </c>
      <c r="X200" s="19">
        <v>3118.7142857142858</v>
      </c>
      <c r="Y200" s="21"/>
      <c r="Z200" s="10">
        <v>44183</v>
      </c>
      <c r="AA200" s="7">
        <v>501</v>
      </c>
      <c r="AB200" s="7">
        <v>27</v>
      </c>
      <c r="AC200" s="7">
        <v>3</v>
      </c>
      <c r="AD200" s="7">
        <v>47</v>
      </c>
      <c r="AE200" s="7">
        <v>27</v>
      </c>
      <c r="AF200" s="7">
        <v>3</v>
      </c>
      <c r="AG200" s="7">
        <v>6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1</v>
      </c>
      <c r="AN200" s="7">
        <v>1</v>
      </c>
      <c r="AO200" s="7">
        <v>0</v>
      </c>
      <c r="AP200" s="7">
        <v>0</v>
      </c>
      <c r="AQ200" s="22">
        <v>8</v>
      </c>
      <c r="AR200" s="22">
        <v>5.1428571428571432</v>
      </c>
      <c r="AS200" s="22">
        <v>2.5714285714285716</v>
      </c>
      <c r="AT200" s="21"/>
      <c r="AU200" s="10">
        <v>44182</v>
      </c>
      <c r="AV200" s="7">
        <v>54</v>
      </c>
      <c r="AW200" s="22">
        <v>21.571428571428573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>
        <v>44183</v>
      </c>
      <c r="H201" s="7">
        <v>434</v>
      </c>
      <c r="I201" s="7">
        <v>41</v>
      </c>
      <c r="J201" s="7">
        <v>14</v>
      </c>
      <c r="K201" s="7">
        <v>77</v>
      </c>
      <c r="L201" s="7">
        <v>16</v>
      </c>
      <c r="M201" s="7">
        <v>6</v>
      </c>
      <c r="N201" s="7">
        <v>110</v>
      </c>
      <c r="O201" s="7">
        <v>91</v>
      </c>
      <c r="P201" s="7">
        <v>32</v>
      </c>
      <c r="Q201" s="7">
        <v>27</v>
      </c>
      <c r="R201" s="20">
        <v>848</v>
      </c>
      <c r="S201" s="19">
        <v>837</v>
      </c>
      <c r="T201" s="19">
        <v>488.21428571428572</v>
      </c>
      <c r="U201" s="21"/>
      <c r="V201" s="10">
        <v>44183</v>
      </c>
      <c r="W201" s="7">
        <v>3179</v>
      </c>
      <c r="X201" s="19">
        <v>3087.6428571428573</v>
      </c>
      <c r="Y201" s="21"/>
      <c r="Z201" s="10">
        <v>44184</v>
      </c>
      <c r="AA201" s="7">
        <v>504</v>
      </c>
      <c r="AB201" s="7">
        <v>27</v>
      </c>
      <c r="AC201" s="7">
        <v>3</v>
      </c>
      <c r="AD201" s="7">
        <v>48</v>
      </c>
      <c r="AE201" s="7">
        <v>28</v>
      </c>
      <c r="AF201" s="7">
        <v>4</v>
      </c>
      <c r="AG201" s="7">
        <v>3</v>
      </c>
      <c r="AH201" s="7">
        <v>0</v>
      </c>
      <c r="AI201" s="7">
        <v>0</v>
      </c>
      <c r="AJ201" s="7">
        <v>1</v>
      </c>
      <c r="AK201" s="7">
        <v>1</v>
      </c>
      <c r="AL201" s="7">
        <v>1</v>
      </c>
      <c r="AM201" s="7">
        <v>1</v>
      </c>
      <c r="AN201" s="7">
        <v>0</v>
      </c>
      <c r="AO201" s="7">
        <v>0</v>
      </c>
      <c r="AP201" s="7">
        <v>0</v>
      </c>
      <c r="AQ201" s="22">
        <v>7</v>
      </c>
      <c r="AR201" s="22">
        <v>5.2857142857142856</v>
      </c>
      <c r="AS201" s="22">
        <v>2.5714285714285716</v>
      </c>
      <c r="AT201" s="21"/>
      <c r="AU201" s="10">
        <v>44183</v>
      </c>
      <c r="AV201" s="7">
        <v>28</v>
      </c>
      <c r="AW201" s="22">
        <v>21.785714285714285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>
        <v>44184</v>
      </c>
      <c r="H202" s="7">
        <v>459</v>
      </c>
      <c r="I202" s="7">
        <v>39</v>
      </c>
      <c r="J202" s="7">
        <v>23</v>
      </c>
      <c r="K202" s="7">
        <v>30</v>
      </c>
      <c r="L202" s="7">
        <v>31</v>
      </c>
      <c r="M202" s="7">
        <v>16</v>
      </c>
      <c r="N202" s="7">
        <v>99</v>
      </c>
      <c r="O202" s="7">
        <v>47</v>
      </c>
      <c r="P202" s="7">
        <v>26</v>
      </c>
      <c r="Q202" s="7">
        <v>23</v>
      </c>
      <c r="R202" s="20">
        <v>793</v>
      </c>
      <c r="S202" s="19">
        <v>820.21428571428567</v>
      </c>
      <c r="T202" s="19">
        <v>478.57142857142856</v>
      </c>
      <c r="U202" s="21"/>
      <c r="V202" s="10">
        <v>44184</v>
      </c>
      <c r="W202" s="7">
        <v>3388</v>
      </c>
      <c r="X202" s="19">
        <v>3051.6428571428573</v>
      </c>
      <c r="Y202" s="21"/>
      <c r="Z202" s="10">
        <v>44185</v>
      </c>
      <c r="AA202" s="7">
        <v>506</v>
      </c>
      <c r="AB202" s="7">
        <v>27</v>
      </c>
      <c r="AC202" s="7">
        <v>3</v>
      </c>
      <c r="AD202" s="7">
        <v>48</v>
      </c>
      <c r="AE202" s="7">
        <v>28</v>
      </c>
      <c r="AF202" s="7">
        <v>5</v>
      </c>
      <c r="AG202" s="7">
        <v>2</v>
      </c>
      <c r="AH202" s="7">
        <v>0</v>
      </c>
      <c r="AI202" s="7">
        <v>0</v>
      </c>
      <c r="AJ202" s="7">
        <v>0</v>
      </c>
      <c r="AK202" s="7">
        <v>0</v>
      </c>
      <c r="AL202" s="7">
        <v>1</v>
      </c>
      <c r="AM202" s="7">
        <v>0</v>
      </c>
      <c r="AN202" s="7">
        <v>2</v>
      </c>
      <c r="AO202" s="7">
        <v>1</v>
      </c>
      <c r="AP202" s="7">
        <v>2</v>
      </c>
      <c r="AQ202" s="22">
        <v>8</v>
      </c>
      <c r="AR202" s="22">
        <v>5.7142857142857144</v>
      </c>
      <c r="AS202" s="22">
        <v>2.5714285714285716</v>
      </c>
      <c r="AT202" s="21"/>
      <c r="AU202" s="10">
        <v>44184</v>
      </c>
      <c r="AV202" s="7">
        <v>27</v>
      </c>
      <c r="AW202" s="22">
        <v>22.071428571428573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>
        <v>44185</v>
      </c>
      <c r="H203" s="7">
        <v>276</v>
      </c>
      <c r="I203" s="7">
        <v>23</v>
      </c>
      <c r="J203" s="7">
        <v>9</v>
      </c>
      <c r="K203" s="7">
        <v>4</v>
      </c>
      <c r="L203" s="7">
        <v>3</v>
      </c>
      <c r="M203" s="7">
        <v>9</v>
      </c>
      <c r="N203" s="7">
        <v>69</v>
      </c>
      <c r="O203" s="7">
        <v>47</v>
      </c>
      <c r="P203" s="7">
        <v>47</v>
      </c>
      <c r="Q203" s="7">
        <v>10</v>
      </c>
      <c r="R203" s="20">
        <v>497</v>
      </c>
      <c r="S203" s="19">
        <v>802.5</v>
      </c>
      <c r="T203" s="19">
        <v>466.42857142857144</v>
      </c>
      <c r="U203" s="21"/>
      <c r="V203" s="10">
        <v>44185</v>
      </c>
      <c r="W203" s="7">
        <v>1765</v>
      </c>
      <c r="X203" s="19">
        <v>2994.3571428571427</v>
      </c>
      <c r="Y203" s="21"/>
      <c r="Z203" s="10">
        <v>44186</v>
      </c>
      <c r="AA203" s="7">
        <v>507</v>
      </c>
      <c r="AB203" s="7">
        <v>28</v>
      </c>
      <c r="AC203" s="7">
        <v>3</v>
      </c>
      <c r="AD203" s="7">
        <v>48</v>
      </c>
      <c r="AE203" s="7">
        <v>28</v>
      </c>
      <c r="AF203" s="7">
        <v>5</v>
      </c>
      <c r="AG203" s="7">
        <v>1</v>
      </c>
      <c r="AH203" s="7">
        <v>1</v>
      </c>
      <c r="AI203" s="7">
        <v>0</v>
      </c>
      <c r="AJ203" s="7">
        <v>0</v>
      </c>
      <c r="AK203" s="7">
        <v>0</v>
      </c>
      <c r="AL203" s="7">
        <v>0</v>
      </c>
      <c r="AM203" s="7">
        <v>1</v>
      </c>
      <c r="AN203" s="7">
        <v>2</v>
      </c>
      <c r="AO203" s="7">
        <v>1</v>
      </c>
      <c r="AP203" s="7">
        <v>1</v>
      </c>
      <c r="AQ203" s="22">
        <v>7</v>
      </c>
      <c r="AR203" s="22">
        <v>6</v>
      </c>
      <c r="AS203" s="22">
        <v>2.6428571428571428</v>
      </c>
      <c r="AT203" s="21"/>
      <c r="AU203" s="10">
        <v>44185</v>
      </c>
      <c r="AV203" s="7">
        <v>26</v>
      </c>
      <c r="AW203" s="22">
        <v>23.214285714285715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>
        <v>44186</v>
      </c>
      <c r="H204" s="7">
        <v>376</v>
      </c>
      <c r="I204" s="7">
        <v>22</v>
      </c>
      <c r="J204" s="7">
        <v>4</v>
      </c>
      <c r="K204" s="7">
        <v>19</v>
      </c>
      <c r="L204" s="7">
        <v>54</v>
      </c>
      <c r="M204" s="7">
        <v>4</v>
      </c>
      <c r="N204" s="7">
        <v>55</v>
      </c>
      <c r="O204" s="7">
        <v>23</v>
      </c>
      <c r="P204" s="7">
        <v>22</v>
      </c>
      <c r="Q204" s="7">
        <v>6</v>
      </c>
      <c r="R204" s="20">
        <v>585</v>
      </c>
      <c r="S204" s="19">
        <v>796.71428571428567</v>
      </c>
      <c r="T204" s="19">
        <v>468.78571428571428</v>
      </c>
      <c r="U204" s="21"/>
      <c r="V204" s="10">
        <v>44186</v>
      </c>
      <c r="W204" s="7">
        <v>1988</v>
      </c>
      <c r="X204" s="19">
        <v>2995.5</v>
      </c>
      <c r="Y204" s="21"/>
      <c r="Z204" s="10">
        <v>44187</v>
      </c>
      <c r="AA204" s="7">
        <v>509</v>
      </c>
      <c r="AB204" s="7">
        <v>28</v>
      </c>
      <c r="AC204" s="7">
        <v>4</v>
      </c>
      <c r="AD204" s="7">
        <v>48</v>
      </c>
      <c r="AE204" s="7">
        <v>28</v>
      </c>
      <c r="AF204" s="7">
        <v>5</v>
      </c>
      <c r="AG204" s="7">
        <v>2</v>
      </c>
      <c r="AH204" s="7">
        <v>0</v>
      </c>
      <c r="AI204" s="7">
        <v>1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22">
        <v>3</v>
      </c>
      <c r="AR204" s="22">
        <v>5.8571428571428568</v>
      </c>
      <c r="AS204" s="22">
        <v>2.6428571428571428</v>
      </c>
      <c r="AT204" s="21"/>
      <c r="AU204" s="10">
        <v>44186</v>
      </c>
      <c r="AV204" s="7">
        <v>15</v>
      </c>
      <c r="AW204" s="22">
        <v>23.571428571428573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>
        <v>44187</v>
      </c>
      <c r="H205" s="7">
        <v>468</v>
      </c>
      <c r="I205" s="7">
        <v>36</v>
      </c>
      <c r="J205" s="7">
        <v>2</v>
      </c>
      <c r="K205" s="7">
        <v>38</v>
      </c>
      <c r="L205" s="7">
        <v>11</v>
      </c>
      <c r="M205" s="7">
        <v>2</v>
      </c>
      <c r="N205" s="7">
        <v>104</v>
      </c>
      <c r="O205" s="7">
        <v>54</v>
      </c>
      <c r="P205" s="7">
        <v>44</v>
      </c>
      <c r="Q205" s="7">
        <v>12</v>
      </c>
      <c r="R205" s="20">
        <v>771</v>
      </c>
      <c r="S205" s="19">
        <v>796.14285714285711</v>
      </c>
      <c r="T205" s="19">
        <v>467.21428571428572</v>
      </c>
      <c r="U205" s="21"/>
      <c r="V205" s="10">
        <v>44187</v>
      </c>
      <c r="W205" s="7">
        <v>3057</v>
      </c>
      <c r="X205" s="19">
        <v>2991.4285714285716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>
        <v>44187</v>
      </c>
      <c r="AV205" s="7">
        <v>28</v>
      </c>
      <c r="AW205" s="22">
        <v>24.142857142857142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-35</v>
      </c>
      <c r="G15">
        <f>COUNTBLANK(B18:B30)</f>
        <v>1</v>
      </c>
      <c r="H15">
        <f>COUNTIF(O18:O30,"&gt;0")+COUNTIF(G15,"&gt;0")</f>
        <v>2</v>
      </c>
      <c r="I15">
        <f>1/18*(E15*(E15-1)*(2*E15+5)-G15*(G15-1)*(2*G15+5)-SUM(P18:P30))</f>
        <v>332.66666666666663</v>
      </c>
      <c r="J15">
        <f>IF(F15&gt;0,(F15-1)/I15^(1/2),IF(F15=0,0,(F15+1)/I15^(1/2)))</f>
        <v>-1.8641217502619296</v>
      </c>
      <c r="K15" s="4">
        <f>1-(1/(2*PI())^(1/2)*EXP(-(J15^2)/2))</f>
        <v>0.92980045736232797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44174</v>
      </c>
      <c r="C17" s="2">
        <f>B17+1</f>
        <v>44175</v>
      </c>
      <c r="D17" s="2">
        <f t="shared" ref="D17:N17" si="0">C17+1</f>
        <v>44176</v>
      </c>
      <c r="E17" s="2">
        <f t="shared" si="0"/>
        <v>44177</v>
      </c>
      <c r="F17" s="2">
        <f t="shared" si="0"/>
        <v>44178</v>
      </c>
      <c r="G17" s="2">
        <f t="shared" si="0"/>
        <v>44179</v>
      </c>
      <c r="H17" s="2">
        <f t="shared" si="0"/>
        <v>44180</v>
      </c>
      <c r="I17" s="2">
        <f t="shared" si="0"/>
        <v>44181</v>
      </c>
      <c r="J17" s="2">
        <f t="shared" si="0"/>
        <v>44182</v>
      </c>
      <c r="K17" s="2">
        <f t="shared" si="0"/>
        <v>44183</v>
      </c>
      <c r="L17" s="2">
        <f t="shared" si="0"/>
        <v>44184</v>
      </c>
      <c r="M17" s="2">
        <f>L17+1</f>
        <v>44185</v>
      </c>
      <c r="N17" s="2">
        <f t="shared" si="0"/>
        <v>44186</v>
      </c>
      <c r="O17" t="s">
        <v>45</v>
      </c>
      <c r="P17" t="s">
        <v>47</v>
      </c>
    </row>
    <row r="18" spans="1:16">
      <c r="A18" s="2">
        <f>MAX(Data!A:A)-12</f>
        <v>44175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-1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44176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-1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-1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44177</v>
      </c>
      <c r="B20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>-1</v>
      </c>
      <c r="C20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>-1</v>
      </c>
      <c r="D20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>-1</v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44178</v>
      </c>
      <c r="B21" t="str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/>
      </c>
      <c r="C21" t="str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/>
      </c>
      <c r="D21" t="str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/>
      </c>
      <c r="E21" t="str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44179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-1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-1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-1</v>
      </c>
      <c r="E22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>1</v>
      </c>
      <c r="F22" t="str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44180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-1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>1</v>
      </c>
      <c r="F23" t="str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/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">
        <f t="shared" si="3"/>
        <v>44181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>1</v>
      </c>
      <c r="F24" t="str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/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44182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>1</v>
      </c>
      <c r="F25" t="str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/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44183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-1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-1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-1</v>
      </c>
      <c r="E26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>1</v>
      </c>
      <c r="F26" t="str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/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0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-1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-1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1</v>
      </c>
      <c r="P26">
        <f t="shared" si="2"/>
        <v>18</v>
      </c>
    </row>
    <row r="27" spans="1:16">
      <c r="A27" s="2">
        <f t="shared" si="3"/>
        <v>44184</v>
      </c>
      <c r="B27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>-1</v>
      </c>
      <c r="C27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>-1</v>
      </c>
      <c r="D27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>-1</v>
      </c>
      <c r="E27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>-1</v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>-1</v>
      </c>
      <c r="H27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>-1</v>
      </c>
      <c r="I27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>-1</v>
      </c>
      <c r="J27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>-1</v>
      </c>
      <c r="K27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44185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-1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-1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-1</v>
      </c>
      <c r="E28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>-1</v>
      </c>
      <c r="F28" t="str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/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-1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-1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-1</v>
      </c>
      <c r="L28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>-1</v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44186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-1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-1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-1</v>
      </c>
      <c r="E29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>-1</v>
      </c>
      <c r="F29" t="str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/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-1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-1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-1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>-1</v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-1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44187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-1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-1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-1</v>
      </c>
      <c r="E30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>-1</v>
      </c>
      <c r="F30" t="str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/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-1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-1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-1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>-1</v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-21</v>
      </c>
      <c r="G34">
        <f>COUNTBLANK(B37:B49)</f>
        <v>1</v>
      </c>
      <c r="H34">
        <f>COUNTIF(O37:O49,"&gt;0")+COUNTIF(G34,"&gt;0")</f>
        <v>2</v>
      </c>
      <c r="I34">
        <f>1/18*(E34*(E34-1)*(2*E34+5)-G34*(G34-1)*(2*G34+5)-SUM(P37:P49))</f>
        <v>332.66666666666663</v>
      </c>
      <c r="J34">
        <f>IF(F34&gt;0,(F34-1)/I34^(1/2),IF(F34=0,0,(F34+1)/I34^(1/2)))</f>
        <v>-1.0965422060364292</v>
      </c>
      <c r="K34" s="4">
        <f>1-(1/(2*PI())^(1/2)*EXP(-(J34^2)/2))</f>
        <v>0.78131893569474198</v>
      </c>
      <c r="L34" s="5">
        <v>0.95</v>
      </c>
      <c r="M34" t="str">
        <f>IF(AND(J34&gt;1,K34&gt;L34),"UP",IF(AND(J34&lt;1,K34&gt;L34),"DOWN","NO TREND"))</f>
        <v>NO TREND</v>
      </c>
    </row>
    <row r="35" spans="1:16">
      <c r="H35" t="s">
        <v>41</v>
      </c>
    </row>
    <row r="36" spans="1:16">
      <c r="A36" t="s">
        <v>40</v>
      </c>
      <c r="B36" s="2">
        <f>A37-1</f>
        <v>44174</v>
      </c>
      <c r="C36" s="2">
        <f>B36+1</f>
        <v>44175</v>
      </c>
      <c r="D36" s="2">
        <f t="shared" ref="D36:L36" si="4">C36+1</f>
        <v>44176</v>
      </c>
      <c r="E36" s="2">
        <f t="shared" si="4"/>
        <v>44177</v>
      </c>
      <c r="F36" s="2">
        <f t="shared" si="4"/>
        <v>44178</v>
      </c>
      <c r="G36" s="2">
        <f t="shared" si="4"/>
        <v>44179</v>
      </c>
      <c r="H36" s="2">
        <f t="shared" si="4"/>
        <v>44180</v>
      </c>
      <c r="I36" s="2">
        <f t="shared" si="4"/>
        <v>44181</v>
      </c>
      <c r="J36" s="2">
        <f t="shared" si="4"/>
        <v>44182</v>
      </c>
      <c r="K36" s="2">
        <f t="shared" si="4"/>
        <v>44183</v>
      </c>
      <c r="L36" s="2">
        <f t="shared" si="4"/>
        <v>44184</v>
      </c>
      <c r="M36" s="2">
        <f>L36+1</f>
        <v>44185</v>
      </c>
      <c r="N36" s="2">
        <f t="shared" ref="N36" si="5">M36+1</f>
        <v>44186</v>
      </c>
      <c r="O36" t="s">
        <v>45</v>
      </c>
      <c r="P36" t="s">
        <v>47</v>
      </c>
    </row>
    <row r="37" spans="1:16">
      <c r="A37" s="2">
        <f>MAX(Data!A:A)-12</f>
        <v>44175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44176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44177</v>
      </c>
      <c r="B39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>-1</v>
      </c>
      <c r="D39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44178</v>
      </c>
      <c r="B40" t="str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/>
      </c>
      <c r="C40" t="str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/>
      </c>
      <c r="D40" t="str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/>
      </c>
      <c r="E40" t="str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44179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-1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>1</v>
      </c>
      <c r="F41" t="str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44180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-1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>1</v>
      </c>
      <c r="F42" t="str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/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44181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>1</v>
      </c>
      <c r="F43" t="str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/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44182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-1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-1</v>
      </c>
      <c r="E44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>1</v>
      </c>
      <c r="F44" t="str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/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-1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-1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44183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-1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-1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-1</v>
      </c>
      <c r="E45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>-1</v>
      </c>
      <c r="F45" t="str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/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-1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-1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-1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44184</v>
      </c>
      <c r="B46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>-1</v>
      </c>
      <c r="D46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>1</v>
      </c>
      <c r="E46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>1</v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>-1</v>
      </c>
      <c r="H46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>0</v>
      </c>
      <c r="I46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>-1</v>
      </c>
      <c r="J46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1</v>
      </c>
      <c r="P46">
        <f t="shared" si="7"/>
        <v>18</v>
      </c>
    </row>
    <row r="47" spans="1:16">
      <c r="A47" s="2">
        <f t="shared" si="8"/>
        <v>44185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-1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-1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-1</v>
      </c>
      <c r="E47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>-1</v>
      </c>
      <c r="F47" t="str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/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-1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-1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-1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-1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-1</v>
      </c>
      <c r="L47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>-1</v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44186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-1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-1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-1</v>
      </c>
      <c r="E48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>-1</v>
      </c>
      <c r="F48" t="str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/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-1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-1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-1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-1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>-1</v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44187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-1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-1</v>
      </c>
      <c r="E49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>-1</v>
      </c>
      <c r="F49" t="str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/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-1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-1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-1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-1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>-1</v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-33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-1.7518364846443486</v>
      </c>
      <c r="K52" s="4">
        <f>1-(1/(2*PI())^(1/2)*EXP(-(J52^2)/2))</f>
        <v>0.91399966330431659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44174</v>
      </c>
      <c r="C54" s="2">
        <f>B54+1</f>
        <v>44175</v>
      </c>
      <c r="D54" s="2">
        <f t="shared" ref="D54:L54" si="9">C54+1</f>
        <v>44176</v>
      </c>
      <c r="E54" s="2">
        <f t="shared" si="9"/>
        <v>44177</v>
      </c>
      <c r="F54" s="2">
        <f t="shared" si="9"/>
        <v>44178</v>
      </c>
      <c r="G54" s="2">
        <f t="shared" si="9"/>
        <v>44179</v>
      </c>
      <c r="H54" s="2">
        <f t="shared" si="9"/>
        <v>44180</v>
      </c>
      <c r="I54" s="2">
        <f t="shared" si="9"/>
        <v>44181</v>
      </c>
      <c r="J54" s="2">
        <f t="shared" si="9"/>
        <v>44182</v>
      </c>
      <c r="K54" s="2">
        <f t="shared" si="9"/>
        <v>44183</v>
      </c>
      <c r="L54" s="2">
        <f t="shared" si="9"/>
        <v>44184</v>
      </c>
      <c r="M54" s="2">
        <f>L54+1</f>
        <v>44185</v>
      </c>
      <c r="N54" s="2">
        <f t="shared" ref="N54" si="10">M54+1</f>
        <v>44186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44175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44176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-1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44177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44178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44179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44180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-1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44181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44182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44183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-1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-1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44184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44185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44186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44187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15</v>
      </c>
      <c r="G70">
        <f>COUNTBLANK(B73:B85)</f>
        <v>0</v>
      </c>
      <c r="H70">
        <f>COUNTIF(O73:O85,"&gt;0")+COUNTIF(G70,"&gt;0")</f>
        <v>4</v>
      </c>
      <c r="I70">
        <f>1/18*(E70*(E70-1)*(2*E70+5)-G70*(G70-1)*(2*G70+5)-SUM(P73:P85))</f>
        <v>324.33333333333331</v>
      </c>
      <c r="J70">
        <f>IF(F70&gt;0,(F70-1)/I70^(1/2),IF(F70=0,0,(F70+1)/I70^(1/2)))</f>
        <v>0.77737799477640868</v>
      </c>
      <c r="K70" s="4">
        <f>1-(1/(2*PI())^(1/2)*EXP(-(J70^2)/2))</f>
        <v>0.70509346595366473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44174</v>
      </c>
      <c r="C72" s="2">
        <f>B72+1</f>
        <v>44175</v>
      </c>
      <c r="D72" s="2">
        <f t="shared" ref="D72" si="14">C72+1</f>
        <v>44176</v>
      </c>
      <c r="E72" s="2">
        <f t="shared" ref="E72" si="15">D72+1</f>
        <v>44177</v>
      </c>
      <c r="F72" s="2">
        <f t="shared" ref="F72" si="16">E72+1</f>
        <v>44178</v>
      </c>
      <c r="G72" s="2">
        <f t="shared" ref="G72" si="17">F72+1</f>
        <v>44179</v>
      </c>
      <c r="H72" s="2">
        <f t="shared" ref="H72" si="18">G72+1</f>
        <v>44180</v>
      </c>
      <c r="I72" s="2">
        <f t="shared" ref="I72" si="19">H72+1</f>
        <v>44181</v>
      </c>
      <c r="J72" s="2">
        <f t="shared" ref="J72" si="20">I72+1</f>
        <v>44182</v>
      </c>
      <c r="K72" s="2">
        <f t="shared" ref="K72" si="21">J72+1</f>
        <v>44183</v>
      </c>
      <c r="L72" s="2">
        <f t="shared" ref="L72" si="22">K72+1</f>
        <v>44184</v>
      </c>
      <c r="M72" s="2">
        <f>L72+1</f>
        <v>44185</v>
      </c>
      <c r="N72" s="2">
        <f t="shared" ref="N72" si="23">M72+1</f>
        <v>44186</v>
      </c>
      <c r="O72" t="s">
        <v>45</v>
      </c>
      <c r="P72" t="s">
        <v>47</v>
      </c>
    </row>
    <row r="73" spans="1:18">
      <c r="A73" s="2">
        <f>MAX(Data!A:A)-12</f>
        <v>44175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44176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44177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44178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">
        <f t="shared" si="26"/>
        <v>44179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44180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-1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0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">
        <f t="shared" si="26"/>
        <v>44181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44182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44183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0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1</v>
      </c>
      <c r="P81">
        <f t="shared" si="25"/>
        <v>18</v>
      </c>
    </row>
    <row r="82" spans="1:16">
      <c r="A82" s="2">
        <f t="shared" si="26"/>
        <v>44184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44185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44186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0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0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2</v>
      </c>
      <c r="P84">
        <f t="shared" si="25"/>
        <v>66</v>
      </c>
    </row>
    <row r="85" spans="1:16">
      <c r="A85" s="2">
        <f t="shared" si="26"/>
        <v>44187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0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-1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0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2</v>
      </c>
      <c r="P85">
        <f t="shared" si="25"/>
        <v>66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-39</v>
      </c>
      <c r="G88">
        <f>COUNTBLANK(B91:B103)</f>
        <v>0</v>
      </c>
      <c r="H88">
        <f>COUNTIF(O91:O103,"&gt;0")+COUNTIF(G88,"&gt;0")</f>
        <v>0</v>
      </c>
      <c r="I88">
        <f>1/18*(E88*(E88-1)*(2*E88+5)-G88*(G88-1)*(2*G88+5)-SUM(P91:P103))</f>
        <v>333.66666666666663</v>
      </c>
      <c r="J88">
        <f>IF(F88&gt;0,(F88-1)/I88^(1/2),IF(F88=0,0,(F88+1)/I88^(1/2)))</f>
        <v>-2.0803058255151639</v>
      </c>
      <c r="K88" s="4">
        <f>1-(1/(2*PI())^(1/2)*EXP(-(J88^2)/2))</f>
        <v>0.95416808960903354</v>
      </c>
      <c r="L88" s="5">
        <v>0.95</v>
      </c>
      <c r="M88" t="str">
        <f>IF(AND(J88&gt;1,K88&gt;L88),"UP",IF(AND(J88&lt;1,K88&gt;L88),"DOWN","NO TREND"))</f>
        <v>DOWN</v>
      </c>
    </row>
    <row r="89" spans="1:16">
      <c r="H89" t="s">
        <v>41</v>
      </c>
    </row>
    <row r="90" spans="1:16">
      <c r="A90" t="s">
        <v>40</v>
      </c>
      <c r="B90" s="2">
        <f>A91-1</f>
        <v>44174</v>
      </c>
      <c r="C90" s="2">
        <f>B90+1</f>
        <v>44175</v>
      </c>
      <c r="D90" s="2">
        <f t="shared" ref="D90" si="27">C90+1</f>
        <v>44176</v>
      </c>
      <c r="E90" s="2">
        <f t="shared" ref="E90" si="28">D90+1</f>
        <v>44177</v>
      </c>
      <c r="F90" s="2">
        <f t="shared" ref="F90" si="29">E90+1</f>
        <v>44178</v>
      </c>
      <c r="G90" s="2">
        <f t="shared" ref="G90" si="30">F90+1</f>
        <v>44179</v>
      </c>
      <c r="H90" s="2">
        <f t="shared" ref="H90" si="31">G90+1</f>
        <v>44180</v>
      </c>
      <c r="I90" s="2">
        <f t="shared" ref="I90" si="32">H90+1</f>
        <v>44181</v>
      </c>
      <c r="J90" s="2">
        <f t="shared" ref="J90" si="33">I90+1</f>
        <v>44182</v>
      </c>
      <c r="K90" s="2">
        <f t="shared" ref="K90" si="34">J90+1</f>
        <v>44183</v>
      </c>
      <c r="L90" s="2">
        <f t="shared" ref="L90" si="35">K90+1</f>
        <v>44184</v>
      </c>
      <c r="M90" s="2">
        <f>L90+1</f>
        <v>44185</v>
      </c>
      <c r="N90" s="2">
        <f t="shared" ref="N90" si="36">M90+1</f>
        <v>44186</v>
      </c>
      <c r="O90" t="s">
        <v>45</v>
      </c>
      <c r="P90" t="s">
        <v>47</v>
      </c>
    </row>
    <row r="91" spans="1:16">
      <c r="A91" s="2">
        <f>MAX(Data!A:A)-12</f>
        <v>44175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44176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-1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44177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44178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44179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44180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-1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-1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-1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-1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-1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44181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-1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44182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44183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-1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-1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-1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-1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44184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-1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">
        <f t="shared" si="39"/>
        <v>44185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-1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44186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-1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44187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-41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-2.1897956058054358</v>
      </c>
      <c r="K106" s="4">
        <f>1-(1/(2*PI())^(1/2)*EXP(-(J106^2)/2))</f>
        <v>0.96372189656259366</v>
      </c>
      <c r="L106" s="5">
        <v>0.95</v>
      </c>
      <c r="M106" t="str">
        <f>IF(AND(J106&gt;1,K106&gt;L106),"UP",IF(AND(J106&lt;1,K106&gt;L106),"DOWN","NO TREND"))</f>
        <v>DOWN</v>
      </c>
    </row>
    <row r="107" spans="1:16">
      <c r="H107" t="s">
        <v>41</v>
      </c>
    </row>
    <row r="108" spans="1:16">
      <c r="A108" t="s">
        <v>40</v>
      </c>
      <c r="B108" s="2">
        <f>A109-1</f>
        <v>44174</v>
      </c>
      <c r="C108" s="2">
        <f>B108+1</f>
        <v>44175</v>
      </c>
      <c r="D108" s="2">
        <f t="shared" ref="D108" si="40">C108+1</f>
        <v>44176</v>
      </c>
      <c r="E108" s="2">
        <f t="shared" ref="E108" si="41">D108+1</f>
        <v>44177</v>
      </c>
      <c r="F108" s="2">
        <f t="shared" ref="F108" si="42">E108+1</f>
        <v>44178</v>
      </c>
      <c r="G108" s="2">
        <f t="shared" ref="G108" si="43">F108+1</f>
        <v>44179</v>
      </c>
      <c r="H108" s="2">
        <f t="shared" ref="H108" si="44">G108+1</f>
        <v>44180</v>
      </c>
      <c r="I108" s="2">
        <f t="shared" ref="I108" si="45">H108+1</f>
        <v>44181</v>
      </c>
      <c r="J108" s="2">
        <f t="shared" ref="J108" si="46">I108+1</f>
        <v>44182</v>
      </c>
      <c r="K108" s="2">
        <f t="shared" ref="K108" si="47">J108+1</f>
        <v>44183</v>
      </c>
      <c r="L108" s="2">
        <f t="shared" ref="L108" si="48">K108+1</f>
        <v>44184</v>
      </c>
      <c r="M108" s="2">
        <f>L108+1</f>
        <v>44185</v>
      </c>
      <c r="N108" s="2">
        <f t="shared" ref="N108" si="49">M108+1</f>
        <v>44186</v>
      </c>
      <c r="O108" t="s">
        <v>45</v>
      </c>
      <c r="P108" t="s">
        <v>47</v>
      </c>
    </row>
    <row r="109" spans="1:16">
      <c r="A109" s="2">
        <f>MAX(Data!A:A)-12</f>
        <v>44175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44176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-1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44177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44178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44179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-1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44180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-1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-1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-1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-1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44181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44182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-1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44183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-1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-1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44184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44185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44186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-1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44187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6</v>
      </c>
      <c r="G124">
        <f>COUNTBLANK(B127:B139)</f>
        <v>0</v>
      </c>
      <c r="H124">
        <f>COUNTIF(O127:O139,"&gt;0")+COUNTIF(G124,"&gt;0")</f>
        <v>8</v>
      </c>
      <c r="I124">
        <f>1/18*(E124*(E124-1)*(2*E124+5)-G124*(G124-1)*(2*G124+5)-SUM(P127:P139))</f>
        <v>310</v>
      </c>
      <c r="J124">
        <f>IF(F124&gt;0,(F124-1)/I124^(1/2),IF(F124=0,0,(F124+1)/I124^(1/2)))</f>
        <v>0.28398091712353241</v>
      </c>
      <c r="K124" s="4">
        <f>1-(1/(2*PI())^(1/2)*EXP(-(J124^2)/2))</f>
        <v>0.61682409522798554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44174</v>
      </c>
      <c r="C126" s="2">
        <f>B126+1</f>
        <v>44175</v>
      </c>
      <c r="D126" s="2">
        <f t="shared" ref="D126" si="53">C126+1</f>
        <v>44176</v>
      </c>
      <c r="E126" s="2">
        <f t="shared" ref="E126" si="54">D126+1</f>
        <v>44177</v>
      </c>
      <c r="F126" s="2">
        <f t="shared" ref="F126" si="55">E126+1</f>
        <v>44178</v>
      </c>
      <c r="G126" s="2">
        <f t="shared" ref="G126" si="56">F126+1</f>
        <v>44179</v>
      </c>
      <c r="H126" s="2">
        <f t="shared" ref="H126" si="57">G126+1</f>
        <v>44180</v>
      </c>
      <c r="I126" s="2">
        <f t="shared" ref="I126" si="58">H126+1</f>
        <v>44181</v>
      </c>
      <c r="J126" s="2">
        <f t="shared" ref="J126" si="59">I126+1</f>
        <v>44182</v>
      </c>
      <c r="K126" s="2">
        <f t="shared" ref="K126" si="60">J126+1</f>
        <v>44183</v>
      </c>
      <c r="L126" s="2">
        <f t="shared" ref="L126" si="61">K126+1</f>
        <v>44184</v>
      </c>
      <c r="M126" s="2">
        <f>L126+1</f>
        <v>44185</v>
      </c>
      <c r="N126" s="2">
        <f t="shared" ref="N126" si="62">M126+1</f>
        <v>44186</v>
      </c>
      <c r="O126" t="s">
        <v>45</v>
      </c>
      <c r="P126" t="s">
        <v>47</v>
      </c>
    </row>
    <row r="127" spans="1:16">
      <c r="A127" s="2">
        <f>MAX(Data!A:A)-12</f>
        <v>44175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44176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-1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44177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-1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0</v>
      </c>
      <c r="P129">
        <f t="shared" si="64"/>
        <v>0</v>
      </c>
    </row>
    <row r="130" spans="1:16">
      <c r="A130" s="2">
        <f t="shared" si="65"/>
        <v>44178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0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1</v>
      </c>
      <c r="P130">
        <f t="shared" si="64"/>
        <v>18</v>
      </c>
    </row>
    <row r="131" spans="1:16">
      <c r="A131" s="2">
        <f t="shared" si="65"/>
        <v>44179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-1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1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0</v>
      </c>
      <c r="P131">
        <f t="shared" si="64"/>
        <v>0</v>
      </c>
    </row>
    <row r="132" spans="1:16">
      <c r="A132" s="2">
        <f t="shared" si="65"/>
        <v>44180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0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1</v>
      </c>
      <c r="P132">
        <f t="shared" si="64"/>
        <v>18</v>
      </c>
    </row>
    <row r="133" spans="1:16">
      <c r="A133" s="2">
        <f t="shared" si="65"/>
        <v>44181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-1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0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0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-1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2</v>
      </c>
      <c r="P133">
        <f t="shared" si="64"/>
        <v>66</v>
      </c>
    </row>
    <row r="134" spans="1:16">
      <c r="A134" s="2">
        <f t="shared" si="65"/>
        <v>44182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0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0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2</v>
      </c>
      <c r="P134">
        <f t="shared" si="64"/>
        <v>66</v>
      </c>
    </row>
    <row r="135" spans="1:16">
      <c r="A135" s="2">
        <f t="shared" si="65"/>
        <v>44183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1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0</v>
      </c>
      <c r="P135">
        <f t="shared" si="64"/>
        <v>0</v>
      </c>
    </row>
    <row r="136" spans="1:16">
      <c r="A136" s="2">
        <f t="shared" si="65"/>
        <v>44184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0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-1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44185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0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-1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1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-1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-1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-1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44186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-1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0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0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-1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0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-1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-1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-1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3</v>
      </c>
      <c r="P138">
        <f t="shared" si="64"/>
        <v>156</v>
      </c>
    </row>
    <row r="139" spans="1:16">
      <c r="A139" s="2">
        <f t="shared" si="65"/>
        <v>44187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0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-1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-1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-1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-1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0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20</v>
      </c>
      <c r="G142">
        <f>COUNTBLANK(B145:B157)</f>
        <v>0</v>
      </c>
      <c r="H142">
        <f>COUNTIF(O145:O157,"&gt;0")+COUNTIF(G142,"&gt;0")</f>
        <v>7</v>
      </c>
      <c r="I142">
        <f>1/18*(E142*(E142-1)*(2*E142+5)-G142*(G142-1)*(2*G142+5)-SUM(P145:P157))</f>
        <v>313.66666666666663</v>
      </c>
      <c r="J142">
        <f>IF(F142&gt;0,(F142-1)/I142^(1/2),IF(F142=0,0,(F142+1)/I142^(1/2)))</f>
        <v>1.072801609976278</v>
      </c>
      <c r="K142" s="4">
        <f>1-(1/(2*PI())^(1/2)*EXP(-(J142^2)/2))</f>
        <v>0.77561460236719482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44174</v>
      </c>
      <c r="C144" s="2">
        <f>B144+1</f>
        <v>44175</v>
      </c>
      <c r="D144" s="2">
        <f t="shared" ref="D144" si="66">C144+1</f>
        <v>44176</v>
      </c>
      <c r="E144" s="2">
        <f t="shared" ref="E144" si="67">D144+1</f>
        <v>44177</v>
      </c>
      <c r="F144" s="2">
        <f t="shared" ref="F144" si="68">E144+1</f>
        <v>44178</v>
      </c>
      <c r="G144" s="2">
        <f t="shared" ref="G144" si="69">F144+1</f>
        <v>44179</v>
      </c>
      <c r="H144" s="2">
        <f t="shared" ref="H144" si="70">G144+1</f>
        <v>44180</v>
      </c>
      <c r="I144" s="2">
        <f t="shared" ref="I144" si="71">H144+1</f>
        <v>44181</v>
      </c>
      <c r="J144" s="2">
        <f t="shared" ref="J144" si="72">I144+1</f>
        <v>44182</v>
      </c>
      <c r="K144" s="2">
        <f t="shared" ref="K144" si="73">J144+1</f>
        <v>44183</v>
      </c>
      <c r="L144" s="2">
        <f t="shared" ref="L144" si="74">K144+1</f>
        <v>44184</v>
      </c>
      <c r="M144" s="2">
        <f>L144+1</f>
        <v>44185</v>
      </c>
      <c r="N144" s="2">
        <f t="shared" ref="N144" si="75">M144+1</f>
        <v>44186</v>
      </c>
      <c r="O144" t="s">
        <v>45</v>
      </c>
      <c r="P144" t="s">
        <v>47</v>
      </c>
    </row>
    <row r="145" spans="1:16">
      <c r="A145" s="2">
        <f>MAX(Data!A:A)-12</f>
        <v>44175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44176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-1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44177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0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-1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1</v>
      </c>
      <c r="P147">
        <f t="shared" si="77"/>
        <v>18</v>
      </c>
    </row>
    <row r="148" spans="1:16">
      <c r="A148" s="2">
        <f t="shared" si="78"/>
        <v>44178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0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-1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0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2</v>
      </c>
      <c r="P148">
        <f t="shared" si="77"/>
        <v>66</v>
      </c>
    </row>
    <row r="149" spans="1:16">
      <c r="A149" s="2">
        <f t="shared" si="78"/>
        <v>44179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0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1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44180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1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-1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0</v>
      </c>
      <c r="P150">
        <f t="shared" si="77"/>
        <v>0</v>
      </c>
    </row>
    <row r="151" spans="1:16">
      <c r="A151" s="2">
        <f t="shared" si="78"/>
        <v>44181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1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-1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-1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0</v>
      </c>
      <c r="P151">
        <f t="shared" si="77"/>
        <v>0</v>
      </c>
    </row>
    <row r="152" spans="1:16">
      <c r="A152" s="2">
        <f t="shared" si="78"/>
        <v>44182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1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0</v>
      </c>
      <c r="P152">
        <f t="shared" si="77"/>
        <v>0</v>
      </c>
    </row>
    <row r="153" spans="1:16">
      <c r="A153" s="2">
        <f t="shared" si="78"/>
        <v>44183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0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1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0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1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2</v>
      </c>
      <c r="P153">
        <f t="shared" si="77"/>
        <v>66</v>
      </c>
    </row>
    <row r="154" spans="1:16">
      <c r="A154" s="2">
        <f t="shared" si="78"/>
        <v>44184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1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1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0</v>
      </c>
      <c r="P154">
        <f t="shared" si="77"/>
        <v>0</v>
      </c>
    </row>
    <row r="155" spans="1:16">
      <c r="A155" s="2">
        <f t="shared" si="78"/>
        <v>44185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1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0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0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0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3</v>
      </c>
      <c r="P155">
        <f t="shared" si="77"/>
        <v>156</v>
      </c>
    </row>
    <row r="156" spans="1:16">
      <c r="A156" s="2">
        <f t="shared" si="78"/>
        <v>44186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-1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-1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-1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0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">
        <f t="shared" si="78"/>
        <v>44187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-1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0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-1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-1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-1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-1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-1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-1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-1</v>
      </c>
      <c r="O157">
        <f t="shared" si="76"/>
        <v>1</v>
      </c>
      <c r="P157">
        <f t="shared" si="77"/>
        <v>18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2020-12-23T17:31:39Z</dcterms:modified>
</cp:coreProperties>
</file>