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HP\Desktop\Estadísticas Puebla\"/>
    </mc:Choice>
  </mc:AlternateContent>
  <xr:revisionPtr revIDLastSave="0" documentId="13_ncr:1_{BC2D1949-96E4-4080-802B-246D7F8D48F6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año 2021" sheetId="3" r:id="rId1"/>
    <sheet name="historia" sheetId="4" r:id="rId2"/>
    <sheet name="nacional" sheetId="5" r:id="rId3"/>
    <sheet name="temporal maíz" sheetId="7" r:id="rId4"/>
    <sheet name="zonas" sheetId="8" r:id="rId5"/>
    <sheet name="cíclica" sheetId="9" r:id="rId6"/>
    <sheet name="Hoja2" sheetId="12" r:id="rId7"/>
    <sheet name="73 mun" sheetId="10" r:id="rId8"/>
    <sheet name="tortillerías" sheetId="11" r:id="rId9"/>
  </sheets>
  <externalReferences>
    <externalReference r:id="rId10"/>
  </externalReferences>
  <definedNames>
    <definedName name="_xlnm._FilterDatabase" localSheetId="4" hidden="1">zonas!$M$4:$N$146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0" l="1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5" i="10"/>
  <c r="W8" i="10" l="1"/>
  <c r="W9" i="10" s="1"/>
  <c r="W10" i="10" s="1"/>
  <c r="W11" i="10" s="1"/>
  <c r="W12" i="10" s="1"/>
  <c r="W13" i="10" s="1"/>
  <c r="W14" i="10" s="1"/>
  <c r="W15" i="10" s="1"/>
  <c r="W16" i="10" s="1"/>
  <c r="W17" i="10" s="1"/>
  <c r="W18" i="10" s="1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D19" i="11" l="1"/>
  <c r="C19" i="11"/>
  <c r="D18" i="11"/>
  <c r="D17" i="11"/>
  <c r="J6" i="8"/>
  <c r="J7" i="8"/>
  <c r="J5" i="8"/>
  <c r="E3" i="8"/>
  <c r="I6" i="8"/>
  <c r="I7" i="8"/>
  <c r="I5" i="8"/>
  <c r="J8" i="8"/>
  <c r="I8" i="8"/>
</calcChain>
</file>

<file path=xl/sharedStrings.xml><?xml version="1.0" encoding="utf-8"?>
<sst xmlns="http://schemas.openxmlformats.org/spreadsheetml/2006/main" count="2154" uniqueCount="386">
  <si>
    <t>Puebla</t>
  </si>
  <si>
    <t>PUEBLA</t>
  </si>
  <si>
    <t>SIAP 2021</t>
  </si>
  <si>
    <t>AGRÍCOLA</t>
  </si>
  <si>
    <t>Servicio de Información Agroalimentaria y Pesquera, 2021 (junio 2022)</t>
  </si>
  <si>
    <t>Orden</t>
  </si>
  <si>
    <t>Cultivos</t>
  </si>
  <si>
    <t>Superficie sembrada (hectáreas)</t>
  </si>
  <si>
    <t>Volumen de la Producción</t>
  </si>
  <si>
    <t>Rendimiento (toneladas/ hectáreas)</t>
  </si>
  <si>
    <t xml:space="preserve">Valor de la Producción ($ mdp) </t>
  </si>
  <si>
    <t>Porcentaje</t>
  </si>
  <si>
    <t>Porcentaje acumulado</t>
  </si>
  <si>
    <t>Regiones</t>
  </si>
  <si>
    <t>Municipios</t>
  </si>
  <si>
    <t>Etiquetas de fila</t>
  </si>
  <si>
    <t>Suma de Sembrada</t>
  </si>
  <si>
    <t>Suma de Volumenproduccion</t>
  </si>
  <si>
    <t>Promedio de Rendimiento</t>
  </si>
  <si>
    <t>Suma de Valorproduccion mdp</t>
  </si>
  <si>
    <t>Suma de Valorproduccion mdp2</t>
  </si>
  <si>
    <t>Suma de Valorproduccion mdp3</t>
  </si>
  <si>
    <t>Recuento distinto de Región</t>
  </si>
  <si>
    <t>Recuento distinto de Nommunicipio</t>
  </si>
  <si>
    <t>Maíz grano</t>
  </si>
  <si>
    <t>Total general</t>
  </si>
  <si>
    <t>Volumen de la Producción (toneladas)</t>
  </si>
  <si>
    <t>Recuento distinto de Nomcultivo</t>
  </si>
  <si>
    <t>Tlachichuca</t>
  </si>
  <si>
    <t>Chalchicomula de Sesma</t>
  </si>
  <si>
    <t>Tepeyahualco</t>
  </si>
  <si>
    <t>San Salvador El Seco</t>
  </si>
  <si>
    <t>San Nicolás Buenos Aires</t>
  </si>
  <si>
    <t>Libres</t>
  </si>
  <si>
    <t>Tlahuapan</t>
  </si>
  <si>
    <t>Cañada Morelos</t>
  </si>
  <si>
    <t>Tlacotepec de Benito Juárez</t>
  </si>
  <si>
    <t>Nopalucan</t>
  </si>
  <si>
    <t>Acajete</t>
  </si>
  <si>
    <t>Tecamachalco</t>
  </si>
  <si>
    <t>Cuyoaco</t>
  </si>
  <si>
    <t>Oriental</t>
  </si>
  <si>
    <t>Esperanza</t>
  </si>
  <si>
    <t>Palmar de Bravo</t>
  </si>
  <si>
    <t>Atzitzintla</t>
  </si>
  <si>
    <t>Soltepec</t>
  </si>
  <si>
    <t>San José Chiapa</t>
  </si>
  <si>
    <t>Tepanco de López</t>
  </si>
  <si>
    <t>Guadalupe Victoria</t>
  </si>
  <si>
    <t>Chignahuapan</t>
  </si>
  <si>
    <t>Atlixco</t>
  </si>
  <si>
    <t>San Martín Texmelucan</t>
  </si>
  <si>
    <t>Tlatlauquitepec</t>
  </si>
  <si>
    <t>Chiautla</t>
  </si>
  <si>
    <t>Huejotzingo</t>
  </si>
  <si>
    <t>San Juan Atenco</t>
  </si>
  <si>
    <t>Tehuacán</t>
  </si>
  <si>
    <t>Ixtacamaxtitlán</t>
  </si>
  <si>
    <t>Tochimilco</t>
  </si>
  <si>
    <t>Amozoc</t>
  </si>
  <si>
    <t>Tepeaca</t>
  </si>
  <si>
    <t>Xochitlán Todos Santos</t>
  </si>
  <si>
    <t>Tenampulco</t>
  </si>
  <si>
    <t>Mazapiltepec de Juárez</t>
  </si>
  <si>
    <t>Izúcar de Matamoros</t>
  </si>
  <si>
    <t>San Sebastián Tlacotepec</t>
  </si>
  <si>
    <t>Zacatlán</t>
  </si>
  <si>
    <t>Aljojuca</t>
  </si>
  <si>
    <t>Jolalpan</t>
  </si>
  <si>
    <t>Chilchotla</t>
  </si>
  <si>
    <t>Ajalpan</t>
  </si>
  <si>
    <t>San Matías Tlalancaleca</t>
  </si>
  <si>
    <t>Tochtepec</t>
  </si>
  <si>
    <t>Huaquechula</t>
  </si>
  <si>
    <t>Vicente Guerrero</t>
  </si>
  <si>
    <t>Calpan</t>
  </si>
  <si>
    <t>Acatlán</t>
  </si>
  <si>
    <t>Tepatlaxco de Hidalgo</t>
  </si>
  <si>
    <t>Tianguismanalco</t>
  </si>
  <si>
    <t>Tlapanalá</t>
  </si>
  <si>
    <t>Cuautinchán</t>
  </si>
  <si>
    <t>Lafragua</t>
  </si>
  <si>
    <t>Coyomeapan</t>
  </si>
  <si>
    <t>Quecholac</t>
  </si>
  <si>
    <t>Yehualtepec</t>
  </si>
  <si>
    <t>Chiautzingo</t>
  </si>
  <si>
    <t>San Pedro Cholula</t>
  </si>
  <si>
    <t>Coronango</t>
  </si>
  <si>
    <t>Petlalcingo</t>
  </si>
  <si>
    <t>Ocotepec</t>
  </si>
  <si>
    <t>Atoyatempan</t>
  </si>
  <si>
    <t>San Felipe Teotlalcingo</t>
  </si>
  <si>
    <t>Zaragoza</t>
  </si>
  <si>
    <t>Chichiquila</t>
  </si>
  <si>
    <t>Tehuitzingo</t>
  </si>
  <si>
    <t>Zautla</t>
  </si>
  <si>
    <t>San Salvador El Verde</t>
  </si>
  <si>
    <t>Tecali de Herrera</t>
  </si>
  <si>
    <t>Tlaltenango</t>
  </si>
  <si>
    <t>Zoquitlán</t>
  </si>
  <si>
    <t>Coxcatlán</t>
  </si>
  <si>
    <t>Acatzingo</t>
  </si>
  <si>
    <t>Tilapa</t>
  </si>
  <si>
    <t>Tepexi de Rodríguez</t>
  </si>
  <si>
    <t>Guadalupe</t>
  </si>
  <si>
    <t>Tetela de Ocampo</t>
  </si>
  <si>
    <t>Eloxochitlán</t>
  </si>
  <si>
    <t>General Felipe Ángeles</t>
  </si>
  <si>
    <t>Molcaxac</t>
  </si>
  <si>
    <t>Huehuetlán El Chico</t>
  </si>
  <si>
    <t>San Jerónimo Tecuanipan</t>
  </si>
  <si>
    <t>Ixcamilpa de Guerrero</t>
  </si>
  <si>
    <t>Santiago Miahuatlán</t>
  </si>
  <si>
    <t>Juan C. Bonilla</t>
  </si>
  <si>
    <t>San José Miahuatlán</t>
  </si>
  <si>
    <t>Zacapoaxtla</t>
  </si>
  <si>
    <t>Ayotoxco de Guerrero</t>
  </si>
  <si>
    <t>Acateno</t>
  </si>
  <si>
    <t>Quimixtlán</t>
  </si>
  <si>
    <t>Tecomatlán</t>
  </si>
  <si>
    <t>Chietla</t>
  </si>
  <si>
    <t>Santa Isabel Cholula</t>
  </si>
  <si>
    <t>San Nicolás de Los Ranchos</t>
  </si>
  <si>
    <t>Cuayuca de Andrade</t>
  </si>
  <si>
    <t>Honey</t>
  </si>
  <si>
    <t>Hueytamalco</t>
  </si>
  <si>
    <t>Nealtican</t>
  </si>
  <si>
    <t>Cuetzalan del Progreso</t>
  </si>
  <si>
    <t>Tepexco</t>
  </si>
  <si>
    <t>Xiutetelco</t>
  </si>
  <si>
    <t>Francisco Z. Mena</t>
  </si>
  <si>
    <t>Huitziltepec</t>
  </si>
  <si>
    <t>Chignautla</t>
  </si>
  <si>
    <t>Piaxtla</t>
  </si>
  <si>
    <t>Aquixtla</t>
  </si>
  <si>
    <t>Domingo Arenas</t>
  </si>
  <si>
    <t>San Andrés Cholula</t>
  </si>
  <si>
    <t>Atzitzihuacán</t>
  </si>
  <si>
    <t>Atempan</t>
  </si>
  <si>
    <t>Jonotla</t>
  </si>
  <si>
    <t>Huauchinango</t>
  </si>
  <si>
    <t>Tepeyahualco de Cuauhtémoc</t>
  </si>
  <si>
    <t>Pantepec</t>
  </si>
  <si>
    <t>Huehuetlán El Grande</t>
  </si>
  <si>
    <t>Tzicatlacoyan</t>
  </si>
  <si>
    <t>Hueyapan</t>
  </si>
  <si>
    <t>Cohetzala</t>
  </si>
  <si>
    <t>Ahuehuetitla</t>
  </si>
  <si>
    <t>Coatzingo</t>
  </si>
  <si>
    <t>Caltepec</t>
  </si>
  <si>
    <t>Zacapala</t>
  </si>
  <si>
    <t>Cuautlancingo</t>
  </si>
  <si>
    <t>Zapotitlán</t>
  </si>
  <si>
    <t>Venustiano Carranza</t>
  </si>
  <si>
    <t>Ocoyucan</t>
  </si>
  <si>
    <t>Huatlatlauca</t>
  </si>
  <si>
    <t>Santa Inés Ahuatempan</t>
  </si>
  <si>
    <t>Tuzamapan de Galeana</t>
  </si>
  <si>
    <t>Teotlalco</t>
  </si>
  <si>
    <t>Tulcingo</t>
  </si>
  <si>
    <t>Tlanepantla</t>
  </si>
  <si>
    <t>San Miguel Xoxtla</t>
  </si>
  <si>
    <t>Teteles de Avila Castillo</t>
  </si>
  <si>
    <t>Xicotlán</t>
  </si>
  <si>
    <t>Santo Tomás Hueyotlipan</t>
  </si>
  <si>
    <t>San Pedro Yeloixtlahuaca</t>
  </si>
  <si>
    <t>San Gregorio Atzompa</t>
  </si>
  <si>
    <t>Tlaola</t>
  </si>
  <si>
    <t>Atexcal</t>
  </si>
  <si>
    <t>Teopantlán</t>
  </si>
  <si>
    <t>Yaonáhuac</t>
  </si>
  <si>
    <t>Juan N. Méndez</t>
  </si>
  <si>
    <t>Cuautempan</t>
  </si>
  <si>
    <t>Ixcaquixtla</t>
  </si>
  <si>
    <t>San Pablo Anicano</t>
  </si>
  <si>
    <t>Zihuateutla</t>
  </si>
  <si>
    <t>Xochiltepec</t>
  </si>
  <si>
    <t>Xochiapulco</t>
  </si>
  <si>
    <t>Chapulco</t>
  </si>
  <si>
    <t>Ahuatlán</t>
  </si>
  <si>
    <t>Ahuazotepec</t>
  </si>
  <si>
    <t>Zoquiapan</t>
  </si>
  <si>
    <t>Chila</t>
  </si>
  <si>
    <t>Tepeojuma</t>
  </si>
  <si>
    <t>San Salvador Huixcolotla</t>
  </si>
  <si>
    <t>Cuapiaxtla de Madero</t>
  </si>
  <si>
    <t>Ahuacatlán</t>
  </si>
  <si>
    <t>Xicotepec</t>
  </si>
  <si>
    <t>Olintla</t>
  </si>
  <si>
    <t>Huehuetla</t>
  </si>
  <si>
    <t>Coyotepec</t>
  </si>
  <si>
    <t>Jalpan</t>
  </si>
  <si>
    <t>Epatlán</t>
  </si>
  <si>
    <t>Altepexi</t>
  </si>
  <si>
    <t>Tepetzintla</t>
  </si>
  <si>
    <t>Chiconcuautla</t>
  </si>
  <si>
    <t>Jopala</t>
  </si>
  <si>
    <t>Cohuecán</t>
  </si>
  <si>
    <t>Xochitlán de Vicente Suárez</t>
  </si>
  <si>
    <t>Los Reyes de Juárez</t>
  </si>
  <si>
    <t>Hueytlalpan</t>
  </si>
  <si>
    <t>Nicolás Bravo</t>
  </si>
  <si>
    <t>Mixtla</t>
  </si>
  <si>
    <t>Naupan</t>
  </si>
  <si>
    <t>Chinantla</t>
  </si>
  <si>
    <t>Teziutlán</t>
  </si>
  <si>
    <t>Axutla</t>
  </si>
  <si>
    <t>Tlaxco</t>
  </si>
  <si>
    <t>Rafael Lara Grajales</t>
  </si>
  <si>
    <t>Tlacuilotepec</t>
  </si>
  <si>
    <t>San Jerónimo Xayacatlán</t>
  </si>
  <si>
    <t>Albino Zertuche</t>
  </si>
  <si>
    <t>Huitzilan de Serdán</t>
  </si>
  <si>
    <t>San Martín Totoltepec</t>
  </si>
  <si>
    <t>Tepemaxalco</t>
  </si>
  <si>
    <t>Hermenegildo Galeana</t>
  </si>
  <si>
    <t>Tlapacoya</t>
  </si>
  <si>
    <t>Nauzontla</t>
  </si>
  <si>
    <t>Pahuatlán</t>
  </si>
  <si>
    <t>San Diego La Mesa Tochimiltzingo</t>
  </si>
  <si>
    <t>Acteopan</t>
  </si>
  <si>
    <t>San Miguel Ixitlán</t>
  </si>
  <si>
    <t>Chila de La Sal</t>
  </si>
  <si>
    <t>Ixtepec</t>
  </si>
  <si>
    <t>Atlequizayan</t>
  </si>
  <si>
    <t>Amixtlán</t>
  </si>
  <si>
    <t>Totoltepec de Guerrero</t>
  </si>
  <si>
    <t>San Gabriel Chilac</t>
  </si>
  <si>
    <t>San Antonio Cañada</t>
  </si>
  <si>
    <t>Camocuautla</t>
  </si>
  <si>
    <t>Zapotitlán de Méndez</t>
  </si>
  <si>
    <t>Chigmecatitlán</t>
  </si>
  <si>
    <t>Santa Catarina Tlaltempan</t>
  </si>
  <si>
    <t>Xayacatlán de Bravo</t>
  </si>
  <si>
    <t>Coatepec</t>
  </si>
  <si>
    <t>Caxhuacan</t>
  </si>
  <si>
    <t>La Magdalena Tlatlauquitepec</t>
  </si>
  <si>
    <t>Zongozotla</t>
  </si>
  <si>
    <t>San Juan Atzompa</t>
  </si>
  <si>
    <t>San Felipe Tepatlán</t>
  </si>
  <si>
    <t>Zinacatepec</t>
  </si>
  <si>
    <t>Tepango de Rodríguez</t>
  </si>
  <si>
    <t>Juan Galindo</t>
  </si>
  <si>
    <t>Atzala</t>
  </si>
  <si>
    <t>08 Libres</t>
  </si>
  <si>
    <t>11 Ciudad Serdán</t>
  </si>
  <si>
    <t>09 Quimixtlán</t>
  </si>
  <si>
    <t>20 San Martín Texmelucan</t>
  </si>
  <si>
    <t>12 Tecamachalco</t>
  </si>
  <si>
    <t>32 Tepeaca</t>
  </si>
  <si>
    <t>21-31 Área Metropolitana de la Ciudad de Puebla</t>
  </si>
  <si>
    <t>19 Atlixco</t>
  </si>
  <si>
    <t>13 Tehuacán</t>
  </si>
  <si>
    <t>06 Teziutlán</t>
  </si>
  <si>
    <t>14 Sierra Negra</t>
  </si>
  <si>
    <t>17 Acatlán</t>
  </si>
  <si>
    <t>16 Chiautla</t>
  </si>
  <si>
    <t>07 Chignahuapan</t>
  </si>
  <si>
    <t>15 Izúcar de Matamoros</t>
  </si>
  <si>
    <t>18 Tepexi de Rodríguez</t>
  </si>
  <si>
    <t>05 Zacapoaxtla</t>
  </si>
  <si>
    <t>10 Acatzingo</t>
  </si>
  <si>
    <t>01 Xicotepec</t>
  </si>
  <si>
    <t>03 Zacatlán</t>
  </si>
  <si>
    <t>02 Huauchinango</t>
  </si>
  <si>
    <t>04 Huehuetla</t>
  </si>
  <si>
    <t>Temporal</t>
  </si>
  <si>
    <t>Riego</t>
  </si>
  <si>
    <t>Primavera-Verano</t>
  </si>
  <si>
    <t>Otoño-Invierno</t>
  </si>
  <si>
    <t>Tonelada</t>
  </si>
  <si>
    <t>República Mexicana</t>
  </si>
  <si>
    <t>Proporciones</t>
  </si>
  <si>
    <t>Lugar Nacional</t>
  </si>
  <si>
    <t>Chiapas</t>
  </si>
  <si>
    <t>Sinaloa</t>
  </si>
  <si>
    <t>Veracruz</t>
  </si>
  <si>
    <t>Jalisco</t>
  </si>
  <si>
    <t>México</t>
  </si>
  <si>
    <t>Oaxaca</t>
  </si>
  <si>
    <t>Guanajuato</t>
  </si>
  <si>
    <t>Michoacán</t>
  </si>
  <si>
    <t>Guerrero</t>
  </si>
  <si>
    <t>Chihuahua</t>
  </si>
  <si>
    <t>San Luis Potosí</t>
  </si>
  <si>
    <t>Sonora</t>
  </si>
  <si>
    <t>Hidalgo</t>
  </si>
  <si>
    <t>Zacatecas</t>
  </si>
  <si>
    <t>Campeche</t>
  </si>
  <si>
    <t>Tamaulipas</t>
  </si>
  <si>
    <t>Durango</t>
  </si>
  <si>
    <t>Tlaxcala</t>
  </si>
  <si>
    <t>Yucatán</t>
  </si>
  <si>
    <t>Querétaro</t>
  </si>
  <si>
    <t>Tabasco</t>
  </si>
  <si>
    <t>Morelos</t>
  </si>
  <si>
    <t>Nayarit</t>
  </si>
  <si>
    <t>Quintana Roo</t>
  </si>
  <si>
    <t>Nuevo León</t>
  </si>
  <si>
    <t>Aguascalientes</t>
  </si>
  <si>
    <t>Coahuila</t>
  </si>
  <si>
    <t>Colima</t>
  </si>
  <si>
    <t>Baja California Sur</t>
  </si>
  <si>
    <t>Baja California</t>
  </si>
  <si>
    <t>Ciudad de México</t>
  </si>
  <si>
    <t>Entidad</t>
  </si>
  <si>
    <t>MAÍZ TEMPORAL</t>
  </si>
  <si>
    <t>Valles Altos</t>
  </si>
  <si>
    <t>Mixteca</t>
  </si>
  <si>
    <t>Valles altos</t>
  </si>
  <si>
    <t>Sierra norte y Nororiental</t>
  </si>
  <si>
    <t>San Diego la Mesa Tochimiltzingo</t>
  </si>
  <si>
    <t>Huehuetlán el Grande</t>
  </si>
  <si>
    <t>Sierra norte y nororiental</t>
  </si>
  <si>
    <t>Chila de la Sal</t>
  </si>
  <si>
    <t>Huehuetlán el Chico</t>
  </si>
  <si>
    <t>San Nicolás de los Ranchos</t>
  </si>
  <si>
    <t>San Salvador el Seco</t>
  </si>
  <si>
    <t>San Salvador el Verde</t>
  </si>
  <si>
    <t>no.</t>
  </si>
  <si>
    <t>Zonas</t>
  </si>
  <si>
    <t>Superficie</t>
  </si>
  <si>
    <t>suma</t>
  </si>
  <si>
    <t>quitamos un repetido</t>
  </si>
  <si>
    <t>son de riego</t>
  </si>
  <si>
    <t>Sequía Cíclica</t>
  </si>
  <si>
    <t>Caña de azúcar</t>
  </si>
  <si>
    <t>Elote</t>
  </si>
  <si>
    <t>Tomate rojo (jitomate)</t>
  </si>
  <si>
    <t>Cebolla</t>
  </si>
  <si>
    <t>Cebada grano</t>
  </si>
  <si>
    <t>Alfalfa verde</t>
  </si>
  <si>
    <t>Sorgo grano</t>
  </si>
  <si>
    <t>Frijol</t>
  </si>
  <si>
    <t>Tomate verde</t>
  </si>
  <si>
    <t>Calabacita</t>
  </si>
  <si>
    <t>Zanahoria</t>
  </si>
  <si>
    <t>Maíz forrajero en verde</t>
  </si>
  <si>
    <t>Ajo</t>
  </si>
  <si>
    <t>Aguacate</t>
  </si>
  <si>
    <t>Maguey pulquero (miles de lts.)</t>
  </si>
  <si>
    <t>Chile verde</t>
  </si>
  <si>
    <t>Pepino</t>
  </si>
  <si>
    <t>Papaya</t>
  </si>
  <si>
    <t>Durazno</t>
  </si>
  <si>
    <t>Brócoli</t>
  </si>
  <si>
    <t>Sandía</t>
  </si>
  <si>
    <t>Papa</t>
  </si>
  <si>
    <t>Agave</t>
  </si>
  <si>
    <t>Chile seco</t>
  </si>
  <si>
    <t>Avena forrajera en verde</t>
  </si>
  <si>
    <t>Lechuga</t>
  </si>
  <si>
    <t>Caña de azúcar fruta</t>
  </si>
  <si>
    <t>Trigo grano</t>
  </si>
  <si>
    <t>Zempoalxochitl</t>
  </si>
  <si>
    <t>Limón</t>
  </si>
  <si>
    <t>Manzana</t>
  </si>
  <si>
    <t>Terciopelo (manojo)</t>
  </si>
  <si>
    <t>Naranja</t>
  </si>
  <si>
    <t>Melón</t>
  </si>
  <si>
    <t>Ajonjolí</t>
  </si>
  <si>
    <t>Tuna</t>
  </si>
  <si>
    <t>Guayaba</t>
  </si>
  <si>
    <t>Perennes</t>
  </si>
  <si>
    <t>Mango</t>
  </si>
  <si>
    <t>Berenjena</t>
  </si>
  <si>
    <t>Fresa</t>
  </si>
  <si>
    <t>Nopalitos</t>
  </si>
  <si>
    <t>Granada</t>
  </si>
  <si>
    <t>Frambuesa</t>
  </si>
  <si>
    <t>Amaranto</t>
  </si>
  <si>
    <t>Pera</t>
  </si>
  <si>
    <t>Tejocote</t>
  </si>
  <si>
    <t>Miles de lts.</t>
  </si>
  <si>
    <t>Uva</t>
  </si>
  <si>
    <t>Manojo</t>
  </si>
  <si>
    <t>ACTIVIDAD</t>
  </si>
  <si>
    <t>(21) PUEBLA</t>
  </si>
  <si>
    <t>TOTAL</t>
  </si>
  <si>
    <t>(31181) Elaboración de pan y otros productos de panadería</t>
  </si>
  <si>
    <t>(31183) Elaboración de tortillas de maíz y molienda de nixtamal</t>
  </si>
  <si>
    <t>(462111) Comercio al por menor en supermercados</t>
  </si>
  <si>
    <t>(462112) Comercio al por menor en minisupers</t>
  </si>
  <si>
    <t>(46211) Comercio al por menor en tiendas de autoservicio</t>
  </si>
  <si>
    <t>Unidades Económicas dedicadas a la venta al menudeo y mayoreo de tortillas de maíz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</si>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</sst>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000000"/>
      <name val="Calibri"/>
      <family val="2"/>
    </font>
    <font>
      <sz val="11"/>
      <color rgb="FF002060"/>
      <name val="Calibri"/>
      <family val="2"/>
    </font>
    <font>
      <b/>
      <sz val="18"/>
      <color rgb="FFFF0000"/>
      <name val="Calibri"/>
      <family val="2"/>
    </font>
    <font>
      <sz val="11"/>
      <color rgb="FF000000"/>
      <name val="Calibri"/>
      <family val="2"/>
    </font>
    <font>
      <b/>
      <sz val="14"/>
      <color rgb="FF0070C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70C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699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18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vertical="center"/>
    </xf>
    <xf numFmtId="0" fontId="20" fillId="33" borderId="0" xfId="0" applyFont="1" applyFill="1" applyAlignment="1">
      <alignment horizontal="left" vertical="center"/>
    </xf>
    <xf numFmtId="0" fontId="21" fillId="33" borderId="0" xfId="0" applyFont="1" applyFill="1"/>
    <xf numFmtId="0" fontId="22" fillId="33" borderId="0" xfId="0" applyFont="1" applyFill="1" applyAlignment="1">
      <alignment vertical="center"/>
    </xf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4" borderId="0" xfId="0" applyFill="1" applyAlignment="1">
      <alignment horizontal="center" vertical="center" wrapText="1"/>
    </xf>
    <xf numFmtId="0" fontId="14" fillId="0" borderId="0" xfId="0" applyFont="1"/>
    <xf numFmtId="4" fontId="0" fillId="0" borderId="0" xfId="0" applyNumberFormat="1"/>
    <xf numFmtId="0" fontId="0" fillId="35" borderId="0" xfId="0" applyFill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35" borderId="0" xfId="0" applyFill="1" applyAlignment="1">
      <alignment horizontal="center" vertical="center" wrapText="1"/>
    </xf>
    <xf numFmtId="10" fontId="0" fillId="0" borderId="0" xfId="0" applyNumberFormat="1"/>
    <xf numFmtId="3" fontId="0" fillId="35" borderId="0" xfId="0" applyNumberFormat="1" applyFill="1"/>
    <xf numFmtId="165" fontId="0" fillId="35" borderId="0" xfId="0" applyNumberFormat="1" applyFill="1"/>
    <xf numFmtId="0" fontId="0" fillId="36" borderId="0" xfId="0" applyFill="1" applyAlignment="1">
      <alignment horizontal="center" vertical="center" wrapText="1"/>
    </xf>
    <xf numFmtId="0" fontId="0" fillId="37" borderId="0" xfId="0" applyFill="1" applyAlignment="1">
      <alignment horizontal="center" vertical="center" wrapText="1"/>
    </xf>
    <xf numFmtId="0" fontId="0" fillId="0" borderId="0" xfId="0" applyFont="1"/>
    <xf numFmtId="3" fontId="0" fillId="0" borderId="0" xfId="0" applyNumberFormat="1" applyFont="1"/>
    <xf numFmtId="0" fontId="23" fillId="0" borderId="0" xfId="0" applyFont="1"/>
    <xf numFmtId="0" fontId="0" fillId="35" borderId="0" xfId="0" applyFont="1" applyFill="1"/>
    <xf numFmtId="3" fontId="0" fillId="35" borderId="0" xfId="0" applyNumberFormat="1" applyFont="1" applyFill="1"/>
    <xf numFmtId="0" fontId="0" fillId="38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>
      <alignment wrapText="1"/>
    </xf>
    <xf numFmtId="165" fontId="0" fillId="0" borderId="0" xfId="0" applyNumberFormat="1" applyAlignment="1">
      <alignment horizontal="center" vertical="center"/>
    </xf>
    <xf numFmtId="0" fontId="24" fillId="39" borderId="0" xfId="0" applyFont="1" applyFill="1" applyAlignment="1">
      <alignment horizontal="center"/>
    </xf>
    <xf numFmtId="0" fontId="24" fillId="0" borderId="0" xfId="0" applyFont="1"/>
    <xf numFmtId="0" fontId="25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12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ZCAL%20Denominaci&#243;n%20Origen%2018o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nominación Origen MEZCAL"/>
      <sheetName val="VIVERO"/>
      <sheetName val="Vivero SV"/>
      <sheetName val="superficie"/>
    </sheetNames>
    <sheetDataSet>
      <sheetData sheetId="0">
        <row r="5">
          <cell r="B5" t="str">
            <v>Acajete</v>
          </cell>
        </row>
        <row r="6">
          <cell r="B6" t="str">
            <v>Acatlán</v>
          </cell>
        </row>
        <row r="7">
          <cell r="B7" t="str">
            <v>Acatzingo</v>
          </cell>
        </row>
        <row r="8">
          <cell r="B8" t="str">
            <v>Acteopan</v>
          </cell>
        </row>
        <row r="9">
          <cell r="B9" t="str">
            <v>Ahuatlán</v>
          </cell>
        </row>
        <row r="10">
          <cell r="B10" t="str">
            <v>Ahuehuetitla</v>
          </cell>
        </row>
        <row r="11">
          <cell r="B11" t="str">
            <v>Ajalpan</v>
          </cell>
        </row>
        <row r="12">
          <cell r="B12" t="str">
            <v>Albino Zertuche</v>
          </cell>
        </row>
        <row r="13">
          <cell r="B13" t="str">
            <v>Altepexi</v>
          </cell>
        </row>
        <row r="14">
          <cell r="B14" t="str">
            <v>Amozoc</v>
          </cell>
        </row>
        <row r="15">
          <cell r="B15" t="str">
            <v>Aquixtla</v>
          </cell>
        </row>
        <row r="16">
          <cell r="B16" t="str">
            <v>Atexcal</v>
          </cell>
        </row>
        <row r="17">
          <cell r="B17" t="str">
            <v>Atlixco</v>
          </cell>
        </row>
        <row r="18">
          <cell r="B18" t="str">
            <v>Atoyatempan</v>
          </cell>
        </row>
        <row r="19">
          <cell r="B19" t="str">
            <v>Atzala</v>
          </cell>
        </row>
        <row r="20">
          <cell r="B20" t="str">
            <v>Axutla</v>
          </cell>
        </row>
        <row r="21">
          <cell r="B21" t="str">
            <v>Caltepec</v>
          </cell>
        </row>
        <row r="22">
          <cell r="B22" t="str">
            <v>Chapulco</v>
          </cell>
        </row>
        <row r="23">
          <cell r="B23" t="str">
            <v>Chiautla</v>
          </cell>
        </row>
        <row r="24">
          <cell r="B24" t="str">
            <v>Chietla</v>
          </cell>
        </row>
        <row r="25">
          <cell r="B25" t="str">
            <v>Chigmecatitlán</v>
          </cell>
        </row>
        <row r="26">
          <cell r="B26" t="str">
            <v>Chignahuapan</v>
          </cell>
        </row>
        <row r="27">
          <cell r="B27" t="str">
            <v>Chila</v>
          </cell>
        </row>
        <row r="28">
          <cell r="B28" t="str">
            <v>Chila de la Sal</v>
          </cell>
        </row>
        <row r="29">
          <cell r="B29" t="str">
            <v>Chinantla</v>
          </cell>
        </row>
        <row r="30">
          <cell r="B30" t="str">
            <v>Coatzingo</v>
          </cell>
        </row>
        <row r="31">
          <cell r="B31" t="str">
            <v>Cohetzala</v>
          </cell>
        </row>
        <row r="32">
          <cell r="B32" t="str">
            <v>Cohuecán</v>
          </cell>
        </row>
        <row r="33">
          <cell r="B33" t="str">
            <v>Coxcatlán</v>
          </cell>
        </row>
        <row r="34">
          <cell r="B34" t="str">
            <v>Coyomeapan</v>
          </cell>
        </row>
        <row r="35">
          <cell r="B35" t="str">
            <v>Coyotepec</v>
          </cell>
        </row>
        <row r="36">
          <cell r="B36" t="str">
            <v>Cuapiaxtla de Madero</v>
          </cell>
        </row>
        <row r="37">
          <cell r="B37" t="str">
            <v>Cuautinchán</v>
          </cell>
        </row>
        <row r="38">
          <cell r="B38" t="str">
            <v>Cuayuca de Andrade</v>
          </cell>
        </row>
        <row r="39">
          <cell r="B39" t="str">
            <v>Cuyoaco</v>
          </cell>
        </row>
        <row r="40">
          <cell r="B40" t="str">
            <v>Eloxochitlán</v>
          </cell>
        </row>
        <row r="41">
          <cell r="B41" t="str">
            <v>Epatlán</v>
          </cell>
        </row>
        <row r="42">
          <cell r="B42" t="str">
            <v>General Felipe Ángeles</v>
          </cell>
        </row>
        <row r="43">
          <cell r="B43" t="str">
            <v>Guadalupe</v>
          </cell>
        </row>
        <row r="44">
          <cell r="B44" t="str">
            <v>Huatlatlauca</v>
          </cell>
        </row>
        <row r="45">
          <cell r="B45" t="str">
            <v>Huehuetlán el Chico</v>
          </cell>
        </row>
        <row r="46">
          <cell r="B46" t="str">
            <v>Huehuetlán el Grande</v>
          </cell>
        </row>
        <row r="47">
          <cell r="B47" t="str">
            <v>Huitziltepec</v>
          </cell>
        </row>
        <row r="48">
          <cell r="B48" t="str">
            <v>Ixcamilpa de Guerrero</v>
          </cell>
        </row>
        <row r="49">
          <cell r="B49" t="str">
            <v>Ixcaquixtla</v>
          </cell>
        </row>
        <row r="50">
          <cell r="B50" t="str">
            <v>Ixtacamaxtitlán</v>
          </cell>
        </row>
        <row r="51">
          <cell r="B51" t="str">
            <v>Izúcar de Matamoros</v>
          </cell>
        </row>
        <row r="52">
          <cell r="B52" t="str">
            <v>Jolalpan</v>
          </cell>
        </row>
        <row r="53">
          <cell r="B53" t="str">
            <v>Juan N. Méndez</v>
          </cell>
        </row>
        <row r="54">
          <cell r="B54" t="str">
            <v>La Magdalena Tlatlauquitepec</v>
          </cell>
        </row>
        <row r="55">
          <cell r="B55" t="str">
            <v>Libres</v>
          </cell>
        </row>
        <row r="56">
          <cell r="B56" t="str">
            <v>Los Reyes de Juárez</v>
          </cell>
        </row>
        <row r="57">
          <cell r="B57" t="str">
            <v>Mixtla</v>
          </cell>
        </row>
        <row r="58">
          <cell r="B58" t="str">
            <v>Molcaxac</v>
          </cell>
        </row>
        <row r="59">
          <cell r="B59" t="str">
            <v>Nicolás Bravo</v>
          </cell>
        </row>
        <row r="60">
          <cell r="B60" t="str">
            <v>Nopalucan</v>
          </cell>
        </row>
        <row r="61">
          <cell r="B61" t="str">
            <v>Ocotepec</v>
          </cell>
        </row>
        <row r="62">
          <cell r="B62" t="str">
            <v>Oriental</v>
          </cell>
        </row>
        <row r="63">
          <cell r="B63" t="str">
            <v>Palmar de Bravo</v>
          </cell>
        </row>
        <row r="64">
          <cell r="B64" t="str">
            <v>Petlalcingo</v>
          </cell>
        </row>
        <row r="65">
          <cell r="B65" t="str">
            <v>Piaxtla</v>
          </cell>
        </row>
        <row r="66">
          <cell r="B66" t="str">
            <v>Quecholac</v>
          </cell>
        </row>
        <row r="67">
          <cell r="B67" t="str">
            <v>Rafael Lara Grajales</v>
          </cell>
        </row>
        <row r="68">
          <cell r="B68" t="str">
            <v>San Antonio Cañada</v>
          </cell>
        </row>
        <row r="69">
          <cell r="B69" t="str">
            <v>San Diego la Mesa Tochimiltzingo</v>
          </cell>
        </row>
        <row r="70">
          <cell r="B70" t="str">
            <v>San Gabriel Chilac</v>
          </cell>
        </row>
        <row r="71">
          <cell r="B71" t="str">
            <v>San Jerónimo Xayacatlán</v>
          </cell>
        </row>
        <row r="72">
          <cell r="B72" t="str">
            <v>San José Chiapa</v>
          </cell>
        </row>
        <row r="73">
          <cell r="B73" t="str">
            <v>San José Miahuatlán</v>
          </cell>
        </row>
        <row r="74">
          <cell r="B74" t="str">
            <v>San Juan Atzompa</v>
          </cell>
        </row>
        <row r="75">
          <cell r="B75" t="str">
            <v>San Martín Totoltepec</v>
          </cell>
        </row>
        <row r="76">
          <cell r="B76" t="str">
            <v>San Miguel Ixitlán</v>
          </cell>
        </row>
        <row r="77">
          <cell r="B77" t="str">
            <v>San Pablo Anicano</v>
          </cell>
        </row>
        <row r="78">
          <cell r="B78" t="str">
            <v>San Pedro Yeloixtlahuaca</v>
          </cell>
        </row>
        <row r="79">
          <cell r="B79" t="str">
            <v>San Salvador Huixcolotla</v>
          </cell>
        </row>
        <row r="80">
          <cell r="B80" t="str">
            <v>San Sebastián Tlacotepec</v>
          </cell>
        </row>
        <row r="81">
          <cell r="B81" t="str">
            <v>Santa Catarina Tlaltempan</v>
          </cell>
        </row>
        <row r="82">
          <cell r="B82" t="str">
            <v>Santa Inés Ahuatempan</v>
          </cell>
        </row>
        <row r="83">
          <cell r="B83" t="str">
            <v>Santiago Miahuatlán</v>
          </cell>
        </row>
        <row r="84">
          <cell r="B84" t="str">
            <v>Santo Tomás Hueyotlipan</v>
          </cell>
        </row>
        <row r="85">
          <cell r="B85" t="str">
            <v>Tecali de Herrera</v>
          </cell>
        </row>
        <row r="86">
          <cell r="B86" t="str">
            <v>Tecamachalco</v>
          </cell>
        </row>
        <row r="87">
          <cell r="B87" t="str">
            <v>Tecomatlán</v>
          </cell>
        </row>
        <row r="88">
          <cell r="B88" t="str">
            <v>Tehuacán</v>
          </cell>
        </row>
        <row r="89">
          <cell r="B89" t="str">
            <v>Tehuitzingo</v>
          </cell>
        </row>
        <row r="90">
          <cell r="B90" t="str">
            <v>Teopantlán</v>
          </cell>
        </row>
        <row r="91">
          <cell r="B91" t="str">
            <v>Teotlalco</v>
          </cell>
        </row>
        <row r="92">
          <cell r="B92" t="str">
            <v>Tepanco de López</v>
          </cell>
        </row>
        <row r="93">
          <cell r="B93" t="str">
            <v>Tepatlaxco de Hidalgo</v>
          </cell>
        </row>
        <row r="94">
          <cell r="B94" t="str">
            <v>Tepeaca</v>
          </cell>
        </row>
        <row r="95">
          <cell r="B95" t="str">
            <v>Tepemaxalco</v>
          </cell>
        </row>
        <row r="96">
          <cell r="B96" t="str">
            <v>Tepeojuma</v>
          </cell>
        </row>
        <row r="97">
          <cell r="B97" t="str">
            <v>Tepexco</v>
          </cell>
        </row>
        <row r="98">
          <cell r="B98" t="str">
            <v>Tepexi de Rodríguez</v>
          </cell>
        </row>
        <row r="99">
          <cell r="B99" t="str">
            <v>Tepeyahualco</v>
          </cell>
        </row>
        <row r="100">
          <cell r="B100" t="str">
            <v>Tepeyahualco de Cuauhtémoc</v>
          </cell>
        </row>
        <row r="101">
          <cell r="B101" t="str">
            <v>Tilapa</v>
          </cell>
        </row>
        <row r="102">
          <cell r="B102" t="str">
            <v>Tlacotepec de Benito Juárez</v>
          </cell>
        </row>
        <row r="103">
          <cell r="B103" t="str">
            <v>Tlanepantla</v>
          </cell>
        </row>
        <row r="104">
          <cell r="B104" t="str">
            <v>Tlapanalá</v>
          </cell>
        </row>
        <row r="105">
          <cell r="B105" t="str">
            <v>Tochimilco</v>
          </cell>
        </row>
        <row r="106">
          <cell r="B106" t="str">
            <v>Tochtepec</v>
          </cell>
        </row>
        <row r="107">
          <cell r="B107" t="str">
            <v>Totoltepec de Guerrero</v>
          </cell>
        </row>
        <row r="108">
          <cell r="B108" t="str">
            <v>Tulcingo</v>
          </cell>
        </row>
        <row r="109">
          <cell r="B109" t="str">
            <v>Tzicatlacoyan</v>
          </cell>
        </row>
        <row r="110">
          <cell r="B110" t="str">
            <v>Vicente Guerrero</v>
          </cell>
        </row>
        <row r="111">
          <cell r="B111" t="str">
            <v>Xayacatlán de Bravo</v>
          </cell>
        </row>
        <row r="112">
          <cell r="B112" t="str">
            <v>Xicotlán</v>
          </cell>
        </row>
        <row r="113">
          <cell r="B113" t="str">
            <v>Xochiltepec</v>
          </cell>
        </row>
        <row r="114">
          <cell r="B114" t="str">
            <v>Xochitlán Todos Santos</v>
          </cell>
        </row>
        <row r="115">
          <cell r="B115" t="str">
            <v>Yehualtepec</v>
          </cell>
        </row>
        <row r="116">
          <cell r="B116" t="str">
            <v>Zacapala</v>
          </cell>
        </row>
        <row r="117">
          <cell r="B117" t="str">
            <v>Zapotitlán</v>
          </cell>
        </row>
        <row r="118">
          <cell r="B118" t="str">
            <v>Zautla</v>
          </cell>
        </row>
        <row r="119">
          <cell r="B119" t="str">
            <v>Zinacatepec</v>
          </cell>
        </row>
        <row r="120">
          <cell r="B120" t="str">
            <v>Zoquitlán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66D6-73CA-4A7B-907E-77EB1DE85A62}">
  <dimension ref="A1:AD227"/>
  <sheetViews>
    <sheetView workbookViewId="0">
      <selection activeCell="A6" sqref="A6"/>
    </sheetView>
  </sheetViews>
  <sheetFormatPr baseColWidth="10" defaultRowHeight="15" x14ac:dyDescent="0.25"/>
  <cols>
    <col min="1" max="1" width="12.5703125" bestFit="1" customWidth="1"/>
    <col min="2" max="2" width="15.28515625" bestFit="1" customWidth="1"/>
    <col min="3" max="3" width="13" customWidth="1"/>
    <col min="4" max="4" width="14" customWidth="1"/>
    <col min="12" max="12" width="31" bestFit="1" customWidth="1"/>
    <col min="14" max="14" width="14.7109375" customWidth="1"/>
    <col min="15" max="15" width="14.140625" customWidth="1"/>
    <col min="16" max="16" width="11.28515625" customWidth="1"/>
    <col min="21" max="21" width="18.140625" customWidth="1"/>
    <col min="23" max="23" width="14.85546875" customWidth="1"/>
    <col min="24" max="24" width="15.140625" customWidth="1"/>
    <col min="25" max="25" width="11.42578125" customWidth="1"/>
  </cols>
  <sheetData>
    <row r="1" spans="1:29" ht="23.25" x14ac:dyDescent="0.25">
      <c r="A1" s="1" t="s">
        <v>1</v>
      </c>
      <c r="B1" s="1" t="s">
        <v>2</v>
      </c>
      <c r="C1" s="2"/>
      <c r="D1" s="3" t="s">
        <v>3</v>
      </c>
      <c r="E1" s="4"/>
      <c r="F1" s="4"/>
      <c r="G1" s="4"/>
      <c r="H1" s="5" t="s">
        <v>4</v>
      </c>
      <c r="I1" s="4"/>
      <c r="J1" s="4"/>
      <c r="K1" s="4"/>
      <c r="L1" s="4"/>
      <c r="M1" s="4"/>
      <c r="N1" s="4"/>
      <c r="O1" s="4"/>
      <c r="P1" s="4"/>
    </row>
    <row r="4" spans="1:29" x14ac:dyDescent="0.25">
      <c r="P4" s="11" t="s">
        <v>5</v>
      </c>
      <c r="Y4" s="11" t="s">
        <v>5</v>
      </c>
    </row>
    <row r="5" spans="1:29" x14ac:dyDescent="0.25">
      <c r="A5">
        <v>146</v>
      </c>
      <c r="B5" s="6">
        <v>920938.48</v>
      </c>
      <c r="C5" s="6">
        <v>16576526.189999999</v>
      </c>
      <c r="D5" s="6">
        <v>201.5947486818981</v>
      </c>
      <c r="E5" s="6">
        <v>22091.824008730073</v>
      </c>
      <c r="F5" s="7">
        <v>1</v>
      </c>
      <c r="G5" s="7">
        <v>1</v>
      </c>
      <c r="H5" s="6">
        <v>22</v>
      </c>
      <c r="I5" s="6">
        <v>217</v>
      </c>
      <c r="L5">
        <v>217</v>
      </c>
      <c r="M5" s="6">
        <v>920938.48</v>
      </c>
      <c r="N5" s="6">
        <v>16576526.189999999</v>
      </c>
      <c r="O5" s="6">
        <v>201.5947486818981</v>
      </c>
      <c r="P5" s="6">
        <v>22091.824008730073</v>
      </c>
      <c r="Q5" s="7">
        <v>1</v>
      </c>
      <c r="R5" s="7">
        <v>1</v>
      </c>
      <c r="U5" s="6">
        <v>22</v>
      </c>
      <c r="V5" s="6">
        <v>920938.48</v>
      </c>
      <c r="W5" s="6">
        <v>16576526.189999999</v>
      </c>
      <c r="X5" s="6">
        <v>201.5947486818981</v>
      </c>
      <c r="Y5" s="6">
        <v>22091.824008730073</v>
      </c>
      <c r="Z5" s="7">
        <v>1</v>
      </c>
      <c r="AA5" s="7">
        <v>1</v>
      </c>
      <c r="AB5" s="6">
        <v>217</v>
      </c>
      <c r="AC5" s="6">
        <v>146</v>
      </c>
    </row>
    <row r="6" spans="1:29" ht="45" x14ac:dyDescent="0.25">
      <c r="A6" s="10" t="s">
        <v>6</v>
      </c>
      <c r="B6" s="10" t="s">
        <v>7</v>
      </c>
      <c r="C6" s="10" t="s">
        <v>8</v>
      </c>
      <c r="D6" s="10" t="s">
        <v>9</v>
      </c>
      <c r="E6" s="10" t="s">
        <v>10</v>
      </c>
      <c r="F6" s="10" t="s">
        <v>11</v>
      </c>
      <c r="G6" s="10" t="s">
        <v>12</v>
      </c>
      <c r="H6" s="10" t="s">
        <v>13</v>
      </c>
      <c r="I6" s="10" t="s">
        <v>14</v>
      </c>
      <c r="L6" s="10" t="s">
        <v>14</v>
      </c>
      <c r="M6" s="10" t="s">
        <v>7</v>
      </c>
      <c r="N6" s="10" t="s">
        <v>26</v>
      </c>
      <c r="O6" s="10" t="s">
        <v>9</v>
      </c>
      <c r="P6" s="10" t="s">
        <v>10</v>
      </c>
      <c r="Q6" s="10" t="s">
        <v>11</v>
      </c>
      <c r="R6" s="10" t="s">
        <v>12</v>
      </c>
      <c r="U6" s="10" t="s">
        <v>13</v>
      </c>
      <c r="V6" s="10" t="s">
        <v>7</v>
      </c>
      <c r="W6" s="10" t="s">
        <v>26</v>
      </c>
      <c r="X6" s="10" t="s">
        <v>9</v>
      </c>
      <c r="Y6" s="10" t="s">
        <v>10</v>
      </c>
      <c r="Z6" s="10" t="s">
        <v>11</v>
      </c>
      <c r="AA6" s="10" t="s">
        <v>12</v>
      </c>
      <c r="AB6" s="10" t="s">
        <v>14</v>
      </c>
      <c r="AC6" s="10" t="s">
        <v>6</v>
      </c>
    </row>
    <row r="7" spans="1:29" x14ac:dyDescent="0.25">
      <c r="A7">
        <v>1</v>
      </c>
      <c r="B7" s="6">
        <v>513101.8</v>
      </c>
      <c r="C7" s="6">
        <v>1151896.04</v>
      </c>
      <c r="D7" s="8">
        <v>2.7068224299065422</v>
      </c>
      <c r="E7" s="6">
        <v>6269.1913801899955</v>
      </c>
      <c r="H7">
        <v>22</v>
      </c>
      <c r="I7">
        <v>217</v>
      </c>
      <c r="K7" t="s">
        <v>25</v>
      </c>
      <c r="L7">
        <v>217</v>
      </c>
      <c r="M7" s="6">
        <v>513101.8</v>
      </c>
      <c r="N7" s="6">
        <v>1151896.04</v>
      </c>
      <c r="O7" s="12">
        <v>2.7068224299065422</v>
      </c>
      <c r="P7" s="6">
        <v>6269.1913801899955</v>
      </c>
      <c r="Q7">
        <v>1</v>
      </c>
      <c r="T7" t="s">
        <v>25</v>
      </c>
      <c r="U7">
        <v>22</v>
      </c>
      <c r="V7" s="6">
        <v>513101.8</v>
      </c>
      <c r="W7" s="6">
        <v>1151896.04</v>
      </c>
      <c r="X7" s="8">
        <v>2.7068224299065422</v>
      </c>
      <c r="Y7" s="6">
        <v>6269.1913801899955</v>
      </c>
      <c r="Z7" s="7">
        <v>1</v>
      </c>
      <c r="AA7" s="6">
        <v>0</v>
      </c>
      <c r="AB7" s="6">
        <v>217</v>
      </c>
      <c r="AC7" s="6">
        <v>1</v>
      </c>
    </row>
    <row r="8" spans="1:29" x14ac:dyDescent="0.25">
      <c r="A8" s="9">
        <v>6.8493150684931503E-3</v>
      </c>
      <c r="B8" s="9">
        <v>0.55715100535271367</v>
      </c>
      <c r="C8" s="9">
        <v>6.9489591896213815E-2</v>
      </c>
      <c r="D8" s="9"/>
      <c r="E8" s="9">
        <v>0.28377880331260041</v>
      </c>
      <c r="F8" s="9"/>
      <c r="G8" s="9"/>
      <c r="H8" s="9">
        <v>1</v>
      </c>
      <c r="I8" s="9">
        <v>1</v>
      </c>
      <c r="L8" s="9">
        <v>1</v>
      </c>
      <c r="M8" s="9">
        <v>0.55715100535271367</v>
      </c>
      <c r="N8" s="9">
        <v>6.9489591896213815E-2</v>
      </c>
      <c r="O8" s="9">
        <v>1.3427048311549582E-2</v>
      </c>
      <c r="P8" s="9">
        <v>0.28377880331260041</v>
      </c>
      <c r="Q8" s="9">
        <v>1</v>
      </c>
      <c r="R8" s="9"/>
      <c r="U8" s="9">
        <v>1</v>
      </c>
      <c r="V8" s="9">
        <v>0.55715100535271367</v>
      </c>
      <c r="W8" s="9">
        <v>6.9489591896213815E-2</v>
      </c>
      <c r="X8" s="9">
        <v>1.3427048311549582E-2</v>
      </c>
      <c r="Y8" s="9">
        <v>0.28377880331260041</v>
      </c>
      <c r="Z8" s="9">
        <v>1</v>
      </c>
      <c r="AA8" s="9">
        <v>0</v>
      </c>
      <c r="AB8" s="9">
        <v>1</v>
      </c>
      <c r="AC8" s="9">
        <v>6.8493150684931503E-3</v>
      </c>
    </row>
    <row r="9" spans="1:29" ht="45" x14ac:dyDescent="0.25">
      <c r="A9" s="10" t="s">
        <v>6</v>
      </c>
      <c r="B9" s="10" t="s">
        <v>7</v>
      </c>
      <c r="C9" s="10" t="s">
        <v>8</v>
      </c>
      <c r="D9" s="10" t="s">
        <v>9</v>
      </c>
      <c r="E9" s="10" t="s">
        <v>10</v>
      </c>
      <c r="F9" s="10" t="s">
        <v>11</v>
      </c>
      <c r="G9" s="10" t="s">
        <v>12</v>
      </c>
      <c r="H9" s="10" t="s">
        <v>13</v>
      </c>
      <c r="I9" s="10" t="s">
        <v>14</v>
      </c>
      <c r="L9" s="10" t="s">
        <v>14</v>
      </c>
      <c r="M9" s="10" t="s">
        <v>7</v>
      </c>
      <c r="N9" s="10" t="s">
        <v>26</v>
      </c>
      <c r="O9" s="10" t="s">
        <v>9</v>
      </c>
      <c r="P9" s="10" t="s">
        <v>10</v>
      </c>
      <c r="Q9" s="10" t="s">
        <v>11</v>
      </c>
      <c r="R9" s="10" t="s">
        <v>12</v>
      </c>
      <c r="U9" s="10" t="s">
        <v>13</v>
      </c>
      <c r="V9" s="10" t="s">
        <v>7</v>
      </c>
      <c r="W9" s="10" t="s">
        <v>26</v>
      </c>
      <c r="X9" s="10" t="s">
        <v>9</v>
      </c>
      <c r="Y9" s="10" t="s">
        <v>10</v>
      </c>
      <c r="Z9" s="10" t="s">
        <v>11</v>
      </c>
      <c r="AA9" s="10" t="s">
        <v>12</v>
      </c>
      <c r="AB9" s="10" t="s">
        <v>14</v>
      </c>
      <c r="AC9" s="10" t="s">
        <v>6</v>
      </c>
    </row>
    <row r="10" spans="1:29" x14ac:dyDescent="0.25">
      <c r="A10" s="13" t="s">
        <v>24</v>
      </c>
      <c r="B10" s="6">
        <v>513101.8</v>
      </c>
      <c r="C10" s="6">
        <v>1151896.04</v>
      </c>
      <c r="D10" s="8">
        <v>2.7068224299065422</v>
      </c>
      <c r="E10" s="6">
        <v>6269.1913801899955</v>
      </c>
      <c r="F10" s="9"/>
      <c r="G10" s="9"/>
      <c r="H10" s="6">
        <v>22</v>
      </c>
      <c r="I10" s="6">
        <v>217</v>
      </c>
      <c r="K10">
        <v>1</v>
      </c>
      <c r="L10" t="s">
        <v>28</v>
      </c>
      <c r="M10" s="6">
        <v>16292</v>
      </c>
      <c r="N10" s="6">
        <v>56773.95</v>
      </c>
      <c r="O10" s="8">
        <v>4.4333333333333336</v>
      </c>
      <c r="P10" s="6">
        <v>334.84172335</v>
      </c>
      <c r="Q10" s="9">
        <v>5.3410671814560592E-2</v>
      </c>
      <c r="R10" s="9">
        <v>5.3410671814560592E-2</v>
      </c>
      <c r="T10">
        <v>1</v>
      </c>
      <c r="U10" t="s">
        <v>244</v>
      </c>
      <c r="V10" s="6">
        <v>57202</v>
      </c>
      <c r="W10" s="6">
        <v>200717.87</v>
      </c>
      <c r="X10" s="8">
        <v>4.4889473684210532</v>
      </c>
      <c r="Y10" s="6">
        <v>1247.6395532699996</v>
      </c>
      <c r="Z10" s="9">
        <v>0.19901124046275143</v>
      </c>
      <c r="AA10" s="9">
        <v>0.19901124046275143</v>
      </c>
      <c r="AB10" s="6">
        <v>11</v>
      </c>
      <c r="AC10" s="6">
        <v>1</v>
      </c>
    </row>
    <row r="11" spans="1:29" x14ac:dyDescent="0.25">
      <c r="A11" t="s">
        <v>25</v>
      </c>
      <c r="B11" s="6">
        <v>513101.8</v>
      </c>
      <c r="C11" s="6">
        <v>1151896.04</v>
      </c>
      <c r="D11" s="8">
        <v>2.7068224299065422</v>
      </c>
      <c r="E11" s="6">
        <v>6269.1913801899955</v>
      </c>
      <c r="F11" s="9"/>
      <c r="G11" s="9"/>
      <c r="H11" s="6">
        <v>22</v>
      </c>
      <c r="I11" s="6">
        <v>217</v>
      </c>
      <c r="K11">
        <v>2</v>
      </c>
      <c r="L11" t="s">
        <v>29</v>
      </c>
      <c r="M11" s="6">
        <v>14777</v>
      </c>
      <c r="N11" s="6">
        <v>50934.6</v>
      </c>
      <c r="O11" s="8">
        <v>4.6524999999999999</v>
      </c>
      <c r="P11" s="6">
        <v>300.52810979999998</v>
      </c>
      <c r="Q11" s="9">
        <v>4.7937300295160572E-2</v>
      </c>
      <c r="R11" s="9">
        <v>0.10134797210972116</v>
      </c>
      <c r="T11">
        <v>2</v>
      </c>
      <c r="U11" t="s">
        <v>245</v>
      </c>
      <c r="V11" s="6">
        <v>46607</v>
      </c>
      <c r="W11" s="6">
        <v>140381.69</v>
      </c>
      <c r="X11" s="8">
        <v>4.3028571428571434</v>
      </c>
      <c r="Y11" s="6">
        <v>806.51579587999993</v>
      </c>
      <c r="Z11" s="9">
        <v>0.1286474996486002</v>
      </c>
      <c r="AA11" s="9">
        <v>0.3276587401113516</v>
      </c>
      <c r="AB11" s="6">
        <v>7</v>
      </c>
      <c r="AC11" s="6">
        <v>1</v>
      </c>
    </row>
    <row r="12" spans="1:29" x14ac:dyDescent="0.25">
      <c r="K12">
        <v>3</v>
      </c>
      <c r="L12" t="s">
        <v>30</v>
      </c>
      <c r="M12" s="6">
        <v>11165</v>
      </c>
      <c r="N12" s="6">
        <v>39336</v>
      </c>
      <c r="O12" s="8">
        <v>4.7699999999999996</v>
      </c>
      <c r="P12" s="6">
        <v>250.93372399999998</v>
      </c>
      <c r="Q12" s="9">
        <v>4.0026489667060558E-2</v>
      </c>
      <c r="R12" s="9">
        <v>0.14137446177678173</v>
      </c>
      <c r="T12">
        <v>3</v>
      </c>
      <c r="U12" t="s">
        <v>246</v>
      </c>
      <c r="V12" s="6">
        <v>40748</v>
      </c>
      <c r="W12" s="6">
        <v>120941.69</v>
      </c>
      <c r="X12" s="8">
        <v>3.3764285714285718</v>
      </c>
      <c r="Y12" s="6">
        <v>722.87626754000007</v>
      </c>
      <c r="Z12" s="9">
        <v>0.11530614136684601</v>
      </c>
      <c r="AA12" s="9">
        <v>0.44296488147819757</v>
      </c>
      <c r="AB12" s="6">
        <v>7</v>
      </c>
      <c r="AC12" s="6">
        <v>1</v>
      </c>
    </row>
    <row r="13" spans="1:29" x14ac:dyDescent="0.25">
      <c r="K13">
        <v>4</v>
      </c>
      <c r="L13" t="s">
        <v>31</v>
      </c>
      <c r="M13" s="6">
        <v>10173</v>
      </c>
      <c r="N13" s="6">
        <v>38801.42</v>
      </c>
      <c r="O13" s="8">
        <v>4.7750000000000004</v>
      </c>
      <c r="P13" s="6">
        <v>228.29271080000001</v>
      </c>
      <c r="Q13" s="9">
        <v>3.6415017018204557E-2</v>
      </c>
      <c r="R13" s="9">
        <v>0.17778947879498627</v>
      </c>
      <c r="T13">
        <v>4</v>
      </c>
      <c r="U13" t="s">
        <v>247</v>
      </c>
      <c r="V13" s="6">
        <v>27906</v>
      </c>
      <c r="W13" s="6">
        <v>75127.360000000001</v>
      </c>
      <c r="X13" s="8">
        <v>3.3414285714285716</v>
      </c>
      <c r="Y13" s="6">
        <v>459.16280739000001</v>
      </c>
      <c r="Z13" s="9">
        <v>7.3241153371215881E-2</v>
      </c>
      <c r="AA13" s="9">
        <v>0.51620603484941352</v>
      </c>
      <c r="AB13" s="6">
        <v>11</v>
      </c>
      <c r="AC13" s="6">
        <v>1</v>
      </c>
    </row>
    <row r="14" spans="1:29" x14ac:dyDescent="0.25">
      <c r="K14">
        <v>5</v>
      </c>
      <c r="L14" t="s">
        <v>32</v>
      </c>
      <c r="M14" s="6">
        <v>8926</v>
      </c>
      <c r="N14" s="6">
        <v>32705.86</v>
      </c>
      <c r="O14" s="8">
        <v>4.5650000000000004</v>
      </c>
      <c r="P14" s="6">
        <v>194.91326950000001</v>
      </c>
      <c r="Q14" s="9">
        <v>3.1090655505573821E-2</v>
      </c>
      <c r="R14" s="9">
        <v>0.2088801343005601</v>
      </c>
      <c r="T14">
        <v>5</v>
      </c>
      <c r="U14" t="s">
        <v>248</v>
      </c>
      <c r="V14" s="6">
        <v>22938</v>
      </c>
      <c r="W14" s="6">
        <v>80842.11</v>
      </c>
      <c r="X14" s="8">
        <v>3.9909999999999997</v>
      </c>
      <c r="Y14" s="6">
        <v>362.53388698999998</v>
      </c>
      <c r="Z14" s="9">
        <v>5.7827854503783381E-2</v>
      </c>
      <c r="AA14" s="9">
        <v>0.57403388935319688</v>
      </c>
      <c r="AB14" s="6">
        <v>5</v>
      </c>
      <c r="AC14" s="6">
        <v>1</v>
      </c>
    </row>
    <row r="15" spans="1:29" x14ac:dyDescent="0.25">
      <c r="K15">
        <v>6</v>
      </c>
      <c r="L15" t="s">
        <v>33</v>
      </c>
      <c r="M15" s="6">
        <v>7960</v>
      </c>
      <c r="N15" s="6">
        <v>29058.7</v>
      </c>
      <c r="O15" s="8">
        <v>4.7050000000000001</v>
      </c>
      <c r="P15" s="6">
        <v>182.02958759999999</v>
      </c>
      <c r="Q15" s="9">
        <v>2.9035576769149987E-2</v>
      </c>
      <c r="R15" s="9">
        <v>0.23791571106971007</v>
      </c>
      <c r="T15">
        <v>6</v>
      </c>
      <c r="U15" t="s">
        <v>249</v>
      </c>
      <c r="V15" s="6">
        <v>20939.5</v>
      </c>
      <c r="W15" s="6">
        <v>57563.97</v>
      </c>
      <c r="X15" s="8">
        <v>3.3836363636363633</v>
      </c>
      <c r="Y15" s="6">
        <v>327.79820555999993</v>
      </c>
      <c r="Z15" s="9">
        <v>5.2287158850471332E-2</v>
      </c>
      <c r="AA15" s="9">
        <v>0.6263210482036683</v>
      </c>
      <c r="AB15" s="6">
        <v>12</v>
      </c>
      <c r="AC15" s="6">
        <v>1</v>
      </c>
    </row>
    <row r="16" spans="1:29" x14ac:dyDescent="0.25">
      <c r="K16">
        <v>7</v>
      </c>
      <c r="L16" t="s">
        <v>34</v>
      </c>
      <c r="M16" s="6">
        <v>8268</v>
      </c>
      <c r="N16" s="6">
        <v>22186.799999999999</v>
      </c>
      <c r="O16" s="8">
        <v>3.45</v>
      </c>
      <c r="P16" s="6">
        <v>136.56467785000001</v>
      </c>
      <c r="Q16" s="9">
        <v>2.178345971085369E-2</v>
      </c>
      <c r="R16" s="9">
        <v>0.25969917078056376</v>
      </c>
      <c r="T16">
        <v>7</v>
      </c>
      <c r="U16" t="s">
        <v>250</v>
      </c>
      <c r="V16" s="6">
        <v>19811.3</v>
      </c>
      <c r="W16" s="6">
        <v>44851.03</v>
      </c>
      <c r="X16" s="8">
        <v>3.3447619047619046</v>
      </c>
      <c r="Y16" s="6">
        <v>273.73666258999998</v>
      </c>
      <c r="Z16" s="9">
        <v>4.3663791068012353E-2</v>
      </c>
      <c r="AA16" s="9">
        <v>0.66998483927168062</v>
      </c>
      <c r="AB16" s="6">
        <v>11</v>
      </c>
      <c r="AC16" s="6">
        <v>1</v>
      </c>
    </row>
    <row r="17" spans="11:29" x14ac:dyDescent="0.25">
      <c r="K17">
        <v>8</v>
      </c>
      <c r="L17" t="s">
        <v>35</v>
      </c>
      <c r="M17" s="6">
        <v>6744</v>
      </c>
      <c r="N17" s="6">
        <v>21947.03</v>
      </c>
      <c r="O17" s="8">
        <v>4.5599999999999996</v>
      </c>
      <c r="P17" s="6">
        <v>133.35292870000001</v>
      </c>
      <c r="Q17" s="9">
        <v>2.127115294667533E-2</v>
      </c>
      <c r="R17" s="9">
        <v>0.28097032372723907</v>
      </c>
      <c r="T17">
        <v>8</v>
      </c>
      <c r="U17" t="s">
        <v>251</v>
      </c>
      <c r="V17" s="6">
        <v>16975.23</v>
      </c>
      <c r="W17" s="6">
        <v>41937.64</v>
      </c>
      <c r="X17" s="8">
        <v>3.3824000000000001</v>
      </c>
      <c r="Y17" s="6">
        <v>246.5722265</v>
      </c>
      <c r="Z17" s="9">
        <v>3.9330786308285792E-2</v>
      </c>
      <c r="AA17" s="9">
        <v>0.70931562557996652</v>
      </c>
      <c r="AB17" s="6">
        <v>10</v>
      </c>
      <c r="AC17" s="6">
        <v>1</v>
      </c>
    </row>
    <row r="18" spans="11:29" x14ac:dyDescent="0.25">
      <c r="K18">
        <v>9</v>
      </c>
      <c r="L18" t="s">
        <v>36</v>
      </c>
      <c r="M18" s="6">
        <v>8119</v>
      </c>
      <c r="N18" s="6">
        <v>29337.7</v>
      </c>
      <c r="O18" s="8">
        <v>4</v>
      </c>
      <c r="P18" s="6">
        <v>130.67735669999999</v>
      </c>
      <c r="Q18" s="9">
        <v>2.084437190941835E-2</v>
      </c>
      <c r="R18" s="9">
        <v>0.30181469563665742</v>
      </c>
      <c r="T18">
        <v>9</v>
      </c>
      <c r="U18" t="s">
        <v>252</v>
      </c>
      <c r="V18" s="6">
        <v>21722</v>
      </c>
      <c r="W18" s="6">
        <v>50933.41</v>
      </c>
      <c r="X18" s="8">
        <v>2.733571428571429</v>
      </c>
      <c r="Y18" s="6">
        <v>225.38267930000001</v>
      </c>
      <c r="Z18" s="9">
        <v>3.5950837298122089E-2</v>
      </c>
      <c r="AA18" s="9">
        <v>0.74526646287808862</v>
      </c>
      <c r="AB18" s="6">
        <v>13</v>
      </c>
      <c r="AC18" s="6">
        <v>1</v>
      </c>
    </row>
    <row r="19" spans="11:29" x14ac:dyDescent="0.25">
      <c r="K19">
        <v>10</v>
      </c>
      <c r="L19" t="s">
        <v>37</v>
      </c>
      <c r="M19" s="6">
        <v>6795</v>
      </c>
      <c r="N19" s="6">
        <v>20192.8</v>
      </c>
      <c r="O19" s="8">
        <v>4.51</v>
      </c>
      <c r="P19" s="6">
        <v>129.84749679999999</v>
      </c>
      <c r="Q19" s="9">
        <v>2.0712000786944362E-2</v>
      </c>
      <c r="R19" s="9">
        <v>0.32252669642360182</v>
      </c>
      <c r="T19">
        <v>10</v>
      </c>
      <c r="U19" t="s">
        <v>253</v>
      </c>
      <c r="V19" s="6">
        <v>27338</v>
      </c>
      <c r="W19" s="6">
        <v>44713.95</v>
      </c>
      <c r="X19" s="8">
        <v>1.993157894736842</v>
      </c>
      <c r="Y19" s="6">
        <v>219.72673316999999</v>
      </c>
      <c r="Z19" s="9">
        <v>3.5048656173476217E-2</v>
      </c>
      <c r="AA19" s="9">
        <v>0.78031511905156492</v>
      </c>
      <c r="AB19" s="6">
        <v>12</v>
      </c>
      <c r="AC19" s="6">
        <v>1</v>
      </c>
    </row>
    <row r="20" spans="11:29" x14ac:dyDescent="0.25">
      <c r="K20">
        <v>11</v>
      </c>
      <c r="L20" t="s">
        <v>38</v>
      </c>
      <c r="M20" s="6">
        <v>7782</v>
      </c>
      <c r="N20" s="6">
        <v>19192.34</v>
      </c>
      <c r="O20" s="8">
        <v>3.395</v>
      </c>
      <c r="P20" s="6">
        <v>116.32459005999999</v>
      </c>
      <c r="Q20" s="9">
        <v>1.8554959165479269E-2</v>
      </c>
      <c r="R20" s="9">
        <v>0.34108165558908105</v>
      </c>
      <c r="T20">
        <v>11</v>
      </c>
      <c r="U20" t="s">
        <v>254</v>
      </c>
      <c r="V20" s="6">
        <v>24036</v>
      </c>
      <c r="W20" s="6">
        <v>44940.02</v>
      </c>
      <c r="X20" s="8">
        <v>2.33</v>
      </c>
      <c r="Y20" s="6">
        <v>195.3355804</v>
      </c>
      <c r="Z20" s="9">
        <v>3.1158018403655771E-2</v>
      </c>
      <c r="AA20" s="9">
        <v>0.81147313745522065</v>
      </c>
      <c r="AB20" s="6">
        <v>6</v>
      </c>
      <c r="AC20" s="6">
        <v>1</v>
      </c>
    </row>
    <row r="21" spans="11:29" x14ac:dyDescent="0.25">
      <c r="K21">
        <v>12</v>
      </c>
      <c r="L21" t="s">
        <v>39</v>
      </c>
      <c r="M21" s="6">
        <v>6283</v>
      </c>
      <c r="N21" s="6">
        <v>25273.9</v>
      </c>
      <c r="O21" s="8">
        <v>4</v>
      </c>
      <c r="P21" s="6">
        <v>115.16644480000001</v>
      </c>
      <c r="Q21" s="9">
        <v>1.8370223178050395E-2</v>
      </c>
      <c r="R21" s="9">
        <v>0.35945187876713147</v>
      </c>
      <c r="T21">
        <v>12</v>
      </c>
      <c r="U21" t="s">
        <v>255</v>
      </c>
      <c r="V21" s="6">
        <v>29327.8</v>
      </c>
      <c r="W21" s="6">
        <v>35857.9</v>
      </c>
      <c r="X21" s="8">
        <v>2.3215151515151513</v>
      </c>
      <c r="Y21" s="6">
        <v>181.87336035000001</v>
      </c>
      <c r="Z21" s="9">
        <v>2.9010656928531685E-2</v>
      </c>
      <c r="AA21" s="9">
        <v>0.84048379438375243</v>
      </c>
      <c r="AB21" s="6">
        <v>17</v>
      </c>
      <c r="AC21" s="6">
        <v>1</v>
      </c>
    </row>
    <row r="22" spans="11:29" x14ac:dyDescent="0.25">
      <c r="K22">
        <v>13</v>
      </c>
      <c r="L22" t="s">
        <v>40</v>
      </c>
      <c r="M22" s="6">
        <v>5190</v>
      </c>
      <c r="N22" s="6">
        <v>17176.7</v>
      </c>
      <c r="O22" s="8">
        <v>4.7050000000000001</v>
      </c>
      <c r="P22" s="6">
        <v>111.17021309999998</v>
      </c>
      <c r="Q22" s="9">
        <v>1.7732783441782699E-2</v>
      </c>
      <c r="R22" s="9">
        <v>0.37718466220891422</v>
      </c>
      <c r="T22">
        <v>13</v>
      </c>
      <c r="U22" t="s">
        <v>256</v>
      </c>
      <c r="V22" s="6">
        <v>18492.25</v>
      </c>
      <c r="W22" s="6">
        <v>33037.24</v>
      </c>
      <c r="X22" s="8">
        <v>2.4056250000000001</v>
      </c>
      <c r="Y22" s="6">
        <v>169.59036916000002</v>
      </c>
      <c r="Z22" s="9">
        <v>2.7051394490187088E-2</v>
      </c>
      <c r="AA22" s="9">
        <v>0.86753518887393943</v>
      </c>
      <c r="AB22" s="6">
        <v>9</v>
      </c>
      <c r="AC22" s="6">
        <v>1</v>
      </c>
    </row>
    <row r="23" spans="11:29" x14ac:dyDescent="0.25">
      <c r="K23">
        <v>14</v>
      </c>
      <c r="L23" t="s">
        <v>41</v>
      </c>
      <c r="M23" s="6">
        <v>4775</v>
      </c>
      <c r="N23" s="6">
        <v>16388.5</v>
      </c>
      <c r="O23" s="8">
        <v>4.7149999999999999</v>
      </c>
      <c r="P23" s="6">
        <v>103.21634460999999</v>
      </c>
      <c r="Q23" s="9">
        <v>1.6464060251239594E-2</v>
      </c>
      <c r="R23" s="9">
        <v>0.39364872246015381</v>
      </c>
      <c r="T23">
        <v>14</v>
      </c>
      <c r="U23" t="s">
        <v>257</v>
      </c>
      <c r="V23" s="6">
        <v>28989.5</v>
      </c>
      <c r="W23" s="6">
        <v>36787.599999999999</v>
      </c>
      <c r="X23" s="8">
        <v>2.3288888888888888</v>
      </c>
      <c r="Y23" s="6">
        <v>164.25289065999999</v>
      </c>
      <c r="Z23" s="9">
        <v>2.6200012202374671E-2</v>
      </c>
      <c r="AA23" s="9">
        <v>0.89373520107631421</v>
      </c>
      <c r="AB23" s="6">
        <v>5</v>
      </c>
      <c r="AC23" s="6">
        <v>1</v>
      </c>
    </row>
    <row r="24" spans="11:29" x14ac:dyDescent="0.25">
      <c r="K24">
        <v>15</v>
      </c>
      <c r="L24" t="s">
        <v>42</v>
      </c>
      <c r="M24" s="6">
        <v>4472</v>
      </c>
      <c r="N24" s="6">
        <v>15894.5</v>
      </c>
      <c r="O24" s="8">
        <v>4.83</v>
      </c>
      <c r="P24" s="6">
        <v>94.470158749999996</v>
      </c>
      <c r="Q24" s="9">
        <v>1.5068954354865613E-2</v>
      </c>
      <c r="R24" s="9">
        <v>0.40871767681501936</v>
      </c>
      <c r="T24">
        <v>15</v>
      </c>
      <c r="U24" t="s">
        <v>258</v>
      </c>
      <c r="V24" s="6">
        <v>17483.2</v>
      </c>
      <c r="W24" s="6">
        <v>29465.29</v>
      </c>
      <c r="X24" s="8">
        <v>3.1056249999999999</v>
      </c>
      <c r="Y24" s="6">
        <v>158.61627910000001</v>
      </c>
      <c r="Z24" s="9">
        <v>2.5300915138946188E-2</v>
      </c>
      <c r="AA24" s="9">
        <v>0.91903611621526027</v>
      </c>
      <c r="AB24" s="6">
        <v>13</v>
      </c>
      <c r="AC24" s="6">
        <v>1</v>
      </c>
    </row>
    <row r="25" spans="11:29" x14ac:dyDescent="0.25">
      <c r="K25">
        <v>16</v>
      </c>
      <c r="L25" t="s">
        <v>0</v>
      </c>
      <c r="M25" s="6">
        <v>7977</v>
      </c>
      <c r="N25" s="6">
        <v>14854.5</v>
      </c>
      <c r="O25" s="8">
        <v>3.25</v>
      </c>
      <c r="P25" s="6">
        <v>90.679989280000001</v>
      </c>
      <c r="Q25" s="9">
        <v>1.4464383647074407E-2</v>
      </c>
      <c r="R25" s="9">
        <v>0.42318206046209378</v>
      </c>
      <c r="T25">
        <v>16</v>
      </c>
      <c r="U25" t="s">
        <v>259</v>
      </c>
      <c r="V25" s="6">
        <v>29159.75</v>
      </c>
      <c r="W25" s="6">
        <v>28018.46</v>
      </c>
      <c r="X25" s="8">
        <v>2.6533333333333333</v>
      </c>
      <c r="Y25" s="6">
        <v>122.14873222</v>
      </c>
      <c r="Z25" s="9">
        <v>1.9483969273290574E-2</v>
      </c>
      <c r="AA25" s="9">
        <v>0.93852008548855093</v>
      </c>
      <c r="AB25" s="6">
        <v>16</v>
      </c>
      <c r="AC25" s="6">
        <v>1</v>
      </c>
    </row>
    <row r="26" spans="11:29" x14ac:dyDescent="0.25">
      <c r="K26">
        <v>17</v>
      </c>
      <c r="L26" t="s">
        <v>43</v>
      </c>
      <c r="M26" s="6">
        <v>11470</v>
      </c>
      <c r="N26" s="6">
        <v>19569.63</v>
      </c>
      <c r="O26" s="8">
        <v>3.12</v>
      </c>
      <c r="P26" s="6">
        <v>89.710656830000005</v>
      </c>
      <c r="Q26" s="9">
        <v>1.4309765229607843E-2</v>
      </c>
      <c r="R26" s="9">
        <v>0.43749182569170164</v>
      </c>
      <c r="T26">
        <v>17</v>
      </c>
      <c r="U26" t="s">
        <v>260</v>
      </c>
      <c r="V26" s="6">
        <v>13896</v>
      </c>
      <c r="W26" s="6">
        <v>23178.78</v>
      </c>
      <c r="X26" s="8">
        <v>1.6026666666666667</v>
      </c>
      <c r="Y26" s="6">
        <v>111.02128075</v>
      </c>
      <c r="Z26" s="9">
        <v>1.7709027212156246E-2</v>
      </c>
      <c r="AA26" s="9">
        <v>0.95622911270070721</v>
      </c>
      <c r="AB26" s="6">
        <v>9</v>
      </c>
      <c r="AC26" s="6">
        <v>1</v>
      </c>
    </row>
    <row r="27" spans="11:29" x14ac:dyDescent="0.25">
      <c r="K27">
        <v>18</v>
      </c>
      <c r="L27" t="s">
        <v>44</v>
      </c>
      <c r="M27" s="6">
        <v>4205</v>
      </c>
      <c r="N27" s="6">
        <v>14291.67</v>
      </c>
      <c r="O27" s="8">
        <v>3.4</v>
      </c>
      <c r="P27" s="6">
        <v>85.506084900000005</v>
      </c>
      <c r="Q27" s="9">
        <v>1.363909310061749E-2</v>
      </c>
      <c r="R27" s="9">
        <v>0.45113091879231915</v>
      </c>
      <c r="T27">
        <v>18</v>
      </c>
      <c r="U27" t="s">
        <v>261</v>
      </c>
      <c r="V27" s="6">
        <v>10846</v>
      </c>
      <c r="W27" s="6">
        <v>19121.57</v>
      </c>
      <c r="X27" s="8">
        <v>3.02</v>
      </c>
      <c r="Y27" s="6">
        <v>85.553569089999996</v>
      </c>
      <c r="Z27" s="9">
        <v>1.3646667313481693E-2</v>
      </c>
      <c r="AA27" s="9">
        <v>0.96987578001418884</v>
      </c>
      <c r="AB27" s="6">
        <v>6</v>
      </c>
      <c r="AC27" s="6">
        <v>1</v>
      </c>
    </row>
    <row r="28" spans="11:29" x14ac:dyDescent="0.25">
      <c r="K28">
        <v>19</v>
      </c>
      <c r="L28" t="s">
        <v>45</v>
      </c>
      <c r="M28" s="6">
        <v>4010</v>
      </c>
      <c r="N28" s="6">
        <v>14284.65</v>
      </c>
      <c r="O28" s="8">
        <v>3.56</v>
      </c>
      <c r="P28" s="6">
        <v>85.257619500000004</v>
      </c>
      <c r="Q28" s="9">
        <v>1.3599460333816794E-2</v>
      </c>
      <c r="R28" s="9">
        <v>0.46473037912613596</v>
      </c>
      <c r="T28">
        <v>19</v>
      </c>
      <c r="U28" t="s">
        <v>262</v>
      </c>
      <c r="V28" s="6">
        <v>14366.99</v>
      </c>
      <c r="W28" s="6">
        <v>16588.509999999998</v>
      </c>
      <c r="X28" s="8">
        <v>1.3572727272727272</v>
      </c>
      <c r="Y28" s="6">
        <v>70.973974500000011</v>
      </c>
      <c r="Z28" s="9">
        <v>1.1321073196819373E-2</v>
      </c>
      <c r="AA28" s="9">
        <v>0.98119685321100814</v>
      </c>
      <c r="AB28" s="6">
        <v>11</v>
      </c>
      <c r="AC28" s="6">
        <v>1</v>
      </c>
    </row>
    <row r="29" spans="11:29" x14ac:dyDescent="0.25">
      <c r="K29">
        <v>20</v>
      </c>
      <c r="L29" t="s">
        <v>46</v>
      </c>
      <c r="M29" s="6">
        <v>3625</v>
      </c>
      <c r="N29" s="6">
        <v>13179.3</v>
      </c>
      <c r="O29" s="8">
        <v>4.6050000000000004</v>
      </c>
      <c r="P29" s="6">
        <v>84.104553150000001</v>
      </c>
      <c r="Q29" s="9">
        <v>1.3415534484361381E-2</v>
      </c>
      <c r="R29" s="9">
        <v>0.47814591361049735</v>
      </c>
      <c r="T29">
        <v>20</v>
      </c>
      <c r="U29" t="s">
        <v>263</v>
      </c>
      <c r="V29" s="6">
        <v>12526.6</v>
      </c>
      <c r="W29" s="6">
        <v>13280.47</v>
      </c>
      <c r="X29" s="8">
        <v>1.4288888888888889</v>
      </c>
      <c r="Y29" s="6">
        <v>59.152300240000002</v>
      </c>
      <c r="Z29" s="9">
        <v>9.4353955163843355E-3</v>
      </c>
      <c r="AA29" s="9">
        <v>0.99063224872739242</v>
      </c>
      <c r="AB29" s="6">
        <v>9</v>
      </c>
      <c r="AC29" s="6">
        <v>1</v>
      </c>
    </row>
    <row r="30" spans="11:29" x14ac:dyDescent="0.25">
      <c r="K30">
        <v>21</v>
      </c>
      <c r="L30" t="s">
        <v>47</v>
      </c>
      <c r="M30" s="6">
        <v>3905</v>
      </c>
      <c r="N30" s="6">
        <v>16990.400000000001</v>
      </c>
      <c r="O30" s="8">
        <v>3.9849999999999999</v>
      </c>
      <c r="P30" s="6">
        <v>79.184788420000004</v>
      </c>
      <c r="Q30" s="9">
        <v>1.2630781805483854E-2</v>
      </c>
      <c r="R30" s="9">
        <v>0.49077669541598118</v>
      </c>
      <c r="T30">
        <v>21</v>
      </c>
      <c r="U30" t="s">
        <v>264</v>
      </c>
      <c r="V30" s="6">
        <v>7150.68</v>
      </c>
      <c r="W30" s="6">
        <v>7487.55</v>
      </c>
      <c r="X30" s="8">
        <v>1.4485714285714286</v>
      </c>
      <c r="Y30" s="6">
        <v>32.948425920000005</v>
      </c>
      <c r="Z30" s="9">
        <v>5.2556101611626769E-3</v>
      </c>
      <c r="AA30" s="9">
        <v>0.99588785888855513</v>
      </c>
      <c r="AB30" s="6">
        <v>7</v>
      </c>
      <c r="AC30" s="6">
        <v>1</v>
      </c>
    </row>
    <row r="31" spans="11:29" x14ac:dyDescent="0.25">
      <c r="K31">
        <v>22</v>
      </c>
      <c r="L31" t="s">
        <v>48</v>
      </c>
      <c r="M31" s="6">
        <v>5410</v>
      </c>
      <c r="N31" s="6">
        <v>12400.8</v>
      </c>
      <c r="O31" s="8">
        <v>3.79</v>
      </c>
      <c r="P31" s="6">
        <v>77.026607999999996</v>
      </c>
      <c r="Q31" s="9">
        <v>1.2286530005033219E-2</v>
      </c>
      <c r="R31" s="9">
        <v>0.50306322542101445</v>
      </c>
      <c r="T31">
        <v>22</v>
      </c>
      <c r="U31" t="s">
        <v>265</v>
      </c>
      <c r="V31" s="6">
        <v>4640</v>
      </c>
      <c r="W31" s="6">
        <v>6121.93</v>
      </c>
      <c r="X31" s="8">
        <v>1.3125</v>
      </c>
      <c r="Y31" s="6">
        <v>25.779799610000001</v>
      </c>
      <c r="Z31" s="9">
        <v>4.1121411114456536E-3</v>
      </c>
      <c r="AA31" s="9">
        <v>1.0000000000000007</v>
      </c>
      <c r="AB31" s="6">
        <v>10</v>
      </c>
      <c r="AC31" s="6">
        <v>1</v>
      </c>
    </row>
    <row r="32" spans="11:29" x14ac:dyDescent="0.25">
      <c r="K32">
        <v>23</v>
      </c>
      <c r="L32" t="s">
        <v>49</v>
      </c>
      <c r="M32" s="6">
        <v>11992</v>
      </c>
      <c r="N32" s="6">
        <v>16364.05</v>
      </c>
      <c r="O32" s="8">
        <v>2.5049999999999999</v>
      </c>
      <c r="P32" s="6">
        <v>73.866868420000003</v>
      </c>
      <c r="Q32" s="9">
        <v>1.1782519298008953E-2</v>
      </c>
      <c r="R32" s="9">
        <v>0.51484574471902345</v>
      </c>
      <c r="U32" t="s">
        <v>25</v>
      </c>
      <c r="V32" s="6">
        <v>513101.8</v>
      </c>
      <c r="W32" s="6">
        <v>1151896.04</v>
      </c>
      <c r="X32" s="8">
        <v>2.7068224299065422</v>
      </c>
      <c r="Y32" s="6">
        <v>6269.1913801899955</v>
      </c>
      <c r="Z32" s="9">
        <v>1</v>
      </c>
      <c r="AA32" s="9"/>
      <c r="AB32" s="6">
        <v>217</v>
      </c>
      <c r="AC32" s="6">
        <v>1</v>
      </c>
    </row>
    <row r="33" spans="11:30" x14ac:dyDescent="0.25">
      <c r="K33">
        <v>24</v>
      </c>
      <c r="L33" t="s">
        <v>50</v>
      </c>
      <c r="M33" s="6">
        <v>4709.3</v>
      </c>
      <c r="N33" s="6">
        <v>11888.12</v>
      </c>
      <c r="O33" s="8">
        <v>3.7233333333333332</v>
      </c>
      <c r="P33" s="6">
        <v>71.229433119999996</v>
      </c>
      <c r="Q33" s="9">
        <v>1.136182145357338E-2</v>
      </c>
      <c r="R33" s="9">
        <v>0.52620756617259679</v>
      </c>
    </row>
    <row r="34" spans="11:30" x14ac:dyDescent="0.25">
      <c r="K34">
        <v>25</v>
      </c>
      <c r="L34" t="s">
        <v>51</v>
      </c>
      <c r="M34" s="6">
        <v>3209</v>
      </c>
      <c r="N34" s="6">
        <v>11137.78</v>
      </c>
      <c r="O34" s="8">
        <v>3.7149999999999999</v>
      </c>
      <c r="P34" s="6">
        <v>67.11264027</v>
      </c>
      <c r="Q34" s="9">
        <v>1.0705150983597197E-2</v>
      </c>
      <c r="R34" s="9">
        <v>0.53691271715619404</v>
      </c>
    </row>
    <row r="35" spans="11:30" x14ac:dyDescent="0.25">
      <c r="K35">
        <v>26</v>
      </c>
      <c r="L35" t="s">
        <v>52</v>
      </c>
      <c r="M35" s="6">
        <v>6800</v>
      </c>
      <c r="N35" s="6">
        <v>12480</v>
      </c>
      <c r="O35" s="8">
        <v>2.06</v>
      </c>
      <c r="P35" s="6">
        <v>66.015110399999998</v>
      </c>
      <c r="Q35" s="9">
        <v>1.0530083769431733E-2</v>
      </c>
      <c r="R35" s="9">
        <v>0.54744280092562581</v>
      </c>
    </row>
    <row r="36" spans="11:30" x14ac:dyDescent="0.25">
      <c r="K36">
        <v>27</v>
      </c>
      <c r="L36" t="s">
        <v>53</v>
      </c>
      <c r="M36" s="6">
        <v>5593.3</v>
      </c>
      <c r="N36" s="6">
        <v>11483.02</v>
      </c>
      <c r="O36" s="8">
        <v>2.8250000000000002</v>
      </c>
      <c r="P36" s="6">
        <v>63.395052380000003</v>
      </c>
      <c r="Q36" s="9">
        <v>1.0112157778485099E-2</v>
      </c>
      <c r="R36" s="9">
        <v>0.55755495870411087</v>
      </c>
    </row>
    <row r="37" spans="11:30" x14ac:dyDescent="0.25">
      <c r="K37">
        <v>28</v>
      </c>
      <c r="L37" t="s">
        <v>54</v>
      </c>
      <c r="M37" s="6">
        <v>4129</v>
      </c>
      <c r="N37" s="6">
        <v>10161.17</v>
      </c>
      <c r="O37" s="8">
        <v>3.39</v>
      </c>
      <c r="P37" s="6">
        <v>62.603187580000004</v>
      </c>
      <c r="Q37" s="9">
        <v>9.9858472621875416E-3</v>
      </c>
      <c r="R37" s="9">
        <v>0.56754080596629841</v>
      </c>
    </row>
    <row r="38" spans="11:30" x14ac:dyDescent="0.25">
      <c r="K38">
        <v>29</v>
      </c>
      <c r="L38" t="s">
        <v>55</v>
      </c>
      <c r="M38" s="6">
        <v>2904</v>
      </c>
      <c r="N38" s="6">
        <v>10508.76</v>
      </c>
      <c r="O38" s="8">
        <v>3.62</v>
      </c>
      <c r="P38" s="6">
        <v>60.392084400000002</v>
      </c>
      <c r="Q38" s="9">
        <v>9.6331537414590367E-3</v>
      </c>
      <c r="R38" s="9">
        <v>0.57717395970775742</v>
      </c>
      <c r="T38">
        <v>1</v>
      </c>
      <c r="U38" t="s">
        <v>15</v>
      </c>
      <c r="V38" t="s">
        <v>16</v>
      </c>
      <c r="W38" t="s">
        <v>17</v>
      </c>
      <c r="X38" t="s">
        <v>18</v>
      </c>
      <c r="Y38" t="s">
        <v>19</v>
      </c>
      <c r="Z38" t="s">
        <v>20</v>
      </c>
      <c r="AA38" t="s">
        <v>21</v>
      </c>
      <c r="AB38" t="s">
        <v>23</v>
      </c>
      <c r="AC38" t="s">
        <v>27</v>
      </c>
      <c r="AD38" t="s">
        <v>22</v>
      </c>
    </row>
    <row r="39" spans="11:30" x14ac:dyDescent="0.25">
      <c r="K39">
        <v>30</v>
      </c>
      <c r="L39" t="s">
        <v>56</v>
      </c>
      <c r="M39" s="6">
        <v>5150</v>
      </c>
      <c r="N39" s="6">
        <v>13522.1</v>
      </c>
      <c r="O39" s="8">
        <v>3.1366666666666667</v>
      </c>
      <c r="P39" s="6">
        <v>56.149252969999999</v>
      </c>
      <c r="Q39" s="9">
        <v>8.9563788317941449E-3</v>
      </c>
      <c r="R39" s="9">
        <v>0.58613033853955154</v>
      </c>
      <c r="T39">
        <v>2</v>
      </c>
      <c r="U39" t="s">
        <v>266</v>
      </c>
      <c r="V39" s="6">
        <v>469990.32</v>
      </c>
      <c r="W39" s="6">
        <v>920048.3</v>
      </c>
      <c r="X39" s="6">
        <v>1.6423863636363636</v>
      </c>
      <c r="Y39" s="6">
        <v>5115.1766942199984</v>
      </c>
      <c r="Z39" s="9">
        <v>0.81592288127994217</v>
      </c>
      <c r="AA39" s="9">
        <v>0.81592288127994217</v>
      </c>
      <c r="AB39" s="6">
        <v>213</v>
      </c>
      <c r="AC39" s="6">
        <v>1</v>
      </c>
      <c r="AD39" s="6">
        <v>22</v>
      </c>
    </row>
    <row r="40" spans="11:30" x14ac:dyDescent="0.25">
      <c r="K40">
        <v>31</v>
      </c>
      <c r="L40" t="s">
        <v>57</v>
      </c>
      <c r="M40" s="6">
        <v>10800</v>
      </c>
      <c r="N40" s="6">
        <v>11887.04</v>
      </c>
      <c r="O40" s="8">
        <v>2.41</v>
      </c>
      <c r="P40" s="6">
        <v>52.254923199999993</v>
      </c>
      <c r="Q40" s="9">
        <v>8.3351934932342654E-3</v>
      </c>
      <c r="R40" s="9">
        <v>0.59446553203278585</v>
      </c>
      <c r="U40" t="s">
        <v>267</v>
      </c>
      <c r="V40" s="6">
        <v>43111.48</v>
      </c>
      <c r="W40" s="6">
        <v>231847.74</v>
      </c>
      <c r="X40" s="6">
        <v>4.4203048780487801</v>
      </c>
      <c r="Y40" s="6">
        <v>1154.0146859700005</v>
      </c>
      <c r="Z40" s="9">
        <v>0.18407711872005839</v>
      </c>
      <c r="AA40" s="9">
        <v>1.0000000000000007</v>
      </c>
      <c r="AB40" s="6">
        <v>130</v>
      </c>
      <c r="AC40" s="6">
        <v>1</v>
      </c>
      <c r="AD40" s="6">
        <v>18</v>
      </c>
    </row>
    <row r="41" spans="11:30" x14ac:dyDescent="0.25">
      <c r="K41">
        <v>32</v>
      </c>
      <c r="L41" t="s">
        <v>58</v>
      </c>
      <c r="M41" s="6">
        <v>3004.8</v>
      </c>
      <c r="N41" s="6">
        <v>8359.2000000000007</v>
      </c>
      <c r="O41" s="8">
        <v>3.7333333333333329</v>
      </c>
      <c r="P41" s="6">
        <v>49.082123750000001</v>
      </c>
      <c r="Q41" s="9">
        <v>7.8290996036736882E-3</v>
      </c>
      <c r="R41" s="9">
        <v>0.60229463163645958</v>
      </c>
      <c r="U41" t="s">
        <v>25</v>
      </c>
      <c r="V41" s="6">
        <v>513101.8</v>
      </c>
      <c r="W41" s="6">
        <v>1151896.04</v>
      </c>
      <c r="X41" s="6">
        <v>2.7068224299065422</v>
      </c>
      <c r="Y41" s="6">
        <v>6269.1913801899955</v>
      </c>
      <c r="Z41" s="9">
        <v>1</v>
      </c>
      <c r="AA41" s="9"/>
      <c r="AB41" s="6">
        <v>217</v>
      </c>
      <c r="AC41" s="6">
        <v>1</v>
      </c>
      <c r="AD41" s="6">
        <v>22</v>
      </c>
    </row>
    <row r="42" spans="11:30" x14ac:dyDescent="0.25">
      <c r="K42">
        <v>33</v>
      </c>
      <c r="L42" t="s">
        <v>59</v>
      </c>
      <c r="M42" s="6">
        <v>3452</v>
      </c>
      <c r="N42" s="6">
        <v>7905.08</v>
      </c>
      <c r="O42" s="8">
        <v>2.29</v>
      </c>
      <c r="P42" s="6">
        <v>48.609127430000001</v>
      </c>
      <c r="Q42" s="9">
        <v>7.753651863875121E-3</v>
      </c>
      <c r="R42" s="9">
        <v>0.61004828350033469</v>
      </c>
    </row>
    <row r="43" spans="11:30" x14ac:dyDescent="0.25">
      <c r="K43">
        <v>34</v>
      </c>
      <c r="L43" t="s">
        <v>60</v>
      </c>
      <c r="M43" s="6">
        <v>2556</v>
      </c>
      <c r="N43" s="6">
        <v>7729.92</v>
      </c>
      <c r="O43" s="8">
        <v>3.36</v>
      </c>
      <c r="P43" s="6">
        <v>47.604697440000002</v>
      </c>
      <c r="Q43" s="9">
        <v>7.5934350306206926E-3</v>
      </c>
      <c r="R43" s="9">
        <v>0.6176417185309554</v>
      </c>
    </row>
    <row r="44" spans="11:30" x14ac:dyDescent="0.25">
      <c r="K44">
        <v>35</v>
      </c>
      <c r="L44" t="s">
        <v>61</v>
      </c>
      <c r="M44" s="6">
        <v>3282</v>
      </c>
      <c r="N44" s="6">
        <v>10417.92</v>
      </c>
      <c r="O44" s="8">
        <v>3.9849999999999999</v>
      </c>
      <c r="P44" s="6">
        <v>46.105443200000003</v>
      </c>
      <c r="Q44" s="9">
        <v>7.3542886799864643E-3</v>
      </c>
      <c r="R44" s="9">
        <v>0.62499600721094184</v>
      </c>
    </row>
    <row r="45" spans="11:30" x14ac:dyDescent="0.25">
      <c r="K45">
        <v>36</v>
      </c>
      <c r="L45" t="s">
        <v>62</v>
      </c>
      <c r="M45" s="6">
        <v>5020</v>
      </c>
      <c r="N45" s="6">
        <v>10234.200000000001</v>
      </c>
      <c r="O45" s="8">
        <v>2.4049999999999998</v>
      </c>
      <c r="P45" s="6">
        <v>45.10892758</v>
      </c>
      <c r="Q45" s="9">
        <v>7.1953342695103553E-3</v>
      </c>
      <c r="R45" s="9">
        <v>0.6321913414804522</v>
      </c>
      <c r="U45" t="s">
        <v>15</v>
      </c>
      <c r="V45" t="s">
        <v>16</v>
      </c>
      <c r="W45" t="s">
        <v>17</v>
      </c>
      <c r="X45" t="s">
        <v>18</v>
      </c>
      <c r="Y45" t="s">
        <v>19</v>
      </c>
      <c r="Z45" t="s">
        <v>20</v>
      </c>
      <c r="AA45" t="s">
        <v>21</v>
      </c>
      <c r="AB45" t="s">
        <v>23</v>
      </c>
      <c r="AC45" t="s">
        <v>27</v>
      </c>
      <c r="AD45" t="s">
        <v>22</v>
      </c>
    </row>
    <row r="46" spans="11:30" x14ac:dyDescent="0.25">
      <c r="K46">
        <v>37</v>
      </c>
      <c r="L46" t="s">
        <v>63</v>
      </c>
      <c r="M46" s="6">
        <v>2024</v>
      </c>
      <c r="N46" s="6">
        <v>7742.2</v>
      </c>
      <c r="O46" s="8">
        <v>4.9249999999999998</v>
      </c>
      <c r="P46" s="6">
        <v>43.985793999999999</v>
      </c>
      <c r="Q46" s="9">
        <v>7.0161830023231725E-3</v>
      </c>
      <c r="R46" s="9">
        <v>0.6392075244827754</v>
      </c>
      <c r="T46">
        <v>1</v>
      </c>
      <c r="U46" t="s">
        <v>268</v>
      </c>
      <c r="V46" s="6">
        <v>490669</v>
      </c>
      <c r="W46" s="6">
        <v>1103191.46</v>
      </c>
      <c r="X46" s="6">
        <v>2.6685443037974683</v>
      </c>
      <c r="Y46" s="6">
        <v>6063.1984264999983</v>
      </c>
      <c r="Z46" s="9">
        <v>0.96714202180190034</v>
      </c>
      <c r="AA46" s="9">
        <v>0.96714202180190034</v>
      </c>
      <c r="AB46" s="6">
        <v>215</v>
      </c>
      <c r="AC46" s="6">
        <v>1</v>
      </c>
      <c r="AD46" s="6">
        <v>22</v>
      </c>
    </row>
    <row r="47" spans="11:30" x14ac:dyDescent="0.25">
      <c r="K47">
        <v>38</v>
      </c>
      <c r="L47" t="s">
        <v>64</v>
      </c>
      <c r="M47" s="6">
        <v>5020.8</v>
      </c>
      <c r="N47" s="6">
        <v>7552.23</v>
      </c>
      <c r="O47" s="8">
        <v>3.25</v>
      </c>
      <c r="P47" s="6">
        <v>43.736651970000004</v>
      </c>
      <c r="Q47" s="9">
        <v>6.9764423061327106E-3</v>
      </c>
      <c r="R47" s="9">
        <v>0.6461839667889081</v>
      </c>
      <c r="T47">
        <v>2</v>
      </c>
      <c r="U47" t="s">
        <v>269</v>
      </c>
      <c r="V47" s="6">
        <v>22432.799999999999</v>
      </c>
      <c r="W47" s="6">
        <v>48704.58</v>
      </c>
      <c r="X47" s="6">
        <v>2.8148214285714284</v>
      </c>
      <c r="Y47" s="6">
        <v>205.99295369000009</v>
      </c>
      <c r="Z47" s="9">
        <v>3.2857978198100123E-2</v>
      </c>
      <c r="AA47" s="9">
        <v>1.0000000000000004</v>
      </c>
      <c r="AB47" s="6">
        <v>111</v>
      </c>
      <c r="AC47" s="6">
        <v>1</v>
      </c>
      <c r="AD47" s="6">
        <v>15</v>
      </c>
    </row>
    <row r="48" spans="11:30" x14ac:dyDescent="0.25">
      <c r="K48">
        <v>39</v>
      </c>
      <c r="L48" t="s">
        <v>65</v>
      </c>
      <c r="M48" s="6">
        <v>4760</v>
      </c>
      <c r="N48" s="6">
        <v>9472.4</v>
      </c>
      <c r="O48" s="8">
        <v>1.99</v>
      </c>
      <c r="P48" s="6">
        <v>43.573039999999999</v>
      </c>
      <c r="Q48" s="9">
        <v>6.9503445273159719E-3</v>
      </c>
      <c r="R48" s="9">
        <v>0.65313431131622413</v>
      </c>
      <c r="T48">
        <v>3</v>
      </c>
      <c r="U48" t="s">
        <v>25</v>
      </c>
      <c r="V48" s="6">
        <v>513101.8</v>
      </c>
      <c r="W48" s="6">
        <v>1151896.04</v>
      </c>
      <c r="X48" s="6">
        <v>2.7068224299065422</v>
      </c>
      <c r="Y48" s="6">
        <v>6269.1913801899955</v>
      </c>
      <c r="Z48" s="9">
        <v>1</v>
      </c>
      <c r="AA48" s="9"/>
      <c r="AB48" s="6">
        <v>217</v>
      </c>
      <c r="AC48" s="6">
        <v>1</v>
      </c>
      <c r="AD48" s="6">
        <v>22</v>
      </c>
    </row>
    <row r="49" spans="11:30" x14ac:dyDescent="0.25">
      <c r="K49">
        <v>40</v>
      </c>
      <c r="L49" t="s">
        <v>66</v>
      </c>
      <c r="M49" s="6">
        <v>8993</v>
      </c>
      <c r="N49" s="6">
        <v>9500.51</v>
      </c>
      <c r="O49" s="8">
        <v>2.5150000000000001</v>
      </c>
      <c r="P49" s="6">
        <v>42.716374210000005</v>
      </c>
      <c r="Q49" s="9">
        <v>6.8136975918424479E-3</v>
      </c>
      <c r="R49" s="9">
        <v>0.6599480089080666</v>
      </c>
    </row>
    <row r="50" spans="11:30" x14ac:dyDescent="0.25">
      <c r="K50">
        <v>41</v>
      </c>
      <c r="L50" t="s">
        <v>67</v>
      </c>
      <c r="M50" s="6">
        <v>2035</v>
      </c>
      <c r="N50" s="6">
        <v>7235.5</v>
      </c>
      <c r="O50" s="8">
        <v>4.7949999999999999</v>
      </c>
      <c r="P50" s="6">
        <v>42.555772500000003</v>
      </c>
      <c r="Q50" s="9">
        <v>6.7880799802143383E-3</v>
      </c>
      <c r="R50" s="9">
        <v>0.66673608888828095</v>
      </c>
    </row>
    <row r="51" spans="11:30" x14ac:dyDescent="0.25">
      <c r="K51">
        <v>42</v>
      </c>
      <c r="L51" t="s">
        <v>68</v>
      </c>
      <c r="M51" s="6">
        <v>5399.5</v>
      </c>
      <c r="N51" s="6">
        <v>8651.1200000000008</v>
      </c>
      <c r="O51" s="8">
        <v>2.5099999999999998</v>
      </c>
      <c r="P51" s="6">
        <v>42.48497072</v>
      </c>
      <c r="Q51" s="9">
        <v>6.7767863737974512E-3</v>
      </c>
      <c r="R51" s="9">
        <v>0.67351287526207837</v>
      </c>
    </row>
    <row r="52" spans="11:30" x14ac:dyDescent="0.25">
      <c r="K52">
        <v>43</v>
      </c>
      <c r="L52" t="s">
        <v>69</v>
      </c>
      <c r="M52" s="6">
        <v>3652</v>
      </c>
      <c r="N52" s="6">
        <v>6843.52</v>
      </c>
      <c r="O52" s="8">
        <v>2.04</v>
      </c>
      <c r="P52" s="6">
        <v>42.041789650000005</v>
      </c>
      <c r="Q52" s="9">
        <v>6.7060944706278658E-3</v>
      </c>
      <c r="R52" s="9">
        <v>0.68021896973270635</v>
      </c>
    </row>
    <row r="53" spans="11:30" x14ac:dyDescent="0.25">
      <c r="K53">
        <v>44</v>
      </c>
      <c r="L53" t="s">
        <v>70</v>
      </c>
      <c r="M53" s="6">
        <v>5921</v>
      </c>
      <c r="N53" s="6">
        <v>10278.02</v>
      </c>
      <c r="O53" s="8">
        <v>2.99</v>
      </c>
      <c r="P53" s="6">
        <v>40.932962400000001</v>
      </c>
      <c r="Q53" s="9">
        <v>6.5292252090666716E-3</v>
      </c>
      <c r="R53" s="9">
        <v>0.68674819494177297</v>
      </c>
    </row>
    <row r="54" spans="11:30" x14ac:dyDescent="0.25">
      <c r="K54">
        <v>45</v>
      </c>
      <c r="L54" t="s">
        <v>71</v>
      </c>
      <c r="M54" s="6">
        <v>2328</v>
      </c>
      <c r="N54" s="6">
        <v>6647.27</v>
      </c>
      <c r="O54" s="8">
        <v>3.5550000000000002</v>
      </c>
      <c r="P54" s="6">
        <v>40.393250160000001</v>
      </c>
      <c r="Q54" s="9">
        <v>6.4431355992159607E-3</v>
      </c>
      <c r="R54" s="9">
        <v>0.69319133054098903</v>
      </c>
      <c r="U54" t="s">
        <v>15</v>
      </c>
      <c r="V54" t="s">
        <v>16</v>
      </c>
      <c r="W54" t="s">
        <v>17</v>
      </c>
      <c r="X54" t="s">
        <v>18</v>
      </c>
      <c r="Y54" t="s">
        <v>19</v>
      </c>
      <c r="Z54" t="s">
        <v>20</v>
      </c>
      <c r="AA54" t="s">
        <v>21</v>
      </c>
      <c r="AB54" t="s">
        <v>23</v>
      </c>
      <c r="AC54" t="s">
        <v>27</v>
      </c>
      <c r="AD54" t="s">
        <v>22</v>
      </c>
    </row>
    <row r="55" spans="11:30" x14ac:dyDescent="0.25">
      <c r="K55">
        <v>46</v>
      </c>
      <c r="L55" t="s">
        <v>72</v>
      </c>
      <c r="M55" s="6">
        <v>2345</v>
      </c>
      <c r="N55" s="6">
        <v>8894.7800000000007</v>
      </c>
      <c r="O55" s="8">
        <v>3.9849999999999999</v>
      </c>
      <c r="P55" s="6">
        <v>40.208011159999991</v>
      </c>
      <c r="Q55" s="9">
        <v>6.4135880884181014E-3</v>
      </c>
      <c r="R55" s="9">
        <v>0.6996049186294071</v>
      </c>
      <c r="T55">
        <v>1</v>
      </c>
      <c r="U55" t="s">
        <v>270</v>
      </c>
      <c r="V55" s="6">
        <v>513101.8</v>
      </c>
      <c r="W55" s="6">
        <v>1151896.04</v>
      </c>
      <c r="X55" s="6">
        <v>2.7068224299065422</v>
      </c>
      <c r="Y55" s="6">
        <v>6269.1913801900018</v>
      </c>
      <c r="Z55" s="9">
        <v>1.0000000000000011</v>
      </c>
      <c r="AA55" s="9">
        <v>1.0000000000000011</v>
      </c>
      <c r="AB55" s="6">
        <v>217</v>
      </c>
      <c r="AC55" s="6">
        <v>1</v>
      </c>
      <c r="AD55" s="6">
        <v>22</v>
      </c>
    </row>
    <row r="56" spans="11:30" x14ac:dyDescent="0.25">
      <c r="K56">
        <v>47</v>
      </c>
      <c r="L56" t="s">
        <v>73</v>
      </c>
      <c r="M56" s="6">
        <v>2238.5</v>
      </c>
      <c r="N56" s="6">
        <v>7078.5</v>
      </c>
      <c r="O56" s="8">
        <v>4.0433333333333339</v>
      </c>
      <c r="P56" s="6">
        <v>39.383687620000003</v>
      </c>
      <c r="Q56" s="9">
        <v>6.2821000718606924E-3</v>
      </c>
      <c r="R56" s="9">
        <v>0.7058870187012678</v>
      </c>
      <c r="T56">
        <v>2</v>
      </c>
      <c r="U56" t="s">
        <v>25</v>
      </c>
      <c r="V56" s="6">
        <v>513101.8</v>
      </c>
      <c r="W56" s="6">
        <v>1151896.04</v>
      </c>
      <c r="X56" s="6">
        <v>2.7068224299065422</v>
      </c>
      <c r="Y56" s="6">
        <v>6269.1913801899955</v>
      </c>
      <c r="Z56" s="9">
        <v>1</v>
      </c>
      <c r="AA56" s="9"/>
      <c r="AB56" s="6">
        <v>217</v>
      </c>
      <c r="AC56" s="6">
        <v>1</v>
      </c>
      <c r="AD56" s="6">
        <v>22</v>
      </c>
    </row>
    <row r="57" spans="11:30" x14ac:dyDescent="0.25">
      <c r="K57">
        <v>48</v>
      </c>
      <c r="L57" t="s">
        <v>74</v>
      </c>
      <c r="M57" s="6">
        <v>5200</v>
      </c>
      <c r="N57" s="6">
        <v>9048</v>
      </c>
      <c r="O57" s="8">
        <v>1.74</v>
      </c>
      <c r="P57" s="6">
        <v>37.096800000000002</v>
      </c>
      <c r="Q57" s="9">
        <v>5.9173181595990358E-3</v>
      </c>
      <c r="R57" s="9">
        <v>0.71180433686086686</v>
      </c>
      <c r="T57">
        <v>3</v>
      </c>
    </row>
    <row r="58" spans="11:30" x14ac:dyDescent="0.25">
      <c r="K58">
        <v>49</v>
      </c>
      <c r="L58" t="s">
        <v>75</v>
      </c>
      <c r="M58" s="6">
        <v>2386</v>
      </c>
      <c r="N58" s="6">
        <v>5847.26</v>
      </c>
      <c r="O58" s="8">
        <v>3.39</v>
      </c>
      <c r="P58" s="6">
        <v>35.392782990000001</v>
      </c>
      <c r="Q58" s="9">
        <v>5.6455100576188475E-3</v>
      </c>
      <c r="R58" s="9">
        <v>0.71744984691848579</v>
      </c>
      <c r="T58">
        <v>4</v>
      </c>
    </row>
    <row r="59" spans="11:30" x14ac:dyDescent="0.25">
      <c r="K59">
        <v>50</v>
      </c>
      <c r="L59" t="s">
        <v>76</v>
      </c>
      <c r="M59" s="6">
        <v>4383.5</v>
      </c>
      <c r="N59" s="6">
        <v>6216.38</v>
      </c>
      <c r="O59" s="8">
        <v>2.5049999999999999</v>
      </c>
      <c r="P59" s="6">
        <v>34.173759160000003</v>
      </c>
      <c r="Q59" s="9">
        <v>5.4510633170308997E-3</v>
      </c>
      <c r="R59" s="9">
        <v>0.72290091023551672</v>
      </c>
    </row>
    <row r="60" spans="11:30" x14ac:dyDescent="0.25">
      <c r="K60">
        <v>51</v>
      </c>
      <c r="L60" t="s">
        <v>77</v>
      </c>
      <c r="M60" s="6">
        <v>2283.5</v>
      </c>
      <c r="N60" s="6">
        <v>5526.07</v>
      </c>
      <c r="O60" s="8">
        <v>2.42</v>
      </c>
      <c r="P60" s="6">
        <v>33.865635820000001</v>
      </c>
      <c r="Q60" s="9">
        <v>5.4019145000122268E-3</v>
      </c>
      <c r="R60" s="9">
        <v>0.72830282473552888</v>
      </c>
    </row>
    <row r="61" spans="11:30" x14ac:dyDescent="0.25">
      <c r="K61">
        <v>52</v>
      </c>
      <c r="L61" t="s">
        <v>78</v>
      </c>
      <c r="M61" s="6">
        <v>1916.3</v>
      </c>
      <c r="N61" s="6">
        <v>5553.03</v>
      </c>
      <c r="O61" s="8">
        <v>3.8633333333333333</v>
      </c>
      <c r="P61" s="6">
        <v>33.621987599999997</v>
      </c>
      <c r="Q61" s="9">
        <v>5.3630501225791329E-3</v>
      </c>
      <c r="R61" s="9">
        <v>0.73366587485810797</v>
      </c>
    </row>
    <row r="62" spans="11:30" x14ac:dyDescent="0.25">
      <c r="K62">
        <v>53</v>
      </c>
      <c r="L62" t="s">
        <v>79</v>
      </c>
      <c r="M62" s="6">
        <v>1888</v>
      </c>
      <c r="N62" s="6">
        <v>6001.51</v>
      </c>
      <c r="O62" s="8">
        <v>3.4499999999999997</v>
      </c>
      <c r="P62" s="6">
        <v>33.48512728</v>
      </c>
      <c r="Q62" s="9">
        <v>5.3412195049284319E-3</v>
      </c>
      <c r="R62" s="9">
        <v>0.73900709436303635</v>
      </c>
    </row>
    <row r="63" spans="11:30" x14ac:dyDescent="0.25">
      <c r="K63">
        <v>54</v>
      </c>
      <c r="L63" t="s">
        <v>80</v>
      </c>
      <c r="M63" s="6">
        <v>2221.5</v>
      </c>
      <c r="N63" s="6">
        <v>5361.91</v>
      </c>
      <c r="O63" s="8">
        <v>3.18</v>
      </c>
      <c r="P63" s="6">
        <v>32.881829570000001</v>
      </c>
      <c r="Q63" s="9">
        <v>5.2449873637457015E-3</v>
      </c>
      <c r="R63" s="9">
        <v>0.74425208172678214</v>
      </c>
    </row>
    <row r="64" spans="11:30" x14ac:dyDescent="0.25">
      <c r="K64">
        <v>55</v>
      </c>
      <c r="L64" t="s">
        <v>81</v>
      </c>
      <c r="M64" s="6">
        <v>2905</v>
      </c>
      <c r="N64" s="6">
        <v>5152</v>
      </c>
      <c r="O64" s="8">
        <v>3.5550000000000002</v>
      </c>
      <c r="P64" s="6">
        <v>31.770403000000002</v>
      </c>
      <c r="Q64" s="9">
        <v>5.0677034841193763E-3</v>
      </c>
      <c r="R64" s="9">
        <v>0.74931978521090159</v>
      </c>
    </row>
    <row r="65" spans="11:18" x14ac:dyDescent="0.25">
      <c r="K65">
        <v>56</v>
      </c>
      <c r="L65" t="s">
        <v>82</v>
      </c>
      <c r="M65" s="6">
        <v>3510</v>
      </c>
      <c r="N65" s="6">
        <v>6949.8</v>
      </c>
      <c r="O65" s="8">
        <v>1.98</v>
      </c>
      <c r="P65" s="6">
        <v>31.691088000000001</v>
      </c>
      <c r="Q65" s="9">
        <v>5.0550519322381197E-3</v>
      </c>
      <c r="R65" s="9">
        <v>0.75437483714313958</v>
      </c>
    </row>
    <row r="66" spans="11:18" x14ac:dyDescent="0.25">
      <c r="K66">
        <v>57</v>
      </c>
      <c r="L66" t="s">
        <v>83</v>
      </c>
      <c r="M66" s="6">
        <v>2990</v>
      </c>
      <c r="N66" s="6">
        <v>6630.05</v>
      </c>
      <c r="O66" s="8">
        <v>3.02</v>
      </c>
      <c r="P66" s="6">
        <v>30.665578449999998</v>
      </c>
      <c r="Q66" s="9">
        <v>4.8914726940543071E-3</v>
      </c>
      <c r="R66" s="9">
        <v>0.7592663098371939</v>
      </c>
    </row>
    <row r="67" spans="11:18" x14ac:dyDescent="0.25">
      <c r="K67">
        <v>58</v>
      </c>
      <c r="L67" t="s">
        <v>84</v>
      </c>
      <c r="M67" s="6">
        <v>2909</v>
      </c>
      <c r="N67" s="6">
        <v>6917.81</v>
      </c>
      <c r="O67" s="8">
        <v>3.9849999999999999</v>
      </c>
      <c r="P67" s="6">
        <v>30.37663113</v>
      </c>
      <c r="Q67" s="9">
        <v>4.8453826479100725E-3</v>
      </c>
      <c r="R67" s="9">
        <v>0.76411169248510391</v>
      </c>
    </row>
    <row r="68" spans="11:18" x14ac:dyDescent="0.25">
      <c r="K68">
        <v>59</v>
      </c>
      <c r="L68" t="s">
        <v>85</v>
      </c>
      <c r="M68" s="6">
        <v>1727</v>
      </c>
      <c r="N68" s="6">
        <v>4803.1400000000003</v>
      </c>
      <c r="O68" s="8">
        <v>3.28</v>
      </c>
      <c r="P68" s="6">
        <v>29.003516130000001</v>
      </c>
      <c r="Q68" s="9">
        <v>4.6263567932617513E-3</v>
      </c>
      <c r="R68" s="9">
        <v>0.76873804927836564</v>
      </c>
    </row>
    <row r="69" spans="11:18" x14ac:dyDescent="0.25">
      <c r="K69">
        <v>60</v>
      </c>
      <c r="L69" t="s">
        <v>86</v>
      </c>
      <c r="M69" s="6">
        <v>1906</v>
      </c>
      <c r="N69" s="6">
        <v>4543.8999999999996</v>
      </c>
      <c r="O69" s="8">
        <v>3.39</v>
      </c>
      <c r="P69" s="6">
        <v>27.90276416</v>
      </c>
      <c r="Q69" s="9">
        <v>4.4507756212659073E-3</v>
      </c>
      <c r="R69" s="9">
        <v>0.77318882489963148</v>
      </c>
    </row>
    <row r="70" spans="11:18" x14ac:dyDescent="0.25">
      <c r="K70">
        <v>61</v>
      </c>
      <c r="L70" t="s">
        <v>87</v>
      </c>
      <c r="M70" s="6">
        <v>1667</v>
      </c>
      <c r="N70" s="6">
        <v>4442.6899999999996</v>
      </c>
      <c r="O70" s="8">
        <v>3.4550000000000001</v>
      </c>
      <c r="P70" s="6">
        <v>26.854130550000001</v>
      </c>
      <c r="Q70" s="9">
        <v>4.2835078595393197E-3</v>
      </c>
      <c r="R70" s="9">
        <v>0.77747233275917083</v>
      </c>
    </row>
    <row r="71" spans="11:18" x14ac:dyDescent="0.25">
      <c r="K71">
        <v>62</v>
      </c>
      <c r="L71" t="s">
        <v>88</v>
      </c>
      <c r="M71" s="6">
        <v>3554.1</v>
      </c>
      <c r="N71" s="6">
        <v>5344.44</v>
      </c>
      <c r="O71" s="8">
        <v>2.4950000000000001</v>
      </c>
      <c r="P71" s="6">
        <v>26.134693460000001</v>
      </c>
      <c r="Q71" s="9">
        <v>4.1687503020856826E-3</v>
      </c>
      <c r="R71" s="9">
        <v>0.78164108306125646</v>
      </c>
    </row>
    <row r="72" spans="11:18" x14ac:dyDescent="0.25">
      <c r="K72">
        <v>63</v>
      </c>
      <c r="L72" t="s">
        <v>89</v>
      </c>
      <c r="M72" s="6">
        <v>1350</v>
      </c>
      <c r="N72" s="6">
        <v>4117.5</v>
      </c>
      <c r="O72" s="8">
        <v>3.05</v>
      </c>
      <c r="P72" s="6">
        <v>26.048622600000002</v>
      </c>
      <c r="Q72" s="9">
        <v>4.1550211215932867E-3</v>
      </c>
      <c r="R72" s="9">
        <v>0.78579610418284984</v>
      </c>
    </row>
    <row r="73" spans="11:18" x14ac:dyDescent="0.25">
      <c r="K73">
        <v>64</v>
      </c>
      <c r="L73" t="s">
        <v>90</v>
      </c>
      <c r="M73" s="6">
        <v>1019</v>
      </c>
      <c r="N73" s="6">
        <v>5870.75</v>
      </c>
      <c r="O73" s="8">
        <v>3.9849999999999999</v>
      </c>
      <c r="P73" s="6">
        <v>26.039924859999999</v>
      </c>
      <c r="Q73" s="9">
        <v>4.1536337433059553E-3</v>
      </c>
      <c r="R73" s="9">
        <v>0.78994973792615575</v>
      </c>
    </row>
    <row r="74" spans="11:18" x14ac:dyDescent="0.25">
      <c r="K74">
        <v>65</v>
      </c>
      <c r="L74" t="s">
        <v>91</v>
      </c>
      <c r="M74" s="6">
        <v>1553</v>
      </c>
      <c r="N74" s="6">
        <v>4148.21</v>
      </c>
      <c r="O74" s="8">
        <v>3.4</v>
      </c>
      <c r="P74" s="6">
        <v>25.579772039999998</v>
      </c>
      <c r="Q74" s="9">
        <v>4.0802346728207187E-3</v>
      </c>
      <c r="R74" s="9">
        <v>0.79402997259897645</v>
      </c>
    </row>
    <row r="75" spans="11:18" x14ac:dyDescent="0.25">
      <c r="K75">
        <v>66</v>
      </c>
      <c r="L75" t="s">
        <v>92</v>
      </c>
      <c r="M75" s="6">
        <v>2258</v>
      </c>
      <c r="N75" s="6">
        <v>4310.8</v>
      </c>
      <c r="O75" s="8">
        <v>2.6</v>
      </c>
      <c r="P75" s="6">
        <v>25.307844639999999</v>
      </c>
      <c r="Q75" s="9">
        <v>4.0368594775986909E-3</v>
      </c>
      <c r="R75" s="9">
        <v>0.79806683207657514</v>
      </c>
    </row>
    <row r="76" spans="11:18" x14ac:dyDescent="0.25">
      <c r="K76">
        <v>67</v>
      </c>
      <c r="L76" t="s">
        <v>93</v>
      </c>
      <c r="M76" s="6">
        <v>2080</v>
      </c>
      <c r="N76" s="6">
        <v>4139.2</v>
      </c>
      <c r="O76" s="8">
        <v>1.99</v>
      </c>
      <c r="P76" s="6">
        <v>25.054577600000002</v>
      </c>
      <c r="Q76" s="9">
        <v>3.9964608002189738E-3</v>
      </c>
      <c r="R76" s="9">
        <v>0.80206329287679412</v>
      </c>
    </row>
    <row r="77" spans="11:18" x14ac:dyDescent="0.25">
      <c r="K77">
        <v>68</v>
      </c>
      <c r="L77" t="s">
        <v>94</v>
      </c>
      <c r="M77" s="6">
        <v>4260.75</v>
      </c>
      <c r="N77" s="6">
        <v>4961.66</v>
      </c>
      <c r="O77" s="8">
        <v>2.33</v>
      </c>
      <c r="P77" s="6">
        <v>25.040887640000001</v>
      </c>
      <c r="Q77" s="9">
        <v>3.9942771118978201E-3</v>
      </c>
      <c r="R77" s="9">
        <v>0.80605756998869194</v>
      </c>
    </row>
    <row r="78" spans="11:18" x14ac:dyDescent="0.25">
      <c r="K78">
        <v>69</v>
      </c>
      <c r="L78" t="s">
        <v>95</v>
      </c>
      <c r="M78" s="6">
        <v>2316</v>
      </c>
      <c r="N78" s="6">
        <v>5002.5600000000004</v>
      </c>
      <c r="O78" s="8">
        <v>2.16</v>
      </c>
      <c r="P78" s="6">
        <v>24.909747260000003</v>
      </c>
      <c r="Q78" s="9">
        <v>3.973358883047064E-3</v>
      </c>
      <c r="R78" s="9">
        <v>0.81003092887173889</v>
      </c>
    </row>
    <row r="79" spans="11:18" x14ac:dyDescent="0.25">
      <c r="K79">
        <v>70</v>
      </c>
      <c r="L79" t="s">
        <v>96</v>
      </c>
      <c r="M79" s="6">
        <v>1670</v>
      </c>
      <c r="N79" s="6">
        <v>3831.09</v>
      </c>
      <c r="O79" s="8">
        <v>3.0950000000000002</v>
      </c>
      <c r="P79" s="6">
        <v>23.277930089999998</v>
      </c>
      <c r="Q79" s="9">
        <v>3.7130673923204643E-3</v>
      </c>
      <c r="R79" s="9">
        <v>0.81374399626405935</v>
      </c>
    </row>
    <row r="80" spans="11:18" x14ac:dyDescent="0.25">
      <c r="K80">
        <v>71</v>
      </c>
      <c r="L80" t="s">
        <v>97</v>
      </c>
      <c r="M80" s="6">
        <v>1440.5</v>
      </c>
      <c r="N80" s="6">
        <v>3615.21</v>
      </c>
      <c r="O80" s="8">
        <v>3.0750000000000002</v>
      </c>
      <c r="P80" s="6">
        <v>22.333669409999999</v>
      </c>
      <c r="Q80" s="9">
        <v>3.5624481780173619E-3</v>
      </c>
      <c r="R80" s="9">
        <v>0.81730644444207678</v>
      </c>
    </row>
    <row r="81" spans="11:18" x14ac:dyDescent="0.25">
      <c r="K81">
        <v>72</v>
      </c>
      <c r="L81" t="s">
        <v>98</v>
      </c>
      <c r="M81" s="6">
        <v>1239</v>
      </c>
      <c r="N81" s="6">
        <v>3609.99</v>
      </c>
      <c r="O81" s="8">
        <v>3.5249999999999999</v>
      </c>
      <c r="P81" s="6">
        <v>22.220341740000002</v>
      </c>
      <c r="Q81" s="9">
        <v>3.5443712581839522E-3</v>
      </c>
      <c r="R81" s="9">
        <v>0.82085081570026064</v>
      </c>
    </row>
    <row r="82" spans="11:18" x14ac:dyDescent="0.25">
      <c r="K82">
        <v>73</v>
      </c>
      <c r="L82" t="s">
        <v>99</v>
      </c>
      <c r="M82" s="6">
        <v>2455</v>
      </c>
      <c r="N82" s="6">
        <v>4811.8</v>
      </c>
      <c r="O82" s="8">
        <v>1.96</v>
      </c>
      <c r="P82" s="6">
        <v>21.893689999999999</v>
      </c>
      <c r="Q82" s="9">
        <v>3.4922669722895722E-3</v>
      </c>
      <c r="R82" s="9">
        <v>0.82434308267255019</v>
      </c>
    </row>
    <row r="83" spans="11:18" x14ac:dyDescent="0.25">
      <c r="K83">
        <v>74</v>
      </c>
      <c r="L83" t="s">
        <v>100</v>
      </c>
      <c r="M83" s="6">
        <v>2510</v>
      </c>
      <c r="N83" s="6">
        <v>4764.05</v>
      </c>
      <c r="O83" s="8">
        <v>2.7250000000000001</v>
      </c>
      <c r="P83" s="6">
        <v>21.592617160000003</v>
      </c>
      <c r="Q83" s="9">
        <v>3.4442427819687351E-3</v>
      </c>
      <c r="R83" s="9">
        <v>0.82778732545451894</v>
      </c>
    </row>
    <row r="84" spans="11:18" x14ac:dyDescent="0.25">
      <c r="K84">
        <v>75</v>
      </c>
      <c r="L84" t="s">
        <v>101</v>
      </c>
      <c r="M84" s="6">
        <v>3310</v>
      </c>
      <c r="N84" s="6">
        <v>4913.2</v>
      </c>
      <c r="O84" s="8">
        <v>3.02</v>
      </c>
      <c r="P84" s="6">
        <v>21.356791729999998</v>
      </c>
      <c r="Q84" s="9">
        <v>3.4066262193694196E-3</v>
      </c>
      <c r="R84" s="9">
        <v>0.83119395167388832</v>
      </c>
    </row>
    <row r="85" spans="11:18" x14ac:dyDescent="0.25">
      <c r="K85">
        <v>76</v>
      </c>
      <c r="L85" t="s">
        <v>102</v>
      </c>
      <c r="M85" s="6">
        <v>1174.25</v>
      </c>
      <c r="N85" s="6">
        <v>3857.51</v>
      </c>
      <c r="O85" s="8">
        <v>3.03</v>
      </c>
      <c r="P85" s="6">
        <v>21.323501779999997</v>
      </c>
      <c r="Q85" s="9">
        <v>3.4013161326323653E-3</v>
      </c>
      <c r="R85" s="9">
        <v>0.83459526780652071</v>
      </c>
    </row>
    <row r="86" spans="11:18" x14ac:dyDescent="0.25">
      <c r="K86">
        <v>77</v>
      </c>
      <c r="L86" t="s">
        <v>103</v>
      </c>
      <c r="M86" s="6">
        <v>6791.5</v>
      </c>
      <c r="N86" s="6">
        <v>5069.17</v>
      </c>
      <c r="O86" s="8">
        <v>2.9499999999999997</v>
      </c>
      <c r="P86" s="6">
        <v>21.26223431</v>
      </c>
      <c r="Q86" s="9">
        <v>3.3915433459547097E-3</v>
      </c>
      <c r="R86" s="9">
        <v>0.83798681115247542</v>
      </c>
    </row>
    <row r="87" spans="11:18" x14ac:dyDescent="0.25">
      <c r="K87">
        <v>78</v>
      </c>
      <c r="L87" t="s">
        <v>104</v>
      </c>
      <c r="M87" s="6">
        <v>3543.7</v>
      </c>
      <c r="N87" s="6">
        <v>4358.28</v>
      </c>
      <c r="O87" s="8">
        <v>2.37</v>
      </c>
      <c r="P87" s="6">
        <v>21.226981529999996</v>
      </c>
      <c r="Q87" s="9">
        <v>3.3859201678026756E-3</v>
      </c>
      <c r="R87" s="9">
        <v>0.84137273132027801</v>
      </c>
    </row>
    <row r="88" spans="11:18" x14ac:dyDescent="0.25">
      <c r="K88">
        <v>79</v>
      </c>
      <c r="L88" t="s">
        <v>105</v>
      </c>
      <c r="M88" s="6">
        <v>2843.5</v>
      </c>
      <c r="N88" s="6">
        <v>4664.97</v>
      </c>
      <c r="O88" s="8">
        <v>2.5150000000000001</v>
      </c>
      <c r="P88" s="6">
        <v>20.95055412</v>
      </c>
      <c r="Q88" s="9">
        <v>3.3418271750646519E-3</v>
      </c>
      <c r="R88" s="9">
        <v>0.8447145584953426</v>
      </c>
    </row>
    <row r="89" spans="11:18" x14ac:dyDescent="0.25">
      <c r="K89">
        <v>80</v>
      </c>
      <c r="L89" t="s">
        <v>106</v>
      </c>
      <c r="M89" s="6">
        <v>2190</v>
      </c>
      <c r="N89" s="6">
        <v>4380</v>
      </c>
      <c r="O89" s="8">
        <v>2</v>
      </c>
      <c r="P89" s="6">
        <v>20.148</v>
      </c>
      <c r="Q89" s="9">
        <v>3.2138116031463996E-3</v>
      </c>
      <c r="R89" s="9">
        <v>0.84792837009848909</v>
      </c>
    </row>
    <row r="90" spans="11:18" x14ac:dyDescent="0.25">
      <c r="K90">
        <v>81</v>
      </c>
      <c r="L90" t="s">
        <v>107</v>
      </c>
      <c r="M90" s="6">
        <v>3230</v>
      </c>
      <c r="N90" s="6">
        <v>4467.6000000000004</v>
      </c>
      <c r="O90" s="8">
        <v>3.02</v>
      </c>
      <c r="P90" s="6">
        <v>19.651332410000002</v>
      </c>
      <c r="Q90" s="9">
        <v>3.1345880542259733E-3</v>
      </c>
      <c r="R90" s="9">
        <v>0.85106295815271493</v>
      </c>
    </row>
    <row r="91" spans="11:18" x14ac:dyDescent="0.25">
      <c r="K91">
        <v>82</v>
      </c>
      <c r="L91" t="s">
        <v>108</v>
      </c>
      <c r="M91" s="6">
        <v>2963</v>
      </c>
      <c r="N91" s="6">
        <v>4375.99</v>
      </c>
      <c r="O91" s="8">
        <v>3.0366666666666666</v>
      </c>
      <c r="P91" s="6">
        <v>18.55711354</v>
      </c>
      <c r="Q91" s="9">
        <v>2.9600489783480821E-3</v>
      </c>
      <c r="R91" s="9">
        <v>0.85402300713106305</v>
      </c>
    </row>
    <row r="92" spans="11:18" x14ac:dyDescent="0.25">
      <c r="K92">
        <v>83</v>
      </c>
      <c r="L92" t="s">
        <v>109</v>
      </c>
      <c r="M92" s="6">
        <v>1670</v>
      </c>
      <c r="N92" s="6">
        <v>3664.57</v>
      </c>
      <c r="O92" s="8">
        <v>2.8849999999999998</v>
      </c>
      <c r="P92" s="6">
        <v>18.172134669999998</v>
      </c>
      <c r="Q92" s="9">
        <v>2.8986409200111658E-3</v>
      </c>
      <c r="R92" s="9">
        <v>0.85692164805107407</v>
      </c>
    </row>
    <row r="93" spans="11:18" x14ac:dyDescent="0.25">
      <c r="K93">
        <v>84</v>
      </c>
      <c r="L93" t="s">
        <v>110</v>
      </c>
      <c r="M93" s="6">
        <v>1261.9000000000001</v>
      </c>
      <c r="N93" s="6">
        <v>2968.97</v>
      </c>
      <c r="O93" s="8">
        <v>3.26</v>
      </c>
      <c r="P93" s="6">
        <v>18.102810819999998</v>
      </c>
      <c r="Q93" s="9">
        <v>2.8875830585110276E-3</v>
      </c>
      <c r="R93" s="9">
        <v>0.85980923110958507</v>
      </c>
    </row>
    <row r="94" spans="11:18" x14ac:dyDescent="0.25">
      <c r="K94">
        <v>85</v>
      </c>
      <c r="L94" t="s">
        <v>111</v>
      </c>
      <c r="M94" s="6">
        <v>2215</v>
      </c>
      <c r="N94" s="6">
        <v>3689.95</v>
      </c>
      <c r="O94" s="8">
        <v>2.3849999999999998</v>
      </c>
      <c r="P94" s="6">
        <v>17.88920113</v>
      </c>
      <c r="Q94" s="9">
        <v>2.8535101331454084E-3</v>
      </c>
      <c r="R94" s="9">
        <v>0.86266274124273057</v>
      </c>
    </row>
    <row r="95" spans="11:18" x14ac:dyDescent="0.25">
      <c r="K95">
        <v>86</v>
      </c>
      <c r="L95" t="s">
        <v>112</v>
      </c>
      <c r="M95" s="6">
        <v>2182.5</v>
      </c>
      <c r="N95" s="6">
        <v>4129.33</v>
      </c>
      <c r="O95" s="8">
        <v>3.0533333333333332</v>
      </c>
      <c r="P95" s="6">
        <v>17.526279549999998</v>
      </c>
      <c r="Q95" s="9">
        <v>2.795620437650261E-3</v>
      </c>
      <c r="R95" s="9">
        <v>0.86545836168038093</v>
      </c>
    </row>
    <row r="96" spans="11:18" x14ac:dyDescent="0.25">
      <c r="K96">
        <v>87</v>
      </c>
      <c r="L96" t="s">
        <v>113</v>
      </c>
      <c r="M96" s="6">
        <v>1103.5</v>
      </c>
      <c r="N96" s="6">
        <v>2852.98</v>
      </c>
      <c r="O96" s="8">
        <v>3.3450000000000002</v>
      </c>
      <c r="P96" s="6">
        <v>17.522046020000001</v>
      </c>
      <c r="Q96" s="9">
        <v>2.7949451464135992E-3</v>
      </c>
      <c r="R96" s="9">
        <v>0.86825330682679447</v>
      </c>
    </row>
    <row r="97" spans="11:18" x14ac:dyDescent="0.25">
      <c r="K97">
        <v>88</v>
      </c>
      <c r="L97" t="s">
        <v>114</v>
      </c>
      <c r="M97" s="6">
        <v>1310</v>
      </c>
      <c r="N97" s="6">
        <v>4023.1</v>
      </c>
      <c r="O97" s="8">
        <v>3.09</v>
      </c>
      <c r="P97" s="6">
        <v>17.498485760000001</v>
      </c>
      <c r="Q97" s="9">
        <v>2.7911870445195578E-3</v>
      </c>
      <c r="R97" s="9">
        <v>0.871044493871314</v>
      </c>
    </row>
    <row r="98" spans="11:18" x14ac:dyDescent="0.25">
      <c r="K98">
        <v>89</v>
      </c>
      <c r="L98" t="s">
        <v>115</v>
      </c>
      <c r="M98" s="6">
        <v>2332</v>
      </c>
      <c r="N98" s="6">
        <v>4049.94</v>
      </c>
      <c r="O98" s="8">
        <v>1.7949999999999999</v>
      </c>
      <c r="P98" s="6">
        <v>17.480649639999999</v>
      </c>
      <c r="Q98" s="9">
        <v>2.7883420013683213E-3</v>
      </c>
      <c r="R98" s="9">
        <v>0.87383283587268235</v>
      </c>
    </row>
    <row r="99" spans="11:18" x14ac:dyDescent="0.25">
      <c r="K99">
        <v>90</v>
      </c>
      <c r="L99" t="s">
        <v>116</v>
      </c>
      <c r="M99" s="6">
        <v>2228</v>
      </c>
      <c r="N99" s="6">
        <v>3760.68</v>
      </c>
      <c r="O99" s="8">
        <v>2.2050000000000001</v>
      </c>
      <c r="P99" s="6">
        <v>17.406564899999999</v>
      </c>
      <c r="Q99" s="9">
        <v>2.7765247293300003E-3</v>
      </c>
      <c r="R99" s="9">
        <v>0.87660936060201233</v>
      </c>
    </row>
    <row r="100" spans="11:18" x14ac:dyDescent="0.25">
      <c r="K100">
        <v>91</v>
      </c>
      <c r="L100" t="s">
        <v>117</v>
      </c>
      <c r="M100" s="6">
        <v>2010</v>
      </c>
      <c r="N100" s="6">
        <v>3599.1</v>
      </c>
      <c r="O100" s="8">
        <v>2.1800000000000002</v>
      </c>
      <c r="P100" s="6">
        <v>17.272847429999999</v>
      </c>
      <c r="Q100" s="9">
        <v>2.7551954283259613E-3</v>
      </c>
      <c r="R100" s="9">
        <v>0.87936455603033836</v>
      </c>
    </row>
    <row r="101" spans="11:18" x14ac:dyDescent="0.25">
      <c r="K101">
        <v>92</v>
      </c>
      <c r="L101" t="s">
        <v>118</v>
      </c>
      <c r="M101" s="6">
        <v>1483</v>
      </c>
      <c r="N101" s="6">
        <v>2926.36</v>
      </c>
      <c r="O101" s="8">
        <v>2.04</v>
      </c>
      <c r="P101" s="6">
        <v>17.227896440000002</v>
      </c>
      <c r="Q101" s="9">
        <v>2.7480252867121582E-3</v>
      </c>
      <c r="R101" s="9">
        <v>0.88211258131705061</v>
      </c>
    </row>
    <row r="102" spans="11:18" x14ac:dyDescent="0.25">
      <c r="K102">
        <v>93</v>
      </c>
      <c r="L102" t="s">
        <v>119</v>
      </c>
      <c r="M102" s="6">
        <v>2843.25</v>
      </c>
      <c r="N102" s="6">
        <v>3326.44</v>
      </c>
      <c r="O102" s="8">
        <v>2.5150000000000001</v>
      </c>
      <c r="P102" s="6">
        <v>17.027672949999999</v>
      </c>
      <c r="Q102" s="9">
        <v>2.7160875968479294E-3</v>
      </c>
      <c r="R102" s="9">
        <v>0.88482866891389855</v>
      </c>
    </row>
    <row r="103" spans="11:18" x14ac:dyDescent="0.25">
      <c r="K103">
        <v>94</v>
      </c>
      <c r="L103" t="s">
        <v>120</v>
      </c>
      <c r="M103" s="6">
        <v>2606.75</v>
      </c>
      <c r="N103" s="6">
        <v>3440.8</v>
      </c>
      <c r="O103" s="8">
        <v>3.0066666666666664</v>
      </c>
      <c r="P103" s="6">
        <v>16.368951240000001</v>
      </c>
      <c r="Q103" s="9">
        <v>2.6110147620830681E-3</v>
      </c>
      <c r="R103" s="9">
        <v>0.88743968367598147</v>
      </c>
    </row>
    <row r="104" spans="11:18" x14ac:dyDescent="0.25">
      <c r="K104">
        <v>95</v>
      </c>
      <c r="L104" t="s">
        <v>121</v>
      </c>
      <c r="M104" s="6">
        <v>947.5</v>
      </c>
      <c r="N104" s="6">
        <v>2679.73</v>
      </c>
      <c r="O104" s="8">
        <v>3.78</v>
      </c>
      <c r="P104" s="6">
        <v>15.677860429999999</v>
      </c>
      <c r="Q104" s="9">
        <v>2.5007787255530971E-3</v>
      </c>
      <c r="R104" s="9">
        <v>0.88994046240153457</v>
      </c>
    </row>
    <row r="105" spans="11:18" x14ac:dyDescent="0.25">
      <c r="K105">
        <v>96</v>
      </c>
      <c r="L105" t="s">
        <v>122</v>
      </c>
      <c r="M105" s="6">
        <v>1000</v>
      </c>
      <c r="N105" s="6">
        <v>2490</v>
      </c>
      <c r="O105" s="8">
        <v>2.4900000000000002</v>
      </c>
      <c r="P105" s="6">
        <v>15.326871300000001</v>
      </c>
      <c r="Q105" s="9">
        <v>2.4447923775993423E-3</v>
      </c>
      <c r="R105" s="9">
        <v>0.89238525477913389</v>
      </c>
    </row>
    <row r="106" spans="11:18" x14ac:dyDescent="0.25">
      <c r="K106">
        <v>97</v>
      </c>
      <c r="L106" t="s">
        <v>123</v>
      </c>
      <c r="M106" s="6">
        <v>2624</v>
      </c>
      <c r="N106" s="6">
        <v>2870.89</v>
      </c>
      <c r="O106" s="8">
        <v>2.5750000000000002</v>
      </c>
      <c r="P106" s="6">
        <v>14.90745381</v>
      </c>
      <c r="Q106" s="9">
        <v>2.3778910079386047E-3</v>
      </c>
      <c r="R106" s="9">
        <v>0.8947631457870725</v>
      </c>
    </row>
    <row r="107" spans="11:18" x14ac:dyDescent="0.25">
      <c r="K107">
        <v>98</v>
      </c>
      <c r="L107" t="s">
        <v>124</v>
      </c>
      <c r="M107" s="6">
        <v>2494</v>
      </c>
      <c r="N107" s="6">
        <v>3270.36</v>
      </c>
      <c r="O107" s="8">
        <v>1.44</v>
      </c>
      <c r="P107" s="6">
        <v>14.615670800000002</v>
      </c>
      <c r="Q107" s="9">
        <v>2.3313486403021655E-3</v>
      </c>
      <c r="R107" s="9">
        <v>0.89709449442737466</v>
      </c>
    </row>
    <row r="108" spans="11:18" x14ac:dyDescent="0.25">
      <c r="K108">
        <v>99</v>
      </c>
      <c r="L108" t="s">
        <v>125</v>
      </c>
      <c r="M108" s="6">
        <v>2227</v>
      </c>
      <c r="N108" s="6">
        <v>3068.09</v>
      </c>
      <c r="O108" s="8">
        <v>2.2200000000000002</v>
      </c>
      <c r="P108" s="6">
        <v>13.554886960000001</v>
      </c>
      <c r="Q108" s="9">
        <v>2.1621427929018181E-3</v>
      </c>
      <c r="R108" s="9">
        <v>0.89925663722027649</v>
      </c>
    </row>
    <row r="109" spans="11:18" x14ac:dyDescent="0.25">
      <c r="K109">
        <v>100</v>
      </c>
      <c r="L109" t="s">
        <v>126</v>
      </c>
      <c r="M109" s="6">
        <v>851</v>
      </c>
      <c r="N109" s="6">
        <v>2089.54</v>
      </c>
      <c r="O109" s="8">
        <v>3.35</v>
      </c>
      <c r="P109" s="6">
        <v>12.91706948</v>
      </c>
      <c r="Q109" s="9">
        <v>2.0604043961421595E-3</v>
      </c>
      <c r="R109" s="9">
        <v>0.90131704161641857</v>
      </c>
    </row>
    <row r="110" spans="11:18" x14ac:dyDescent="0.25">
      <c r="K110">
        <v>101</v>
      </c>
      <c r="L110" t="s">
        <v>127</v>
      </c>
      <c r="M110" s="6">
        <v>2340</v>
      </c>
      <c r="N110" s="6">
        <v>3002.66</v>
      </c>
      <c r="O110" s="8">
        <v>1.2549999999999999</v>
      </c>
      <c r="P110" s="6">
        <v>12.741510270000001</v>
      </c>
      <c r="Q110" s="9">
        <v>2.0324009106281031E-3</v>
      </c>
      <c r="R110" s="9">
        <v>0.90334944252704663</v>
      </c>
    </row>
    <row r="111" spans="11:18" x14ac:dyDescent="0.25">
      <c r="K111">
        <v>102</v>
      </c>
      <c r="L111" t="s">
        <v>128</v>
      </c>
      <c r="M111" s="6">
        <v>1616.7</v>
      </c>
      <c r="N111" s="6">
        <v>2136.09</v>
      </c>
      <c r="O111" s="8">
        <v>3.0666666666666664</v>
      </c>
      <c r="P111" s="6">
        <v>12.44455629</v>
      </c>
      <c r="Q111" s="9">
        <v>1.9850337205087609E-3</v>
      </c>
      <c r="R111" s="9">
        <v>0.90533447624755536</v>
      </c>
    </row>
    <row r="112" spans="11:18" x14ac:dyDescent="0.25">
      <c r="K112">
        <v>103</v>
      </c>
      <c r="L112" t="s">
        <v>129</v>
      </c>
      <c r="M112" s="6">
        <v>1655</v>
      </c>
      <c r="N112" s="6">
        <v>2359.4</v>
      </c>
      <c r="O112" s="8">
        <v>1.88</v>
      </c>
      <c r="P112" s="6">
        <v>12.398647</v>
      </c>
      <c r="Q112" s="9">
        <v>1.977710720265848E-3</v>
      </c>
      <c r="R112" s="9">
        <v>0.90731218696782123</v>
      </c>
    </row>
    <row r="113" spans="11:18" x14ac:dyDescent="0.25">
      <c r="K113">
        <v>104</v>
      </c>
      <c r="L113" t="s">
        <v>130</v>
      </c>
      <c r="M113" s="6">
        <v>2037</v>
      </c>
      <c r="N113" s="6">
        <v>2961.38</v>
      </c>
      <c r="O113" s="8">
        <v>1.595</v>
      </c>
      <c r="P113" s="6">
        <v>12.342931499999999</v>
      </c>
      <c r="Q113" s="9">
        <v>1.9688235294590627E-3</v>
      </c>
      <c r="R113" s="9">
        <v>0.90928101049728038</v>
      </c>
    </row>
    <row r="114" spans="11:18" x14ac:dyDescent="0.25">
      <c r="K114">
        <v>105</v>
      </c>
      <c r="L114" t="s">
        <v>131</v>
      </c>
      <c r="M114" s="6">
        <v>1040</v>
      </c>
      <c r="N114" s="6">
        <v>2692.43</v>
      </c>
      <c r="O114" s="8">
        <v>3.9849999999999999</v>
      </c>
      <c r="P114" s="6">
        <v>12.044248060000001</v>
      </c>
      <c r="Q114" s="9">
        <v>1.9211804728211991E-3</v>
      </c>
      <c r="R114" s="9">
        <v>0.91120219097010158</v>
      </c>
    </row>
    <row r="115" spans="11:18" x14ac:dyDescent="0.25">
      <c r="K115">
        <v>106</v>
      </c>
      <c r="L115" t="s">
        <v>132</v>
      </c>
      <c r="M115" s="6">
        <v>1994</v>
      </c>
      <c r="N115" s="6">
        <v>2376.06</v>
      </c>
      <c r="O115" s="8">
        <v>1.99</v>
      </c>
      <c r="P115" s="6">
        <v>11.757030009999999</v>
      </c>
      <c r="Q115" s="9">
        <v>1.8753662628885463E-3</v>
      </c>
      <c r="R115" s="9">
        <v>0.91307755723299011</v>
      </c>
    </row>
    <row r="116" spans="11:18" x14ac:dyDescent="0.25">
      <c r="K116">
        <v>107</v>
      </c>
      <c r="L116" t="s">
        <v>133</v>
      </c>
      <c r="M116" s="6">
        <v>2146</v>
      </c>
      <c r="N116" s="6">
        <v>2354.06</v>
      </c>
      <c r="O116" s="8">
        <v>2.4950000000000001</v>
      </c>
      <c r="P116" s="6">
        <v>11.606566099999998</v>
      </c>
      <c r="Q116" s="9">
        <v>1.8513657338130659E-3</v>
      </c>
      <c r="R116" s="9">
        <v>0.91492892296680317</v>
      </c>
    </row>
    <row r="117" spans="11:18" x14ac:dyDescent="0.25">
      <c r="K117">
        <v>108</v>
      </c>
      <c r="L117" t="s">
        <v>134</v>
      </c>
      <c r="M117" s="6">
        <v>2264</v>
      </c>
      <c r="N117" s="6">
        <v>2592.38</v>
      </c>
      <c r="O117" s="8">
        <v>2.4649999999999999</v>
      </c>
      <c r="P117" s="6">
        <v>11.5388994</v>
      </c>
      <c r="Q117" s="9">
        <v>1.8405722046485522E-3</v>
      </c>
      <c r="R117" s="9">
        <v>0.91676949517145179</v>
      </c>
    </row>
    <row r="118" spans="11:18" x14ac:dyDescent="0.25">
      <c r="K118">
        <v>109</v>
      </c>
      <c r="L118" t="s">
        <v>135</v>
      </c>
      <c r="M118" s="6">
        <v>785</v>
      </c>
      <c r="N118" s="6">
        <v>1785.1</v>
      </c>
      <c r="O118" s="8">
        <v>3.2149999999999999</v>
      </c>
      <c r="P118" s="6">
        <v>10.9911095</v>
      </c>
      <c r="Q118" s="9">
        <v>1.7531941255982046E-3</v>
      </c>
      <c r="R118" s="9">
        <v>0.91852268929704994</v>
      </c>
    </row>
    <row r="119" spans="11:18" x14ac:dyDescent="0.25">
      <c r="K119">
        <v>110</v>
      </c>
      <c r="L119" t="s">
        <v>136</v>
      </c>
      <c r="M119" s="6">
        <v>683.8</v>
      </c>
      <c r="N119" s="6">
        <v>1733.21</v>
      </c>
      <c r="O119" s="8">
        <v>3.3450000000000002</v>
      </c>
      <c r="P119" s="6">
        <v>10.75424853</v>
      </c>
      <c r="Q119" s="9">
        <v>1.715412383801574E-3</v>
      </c>
      <c r="R119" s="9">
        <v>0.92023810168085152</v>
      </c>
    </row>
    <row r="120" spans="11:18" x14ac:dyDescent="0.25">
      <c r="K120">
        <v>111</v>
      </c>
      <c r="L120" t="s">
        <v>137</v>
      </c>
      <c r="M120" s="6">
        <v>1295.2</v>
      </c>
      <c r="N120" s="6">
        <v>1894.75</v>
      </c>
      <c r="O120" s="8">
        <v>3.14</v>
      </c>
      <c r="P120" s="6">
        <v>10.74094721</v>
      </c>
      <c r="Q120" s="9">
        <v>1.7132906875263524E-3</v>
      </c>
      <c r="R120" s="9">
        <v>0.92195139236837786</v>
      </c>
    </row>
    <row r="121" spans="11:18" x14ac:dyDescent="0.25">
      <c r="K121">
        <v>112</v>
      </c>
      <c r="L121" t="s">
        <v>138</v>
      </c>
      <c r="M121" s="6">
        <v>1658</v>
      </c>
      <c r="N121" s="6">
        <v>1811.88</v>
      </c>
      <c r="O121" s="8">
        <v>1.26</v>
      </c>
      <c r="P121" s="6">
        <v>10.69371576</v>
      </c>
      <c r="Q121" s="9">
        <v>1.7057567892712687E-3</v>
      </c>
      <c r="R121" s="9">
        <v>0.92365714915764907</v>
      </c>
    </row>
    <row r="122" spans="11:18" x14ac:dyDescent="0.25">
      <c r="K122">
        <v>113</v>
      </c>
      <c r="L122" t="s">
        <v>139</v>
      </c>
      <c r="M122" s="6">
        <v>1480</v>
      </c>
      <c r="N122" s="6">
        <v>2390</v>
      </c>
      <c r="O122" s="8">
        <v>1.61</v>
      </c>
      <c r="P122" s="6">
        <v>10.49759822</v>
      </c>
      <c r="Q122" s="9">
        <v>1.6744740403317943E-3</v>
      </c>
      <c r="R122" s="9">
        <v>0.9253316231979809</v>
      </c>
    </row>
    <row r="123" spans="11:18" x14ac:dyDescent="0.25">
      <c r="K123">
        <v>114</v>
      </c>
      <c r="L123" t="s">
        <v>140</v>
      </c>
      <c r="M123" s="6">
        <v>2139</v>
      </c>
      <c r="N123" s="6">
        <v>2285.8000000000002</v>
      </c>
      <c r="O123" s="8">
        <v>1.345</v>
      </c>
      <c r="P123" s="6">
        <v>10.130090239999999</v>
      </c>
      <c r="Q123" s="9">
        <v>1.6158527672340726E-3</v>
      </c>
      <c r="R123" s="9">
        <v>0.92694747596521498</v>
      </c>
    </row>
    <row r="124" spans="11:18" x14ac:dyDescent="0.25">
      <c r="K124">
        <v>115</v>
      </c>
      <c r="L124" t="s">
        <v>141</v>
      </c>
      <c r="M124" s="6">
        <v>406</v>
      </c>
      <c r="N124" s="6">
        <v>2189.5</v>
      </c>
      <c r="O124" s="8">
        <v>3.9849999999999999</v>
      </c>
      <c r="P124" s="6">
        <v>10.015601009999999</v>
      </c>
      <c r="Q124" s="9">
        <v>1.5975905667273574E-3</v>
      </c>
      <c r="R124" s="9">
        <v>0.92854506653194235</v>
      </c>
    </row>
    <row r="125" spans="11:18" x14ac:dyDescent="0.25">
      <c r="K125">
        <v>116</v>
      </c>
      <c r="L125" t="s">
        <v>142</v>
      </c>
      <c r="M125" s="6">
        <v>2075</v>
      </c>
      <c r="N125" s="6">
        <v>2397.9499999999998</v>
      </c>
      <c r="O125" s="8">
        <v>1.34</v>
      </c>
      <c r="P125" s="6">
        <v>9.9147679000000011</v>
      </c>
      <c r="Q125" s="9">
        <v>1.5815066567164715E-3</v>
      </c>
      <c r="R125" s="9">
        <v>0.93012657318865877</v>
      </c>
    </row>
    <row r="126" spans="11:18" x14ac:dyDescent="0.25">
      <c r="K126">
        <v>117</v>
      </c>
      <c r="L126" t="s">
        <v>143</v>
      </c>
      <c r="M126" s="6">
        <v>1907.75</v>
      </c>
      <c r="N126" s="6">
        <v>2055.94</v>
      </c>
      <c r="O126" s="8">
        <v>2.9499999999999997</v>
      </c>
      <c r="P126" s="6">
        <v>9.8162370699999997</v>
      </c>
      <c r="Q126" s="9">
        <v>1.5657899838595302E-3</v>
      </c>
      <c r="R126" s="9">
        <v>0.93169236317251836</v>
      </c>
    </row>
    <row r="127" spans="11:18" x14ac:dyDescent="0.25">
      <c r="K127">
        <v>118</v>
      </c>
      <c r="L127" t="s">
        <v>144</v>
      </c>
      <c r="M127" s="6">
        <v>785</v>
      </c>
      <c r="N127" s="6">
        <v>1601.4</v>
      </c>
      <c r="O127" s="8">
        <v>2.04</v>
      </c>
      <c r="P127" s="6">
        <v>9.7317878699999998</v>
      </c>
      <c r="Q127" s="9">
        <v>1.5523194746855959E-3</v>
      </c>
      <c r="R127" s="9">
        <v>0.93324468264720384</v>
      </c>
    </row>
    <row r="128" spans="11:18" x14ac:dyDescent="0.25">
      <c r="K128">
        <v>119</v>
      </c>
      <c r="L128" t="s">
        <v>145</v>
      </c>
      <c r="M128" s="6">
        <v>1151</v>
      </c>
      <c r="N128" s="6">
        <v>2063.4899999999998</v>
      </c>
      <c r="O128" s="8">
        <v>1.7949999999999999</v>
      </c>
      <c r="P128" s="6">
        <v>9.6539029799999998</v>
      </c>
      <c r="Q128" s="9">
        <v>1.5398960399431014E-3</v>
      </c>
      <c r="R128" s="9">
        <v>0.93478457868714693</v>
      </c>
    </row>
    <row r="129" spans="11:18" x14ac:dyDescent="0.25">
      <c r="K129">
        <v>120</v>
      </c>
      <c r="L129" t="s">
        <v>146</v>
      </c>
      <c r="M129" s="6">
        <v>876</v>
      </c>
      <c r="N129" s="6">
        <v>2001.84</v>
      </c>
      <c r="O129" s="8">
        <v>2.82</v>
      </c>
      <c r="P129" s="6">
        <v>9.4994486200000008</v>
      </c>
      <c r="Q129" s="9">
        <v>1.5152589933715038E-3</v>
      </c>
      <c r="R129" s="9">
        <v>0.9362998376805185</v>
      </c>
    </row>
    <row r="130" spans="11:18" x14ac:dyDescent="0.25">
      <c r="K130">
        <v>121</v>
      </c>
      <c r="L130" t="s">
        <v>147</v>
      </c>
      <c r="M130" s="6">
        <v>1605.75</v>
      </c>
      <c r="N130" s="6">
        <v>1662.33</v>
      </c>
      <c r="O130" s="8">
        <v>2.23</v>
      </c>
      <c r="P130" s="6">
        <v>9.1317993499999996</v>
      </c>
      <c r="Q130" s="9">
        <v>1.4566151830769679E-3</v>
      </c>
      <c r="R130" s="9">
        <v>0.93775645286359544</v>
      </c>
    </row>
    <row r="131" spans="11:18" x14ac:dyDescent="0.25">
      <c r="K131">
        <v>122</v>
      </c>
      <c r="L131" t="s">
        <v>148</v>
      </c>
      <c r="M131" s="6">
        <v>551.5</v>
      </c>
      <c r="N131" s="6">
        <v>1918.44</v>
      </c>
      <c r="O131" s="8">
        <v>3.23</v>
      </c>
      <c r="P131" s="6">
        <v>8.72737008</v>
      </c>
      <c r="Q131" s="9">
        <v>1.3921045874556643E-3</v>
      </c>
      <c r="R131" s="9">
        <v>0.93914855745105097</v>
      </c>
    </row>
    <row r="132" spans="11:18" x14ac:dyDescent="0.25">
      <c r="K132">
        <v>123</v>
      </c>
      <c r="L132" t="s">
        <v>149</v>
      </c>
      <c r="M132" s="6">
        <v>2390</v>
      </c>
      <c r="N132" s="6">
        <v>1862.48</v>
      </c>
      <c r="O132" s="8">
        <v>1.8733333333333333</v>
      </c>
      <c r="P132" s="6">
        <v>8.5248810099999996</v>
      </c>
      <c r="Q132" s="9">
        <v>1.3598055144620012E-3</v>
      </c>
      <c r="R132" s="9">
        <v>0.94050836296551299</v>
      </c>
    </row>
    <row r="133" spans="11:18" x14ac:dyDescent="0.25">
      <c r="K133">
        <v>124</v>
      </c>
      <c r="L133" t="s">
        <v>150</v>
      </c>
      <c r="M133" s="6">
        <v>2341</v>
      </c>
      <c r="N133" s="6">
        <v>2001.69</v>
      </c>
      <c r="O133" s="8">
        <v>2.9666666666666668</v>
      </c>
      <c r="P133" s="6">
        <v>8.4783736199999993</v>
      </c>
      <c r="Q133" s="9">
        <v>1.3523871111656911E-3</v>
      </c>
      <c r="R133" s="9">
        <v>0.94186075007667869</v>
      </c>
    </row>
    <row r="134" spans="11:18" x14ac:dyDescent="0.25">
      <c r="K134">
        <v>125</v>
      </c>
      <c r="L134" t="s">
        <v>151</v>
      </c>
      <c r="M134" s="6">
        <v>560</v>
      </c>
      <c r="N134" s="6">
        <v>1380.05</v>
      </c>
      <c r="O134" s="8">
        <v>3.335</v>
      </c>
      <c r="P134" s="6">
        <v>8.4441416300000007</v>
      </c>
      <c r="Q134" s="9">
        <v>1.3469267594354555E-3</v>
      </c>
      <c r="R134" s="9">
        <v>0.94320767683611406</v>
      </c>
    </row>
    <row r="135" spans="11:18" x14ac:dyDescent="0.25">
      <c r="K135">
        <v>126</v>
      </c>
      <c r="L135" t="s">
        <v>152</v>
      </c>
      <c r="M135" s="6">
        <v>2070.5</v>
      </c>
      <c r="N135" s="6">
        <v>1797.69</v>
      </c>
      <c r="O135" s="8">
        <v>1.9333333333333333</v>
      </c>
      <c r="P135" s="6">
        <v>8.1560351900000008</v>
      </c>
      <c r="Q135" s="9">
        <v>1.3009708422321001E-3</v>
      </c>
      <c r="R135" s="9">
        <v>0.94450864767834619</v>
      </c>
    </row>
    <row r="136" spans="11:18" x14ac:dyDescent="0.25">
      <c r="K136">
        <v>127</v>
      </c>
      <c r="L136" t="s">
        <v>153</v>
      </c>
      <c r="M136" s="6">
        <v>1945</v>
      </c>
      <c r="N136" s="6">
        <v>1927.9</v>
      </c>
      <c r="O136" s="8">
        <v>1.47</v>
      </c>
      <c r="P136" s="6">
        <v>7.9403196999999999</v>
      </c>
      <c r="Q136" s="9">
        <v>1.2665620202775433E-3</v>
      </c>
      <c r="R136" s="9">
        <v>0.94577520969862372</v>
      </c>
    </row>
    <row r="137" spans="11:18" x14ac:dyDescent="0.25">
      <c r="K137">
        <v>128</v>
      </c>
      <c r="L137" t="s">
        <v>154</v>
      </c>
      <c r="M137" s="6">
        <v>435.6</v>
      </c>
      <c r="N137" s="6">
        <v>1349.44</v>
      </c>
      <c r="O137" s="8">
        <v>3.59</v>
      </c>
      <c r="P137" s="6">
        <v>7.6607435600000002</v>
      </c>
      <c r="Q137" s="9">
        <v>1.2219667729728538E-3</v>
      </c>
      <c r="R137" s="9">
        <v>0.94699717647159654</v>
      </c>
    </row>
    <row r="138" spans="11:18" x14ac:dyDescent="0.25">
      <c r="K138">
        <v>129</v>
      </c>
      <c r="L138" t="s">
        <v>155</v>
      </c>
      <c r="M138" s="6">
        <v>2216</v>
      </c>
      <c r="N138" s="6">
        <v>1812.46</v>
      </c>
      <c r="O138" s="8">
        <v>2.9866666666666668</v>
      </c>
      <c r="P138" s="6">
        <v>7.5333987999999996</v>
      </c>
      <c r="Q138" s="9">
        <v>1.2016539842450449E-3</v>
      </c>
      <c r="R138" s="9">
        <v>0.94819883045584163</v>
      </c>
    </row>
    <row r="139" spans="11:18" x14ac:dyDescent="0.25">
      <c r="K139">
        <v>130</v>
      </c>
      <c r="L139" t="s">
        <v>156</v>
      </c>
      <c r="M139" s="6">
        <v>2345</v>
      </c>
      <c r="N139" s="6">
        <v>1735.3</v>
      </c>
      <c r="O139" s="8">
        <v>0.74</v>
      </c>
      <c r="P139" s="6">
        <v>7.2567295999999999</v>
      </c>
      <c r="Q139" s="9">
        <v>1.1575224235346403E-3</v>
      </c>
      <c r="R139" s="9">
        <v>0.94935635287937625</v>
      </c>
    </row>
    <row r="140" spans="11:18" x14ac:dyDescent="0.25">
      <c r="K140">
        <v>131</v>
      </c>
      <c r="L140" t="s">
        <v>157</v>
      </c>
      <c r="M140" s="6">
        <v>1222</v>
      </c>
      <c r="N140" s="6">
        <v>1686.58</v>
      </c>
      <c r="O140" s="8">
        <v>1.4350000000000001</v>
      </c>
      <c r="P140" s="6">
        <v>7.1177058199999994</v>
      </c>
      <c r="Q140" s="9">
        <v>1.1353467119366021E-3</v>
      </c>
      <c r="R140" s="9">
        <v>0.95049169959131286</v>
      </c>
    </row>
    <row r="141" spans="11:18" x14ac:dyDescent="0.25">
      <c r="K141">
        <v>132</v>
      </c>
      <c r="L141" t="s">
        <v>158</v>
      </c>
      <c r="M141" s="6">
        <v>910</v>
      </c>
      <c r="N141" s="6">
        <v>1420.22</v>
      </c>
      <c r="O141" s="8">
        <v>2.36</v>
      </c>
      <c r="P141" s="6">
        <v>7.0634955999999995</v>
      </c>
      <c r="Q141" s="9">
        <v>1.126699628650662E-3</v>
      </c>
      <c r="R141" s="9">
        <v>0.95161839921996361</v>
      </c>
    </row>
    <row r="142" spans="11:18" x14ac:dyDescent="0.25">
      <c r="K142">
        <v>133</v>
      </c>
      <c r="L142" t="s">
        <v>159</v>
      </c>
      <c r="M142" s="6">
        <v>1620.25</v>
      </c>
      <c r="N142" s="6">
        <v>1503.03</v>
      </c>
      <c r="O142" s="8">
        <v>2.2999999999999998</v>
      </c>
      <c r="P142" s="6">
        <v>7.0366191200000001</v>
      </c>
      <c r="Q142" s="9">
        <v>1.1224125558257796E-3</v>
      </c>
      <c r="R142" s="9">
        <v>0.9527408117757894</v>
      </c>
    </row>
    <row r="143" spans="11:18" x14ac:dyDescent="0.25">
      <c r="K143">
        <v>134</v>
      </c>
      <c r="L143" t="s">
        <v>160</v>
      </c>
      <c r="M143" s="6">
        <v>464</v>
      </c>
      <c r="N143" s="6">
        <v>1507.4</v>
      </c>
      <c r="O143" s="8">
        <v>3.9849999999999999</v>
      </c>
      <c r="P143" s="6">
        <v>6.8720627900000002</v>
      </c>
      <c r="Q143" s="9">
        <v>1.096164141952185E-3</v>
      </c>
      <c r="R143" s="9">
        <v>0.95383697591774153</v>
      </c>
    </row>
    <row r="144" spans="11:18" x14ac:dyDescent="0.25">
      <c r="K144">
        <v>135</v>
      </c>
      <c r="L144" t="s">
        <v>161</v>
      </c>
      <c r="M144" s="6">
        <v>389</v>
      </c>
      <c r="N144" s="6">
        <v>1096.95</v>
      </c>
      <c r="O144" s="8">
        <v>3.39</v>
      </c>
      <c r="P144" s="6">
        <v>6.7104940200000005</v>
      </c>
      <c r="Q144" s="9">
        <v>1.0703922743855734E-3</v>
      </c>
      <c r="R144" s="9">
        <v>0.95490736819212707</v>
      </c>
    </row>
    <row r="145" spans="11:18" x14ac:dyDescent="0.25">
      <c r="K145">
        <v>136</v>
      </c>
      <c r="L145" t="s">
        <v>162</v>
      </c>
      <c r="M145" s="6">
        <v>720</v>
      </c>
      <c r="N145" s="6">
        <v>1122.2</v>
      </c>
      <c r="O145" s="8">
        <v>1.81</v>
      </c>
      <c r="P145" s="6">
        <v>6.6366908000000002</v>
      </c>
      <c r="Q145" s="9">
        <v>1.0586199076600637E-3</v>
      </c>
      <c r="R145" s="9">
        <v>0.95596598809978717</v>
      </c>
    </row>
    <row r="146" spans="11:18" x14ac:dyDescent="0.25">
      <c r="K146">
        <v>137</v>
      </c>
      <c r="L146" t="s">
        <v>163</v>
      </c>
      <c r="M146" s="6">
        <v>1025.5</v>
      </c>
      <c r="N146" s="6">
        <v>1235.24</v>
      </c>
      <c r="O146" s="8">
        <v>2.35</v>
      </c>
      <c r="P146" s="6">
        <v>6.5292187099999994</v>
      </c>
      <c r="Q146" s="9">
        <v>1.0414770125907566E-3</v>
      </c>
      <c r="R146" s="9">
        <v>0.957007465112378</v>
      </c>
    </row>
    <row r="147" spans="11:18" x14ac:dyDescent="0.25">
      <c r="K147">
        <v>138</v>
      </c>
      <c r="L147" t="s">
        <v>164</v>
      </c>
      <c r="M147" s="6">
        <v>668</v>
      </c>
      <c r="N147" s="6">
        <v>1486.96</v>
      </c>
      <c r="O147" s="8">
        <v>3.02</v>
      </c>
      <c r="P147" s="6">
        <v>6.4905170600000002</v>
      </c>
      <c r="Q147" s="9">
        <v>1.0353037044792365E-3</v>
      </c>
      <c r="R147" s="9">
        <v>0.95804276881685713</v>
      </c>
    </row>
    <row r="148" spans="11:18" x14ac:dyDescent="0.25">
      <c r="K148">
        <v>139</v>
      </c>
      <c r="L148" t="s">
        <v>165</v>
      </c>
      <c r="M148" s="6">
        <v>1023.5</v>
      </c>
      <c r="N148" s="6">
        <v>1300.6600000000001</v>
      </c>
      <c r="O148" s="8">
        <v>2.35</v>
      </c>
      <c r="P148" s="6">
        <v>6.4347447500000001</v>
      </c>
      <c r="Q148" s="9">
        <v>1.0264074518977259E-3</v>
      </c>
      <c r="R148" s="9">
        <v>0.95906917626875487</v>
      </c>
    </row>
    <row r="149" spans="11:18" x14ac:dyDescent="0.25">
      <c r="K149">
        <v>140</v>
      </c>
      <c r="L149" t="s">
        <v>166</v>
      </c>
      <c r="M149" s="6">
        <v>398.4</v>
      </c>
      <c r="N149" s="6">
        <v>1082.24</v>
      </c>
      <c r="O149" s="8">
        <v>3.35</v>
      </c>
      <c r="P149" s="6">
        <v>6.3786356699999995</v>
      </c>
      <c r="Q149" s="9">
        <v>1.0174574810645975E-3</v>
      </c>
      <c r="R149" s="9">
        <v>0.96008663374981951</v>
      </c>
    </row>
    <row r="150" spans="11:18" x14ac:dyDescent="0.25">
      <c r="K150">
        <v>141</v>
      </c>
      <c r="L150" t="s">
        <v>167</v>
      </c>
      <c r="M150" s="6">
        <v>1099.1600000000001</v>
      </c>
      <c r="N150" s="6">
        <v>1455.65</v>
      </c>
      <c r="O150" s="8">
        <v>1.345</v>
      </c>
      <c r="P150" s="6">
        <v>6.3074725000000003</v>
      </c>
      <c r="Q150" s="9">
        <v>1.0061062292548557E-3</v>
      </c>
      <c r="R150" s="9">
        <v>0.96109273997907441</v>
      </c>
    </row>
    <row r="151" spans="11:18" x14ac:dyDescent="0.25">
      <c r="K151">
        <v>142</v>
      </c>
      <c r="L151" t="s">
        <v>168</v>
      </c>
      <c r="M151" s="6">
        <v>1795</v>
      </c>
      <c r="N151" s="6">
        <v>1510.01</v>
      </c>
      <c r="O151" s="8">
        <v>2.9866666666666668</v>
      </c>
      <c r="P151" s="6">
        <v>6.2720597600000003</v>
      </c>
      <c r="Q151" s="9">
        <v>1.0004575358504876E-3</v>
      </c>
      <c r="R151" s="9">
        <v>0.96209319751492484</v>
      </c>
    </row>
    <row r="152" spans="11:18" x14ac:dyDescent="0.25">
      <c r="K152">
        <v>143</v>
      </c>
      <c r="L152" t="s">
        <v>169</v>
      </c>
      <c r="M152" s="6">
        <v>1261.7</v>
      </c>
      <c r="N152" s="6">
        <v>1169.2</v>
      </c>
      <c r="O152" s="8">
        <v>2.4550000000000001</v>
      </c>
      <c r="P152" s="6">
        <v>6.1514662800000002</v>
      </c>
      <c r="Q152" s="9">
        <v>9.812216451770806E-4</v>
      </c>
      <c r="R152" s="9">
        <v>0.96307441916010195</v>
      </c>
    </row>
    <row r="153" spans="11:18" x14ac:dyDescent="0.25">
      <c r="K153">
        <v>144</v>
      </c>
      <c r="L153" t="s">
        <v>170</v>
      </c>
      <c r="M153" s="6">
        <v>1085</v>
      </c>
      <c r="N153" s="6">
        <v>1230.45</v>
      </c>
      <c r="O153" s="8">
        <v>1.7549999999999999</v>
      </c>
      <c r="P153" s="6">
        <v>5.9825345099999998</v>
      </c>
      <c r="Q153" s="9">
        <v>9.5427530397368279E-4</v>
      </c>
      <c r="R153" s="9">
        <v>0.96402869446407558</v>
      </c>
    </row>
    <row r="154" spans="11:18" x14ac:dyDescent="0.25">
      <c r="K154">
        <v>145</v>
      </c>
      <c r="L154" t="s">
        <v>171</v>
      </c>
      <c r="M154" s="6">
        <v>1793</v>
      </c>
      <c r="N154" s="6">
        <v>1387.67</v>
      </c>
      <c r="O154" s="8">
        <v>2.5350000000000001</v>
      </c>
      <c r="P154" s="6">
        <v>5.7441833999999998</v>
      </c>
      <c r="Q154" s="9">
        <v>9.1625586964070563E-4</v>
      </c>
      <c r="R154" s="9">
        <v>0.9649449503337163</v>
      </c>
    </row>
    <row r="155" spans="11:18" x14ac:dyDescent="0.25">
      <c r="K155">
        <v>146</v>
      </c>
      <c r="L155" t="s">
        <v>172</v>
      </c>
      <c r="M155" s="6">
        <v>1090</v>
      </c>
      <c r="N155" s="6">
        <v>1279.1600000000001</v>
      </c>
      <c r="O155" s="8">
        <v>1.17</v>
      </c>
      <c r="P155" s="6">
        <v>5.64164552</v>
      </c>
      <c r="Q155" s="9">
        <v>8.9990003141825019E-4</v>
      </c>
      <c r="R155" s="9">
        <v>0.96584485036513457</v>
      </c>
    </row>
    <row r="156" spans="11:18" x14ac:dyDescent="0.25">
      <c r="K156">
        <v>147</v>
      </c>
      <c r="L156" t="s">
        <v>173</v>
      </c>
      <c r="M156" s="6">
        <v>1513</v>
      </c>
      <c r="N156" s="6">
        <v>1333.02</v>
      </c>
      <c r="O156" s="8">
        <v>3.02</v>
      </c>
      <c r="P156" s="6">
        <v>5.5584887299999997</v>
      </c>
      <c r="Q156" s="9">
        <v>8.866356748278983E-4</v>
      </c>
      <c r="R156" s="9">
        <v>0.9667314860399624</v>
      </c>
    </row>
    <row r="157" spans="11:18" x14ac:dyDescent="0.25">
      <c r="K157">
        <v>148</v>
      </c>
      <c r="L157" t="s">
        <v>174</v>
      </c>
      <c r="M157" s="6">
        <v>940</v>
      </c>
      <c r="N157" s="6">
        <v>1140.48</v>
      </c>
      <c r="O157" s="8">
        <v>2.2000000000000002</v>
      </c>
      <c r="P157" s="6">
        <v>5.4832101499999997</v>
      </c>
      <c r="Q157" s="9">
        <v>8.7462797312686674E-4</v>
      </c>
      <c r="R157" s="9">
        <v>0.96760611401308927</v>
      </c>
    </row>
    <row r="158" spans="11:18" x14ac:dyDescent="0.25">
      <c r="K158">
        <v>149</v>
      </c>
      <c r="L158" t="s">
        <v>175</v>
      </c>
      <c r="M158" s="6">
        <v>1211.6600000000001</v>
      </c>
      <c r="N158" s="6">
        <v>1239.25</v>
      </c>
      <c r="O158" s="8">
        <v>1.2849999999999999</v>
      </c>
      <c r="P158" s="6">
        <v>5.4308006000000004</v>
      </c>
      <c r="Q158" s="9">
        <v>8.6626811508112129E-4</v>
      </c>
      <c r="R158" s="9">
        <v>0.96847238212817033</v>
      </c>
    </row>
    <row r="159" spans="11:18" x14ac:dyDescent="0.25">
      <c r="K159">
        <v>150</v>
      </c>
      <c r="L159" t="s">
        <v>176</v>
      </c>
      <c r="M159" s="6">
        <v>690.25</v>
      </c>
      <c r="N159" s="6">
        <v>1068.8699999999999</v>
      </c>
      <c r="O159" s="8">
        <v>3.8200000000000003</v>
      </c>
      <c r="P159" s="6">
        <v>5.42441671</v>
      </c>
      <c r="Q159" s="9">
        <v>8.65249819480803E-4</v>
      </c>
      <c r="R159" s="9">
        <v>0.9693376319476511</v>
      </c>
    </row>
    <row r="160" spans="11:18" x14ac:dyDescent="0.25">
      <c r="K160">
        <v>151</v>
      </c>
      <c r="L160" t="s">
        <v>177</v>
      </c>
      <c r="M160" s="6">
        <v>720</v>
      </c>
      <c r="N160" s="6">
        <v>1020</v>
      </c>
      <c r="O160" s="8">
        <v>1.5</v>
      </c>
      <c r="P160" s="6">
        <v>5.4059999999999997</v>
      </c>
      <c r="Q160" s="9">
        <v>8.6231216629985286E-4</v>
      </c>
      <c r="R160" s="9">
        <v>0.97019994411395094</v>
      </c>
    </row>
    <row r="161" spans="11:18" x14ac:dyDescent="0.25">
      <c r="K161">
        <v>152</v>
      </c>
      <c r="L161" t="s">
        <v>178</v>
      </c>
      <c r="M161" s="6">
        <v>900</v>
      </c>
      <c r="N161" s="6">
        <v>1240.2</v>
      </c>
      <c r="O161" s="8">
        <v>2.4500000000000002</v>
      </c>
      <c r="P161" s="6">
        <v>5.40054283</v>
      </c>
      <c r="Q161" s="9">
        <v>8.6144169199638154E-4</v>
      </c>
      <c r="R161" s="9">
        <v>0.97106138580594725</v>
      </c>
    </row>
    <row r="162" spans="11:18" x14ac:dyDescent="0.25">
      <c r="K162">
        <v>153</v>
      </c>
      <c r="L162" t="s">
        <v>179</v>
      </c>
      <c r="M162" s="6">
        <v>1352</v>
      </c>
      <c r="N162" s="6">
        <v>1135.68</v>
      </c>
      <c r="O162" s="8">
        <v>0.84</v>
      </c>
      <c r="P162" s="6">
        <v>5.3097469200000003</v>
      </c>
      <c r="Q162" s="9">
        <v>8.4695881781153754E-4</v>
      </c>
      <c r="R162" s="9">
        <v>0.97190834462375886</v>
      </c>
    </row>
    <row r="163" spans="11:18" x14ac:dyDescent="0.25">
      <c r="K163">
        <v>154</v>
      </c>
      <c r="L163" t="s">
        <v>180</v>
      </c>
      <c r="M163" s="6">
        <v>1167.5</v>
      </c>
      <c r="N163" s="6">
        <v>1124.3499999999999</v>
      </c>
      <c r="O163" s="8">
        <v>2.02</v>
      </c>
      <c r="P163" s="6">
        <v>5.1780445000000004</v>
      </c>
      <c r="Q163" s="9">
        <v>8.2595093784536429E-4</v>
      </c>
      <c r="R163" s="9">
        <v>0.97273429556160429</v>
      </c>
    </row>
    <row r="164" spans="11:18" x14ac:dyDescent="0.25">
      <c r="K164">
        <v>155</v>
      </c>
      <c r="L164" t="s">
        <v>181</v>
      </c>
      <c r="M164" s="6">
        <v>850</v>
      </c>
      <c r="N164" s="6">
        <v>1151.3</v>
      </c>
      <c r="O164" s="8">
        <v>1.31</v>
      </c>
      <c r="P164" s="6">
        <v>5.1502540000000003</v>
      </c>
      <c r="Q164" s="9">
        <v>8.2151806950323404E-4</v>
      </c>
      <c r="R164" s="9">
        <v>0.97355581363110755</v>
      </c>
    </row>
    <row r="165" spans="11:18" x14ac:dyDescent="0.25">
      <c r="K165">
        <v>156</v>
      </c>
      <c r="L165" t="s">
        <v>182</v>
      </c>
      <c r="M165" s="6">
        <v>987</v>
      </c>
      <c r="N165" s="6">
        <v>1000.17</v>
      </c>
      <c r="O165" s="8">
        <v>2.2799999999999998</v>
      </c>
      <c r="P165" s="6">
        <v>5.1423463600000003</v>
      </c>
      <c r="Q165" s="9">
        <v>8.2025672022859118E-4</v>
      </c>
      <c r="R165" s="9">
        <v>0.97437607035133622</v>
      </c>
    </row>
    <row r="166" spans="11:18" x14ac:dyDescent="0.25">
      <c r="K166">
        <v>157</v>
      </c>
      <c r="L166" t="s">
        <v>183</v>
      </c>
      <c r="M166" s="6">
        <v>763.15</v>
      </c>
      <c r="N166" s="6">
        <v>1037.97</v>
      </c>
      <c r="O166" s="8">
        <v>3.3933333333333331</v>
      </c>
      <c r="P166" s="6">
        <v>5.1047646900000005</v>
      </c>
      <c r="Q166" s="9">
        <v>8.1426206035606688E-4</v>
      </c>
      <c r="R166" s="9">
        <v>0.97519033241169217</v>
      </c>
    </row>
    <row r="167" spans="11:18" x14ac:dyDescent="0.25">
      <c r="K167">
        <v>158</v>
      </c>
      <c r="L167" t="s">
        <v>184</v>
      </c>
      <c r="M167" s="6">
        <v>482</v>
      </c>
      <c r="N167" s="6">
        <v>1136.04</v>
      </c>
      <c r="O167" s="8">
        <v>3.02</v>
      </c>
      <c r="P167" s="6">
        <v>5.1042232500000004</v>
      </c>
      <c r="Q167" s="9">
        <v>8.1417569515086503E-4</v>
      </c>
      <c r="R167" s="9">
        <v>0.97600450810684314</v>
      </c>
    </row>
    <row r="168" spans="11:18" x14ac:dyDescent="0.25">
      <c r="K168">
        <v>159</v>
      </c>
      <c r="L168" t="s">
        <v>185</v>
      </c>
      <c r="M168" s="6">
        <v>502</v>
      </c>
      <c r="N168" s="6">
        <v>1121.6400000000001</v>
      </c>
      <c r="O168" s="8">
        <v>3.02</v>
      </c>
      <c r="P168" s="6">
        <v>5.0470990199999992</v>
      </c>
      <c r="Q168" s="9">
        <v>8.050637975334932E-4</v>
      </c>
      <c r="R168" s="9">
        <v>0.97680957190437667</v>
      </c>
    </row>
    <row r="169" spans="11:18" x14ac:dyDescent="0.25">
      <c r="K169">
        <v>160</v>
      </c>
      <c r="L169" t="s">
        <v>186</v>
      </c>
      <c r="M169" s="6">
        <v>948</v>
      </c>
      <c r="N169" s="6">
        <v>1125.49</v>
      </c>
      <c r="O169" s="8">
        <v>1.2949999999999999</v>
      </c>
      <c r="P169" s="6">
        <v>4.9980248299999994</v>
      </c>
      <c r="Q169" s="9">
        <v>7.9723596344390558E-4</v>
      </c>
      <c r="R169" s="9">
        <v>0.9776068078678205</v>
      </c>
    </row>
    <row r="170" spans="11:18" x14ac:dyDescent="0.25">
      <c r="K170">
        <v>161</v>
      </c>
      <c r="L170" t="s">
        <v>187</v>
      </c>
      <c r="M170" s="6">
        <v>1175</v>
      </c>
      <c r="N170" s="6">
        <v>1120.1400000000001</v>
      </c>
      <c r="O170" s="8">
        <v>1.335</v>
      </c>
      <c r="P170" s="6">
        <v>4.8507314400000006</v>
      </c>
      <c r="Q170" s="9">
        <v>7.7374116466245022E-4</v>
      </c>
      <c r="R170" s="9">
        <v>0.97838054903248306</v>
      </c>
    </row>
    <row r="171" spans="11:18" x14ac:dyDescent="0.25">
      <c r="K171">
        <v>162</v>
      </c>
      <c r="L171" t="s">
        <v>188</v>
      </c>
      <c r="M171" s="6">
        <v>891</v>
      </c>
      <c r="N171" s="6">
        <v>1158.71</v>
      </c>
      <c r="O171" s="8">
        <v>1.2450000000000001</v>
      </c>
      <c r="P171" s="6">
        <v>4.7905214000000003</v>
      </c>
      <c r="Q171" s="9">
        <v>7.6413704886048924E-4</v>
      </c>
      <c r="R171" s="9">
        <v>0.97914468608134353</v>
      </c>
    </row>
    <row r="172" spans="11:18" x14ac:dyDescent="0.25">
      <c r="K172">
        <v>163</v>
      </c>
      <c r="L172" t="s">
        <v>189</v>
      </c>
      <c r="M172" s="6">
        <v>830</v>
      </c>
      <c r="N172" s="6">
        <v>1116.9000000000001</v>
      </c>
      <c r="O172" s="8">
        <v>1.33</v>
      </c>
      <c r="P172" s="6">
        <v>4.7800776100000002</v>
      </c>
      <c r="Q172" s="9">
        <v>7.6247115778034112E-4</v>
      </c>
      <c r="R172" s="9">
        <v>0.97990715723912392</v>
      </c>
    </row>
    <row r="173" spans="11:18" x14ac:dyDescent="0.25">
      <c r="K173">
        <v>164</v>
      </c>
      <c r="L173" t="s">
        <v>190</v>
      </c>
      <c r="M173" s="6">
        <v>1306</v>
      </c>
      <c r="N173" s="6">
        <v>1146.82</v>
      </c>
      <c r="O173" s="8">
        <v>3.01</v>
      </c>
      <c r="P173" s="6">
        <v>4.7319098300000011</v>
      </c>
      <c r="Q173" s="9">
        <v>7.5478790533534405E-4</v>
      </c>
      <c r="R173" s="9">
        <v>0.98066194514445937</v>
      </c>
    </row>
    <row r="174" spans="11:18" x14ac:dyDescent="0.25">
      <c r="K174">
        <v>165</v>
      </c>
      <c r="L174" t="s">
        <v>191</v>
      </c>
      <c r="M174" s="6">
        <v>825</v>
      </c>
      <c r="N174" s="6">
        <v>1100</v>
      </c>
      <c r="O174" s="8">
        <v>1.4</v>
      </c>
      <c r="P174" s="6">
        <v>4.6849720000000001</v>
      </c>
      <c r="Q174" s="9">
        <v>7.4730084246654727E-4</v>
      </c>
      <c r="R174" s="9">
        <v>0.98140924598692592</v>
      </c>
    </row>
    <row r="175" spans="11:18" x14ac:dyDescent="0.25">
      <c r="K175">
        <v>166</v>
      </c>
      <c r="L175" t="s">
        <v>192</v>
      </c>
      <c r="M175" s="6">
        <v>234.65</v>
      </c>
      <c r="N175" s="6">
        <v>1029.29</v>
      </c>
      <c r="O175" s="8">
        <v>3.4833333333333329</v>
      </c>
      <c r="P175" s="6">
        <v>4.5112490799999998</v>
      </c>
      <c r="Q175" s="9">
        <v>7.1959026394617437E-4</v>
      </c>
      <c r="R175" s="9">
        <v>0.98212883625087211</v>
      </c>
    </row>
    <row r="176" spans="11:18" x14ac:dyDescent="0.25">
      <c r="K176">
        <v>167</v>
      </c>
      <c r="L176" t="s">
        <v>193</v>
      </c>
      <c r="M176" s="6">
        <v>275</v>
      </c>
      <c r="N176" s="6">
        <v>962.5</v>
      </c>
      <c r="O176" s="8">
        <v>3.5</v>
      </c>
      <c r="P176" s="6">
        <v>4.4608024999999998</v>
      </c>
      <c r="Q176" s="9">
        <v>7.1154351964683676E-4</v>
      </c>
      <c r="R176" s="9">
        <v>0.98284037977051897</v>
      </c>
    </row>
    <row r="177" spans="11:18" x14ac:dyDescent="0.25">
      <c r="K177">
        <v>168</v>
      </c>
      <c r="L177" t="s">
        <v>194</v>
      </c>
      <c r="M177" s="6">
        <v>902.4</v>
      </c>
      <c r="N177" s="6">
        <v>1006.65</v>
      </c>
      <c r="O177" s="8">
        <v>1.425</v>
      </c>
      <c r="P177" s="6">
        <v>4.4245516700000005</v>
      </c>
      <c r="Q177" s="9">
        <v>7.0576114233505971E-4</v>
      </c>
      <c r="R177" s="9">
        <v>0.98354614091285397</v>
      </c>
    </row>
    <row r="178" spans="11:18" x14ac:dyDescent="0.25">
      <c r="K178">
        <v>169</v>
      </c>
      <c r="L178" t="s">
        <v>195</v>
      </c>
      <c r="M178" s="6">
        <v>908</v>
      </c>
      <c r="N178" s="6">
        <v>990.2</v>
      </c>
      <c r="O178" s="8">
        <v>1.3</v>
      </c>
      <c r="P178" s="6">
        <v>4.3495962200000005</v>
      </c>
      <c r="Q178" s="9">
        <v>6.938049831664543E-4</v>
      </c>
      <c r="R178" s="9">
        <v>0.98423994589602048</v>
      </c>
    </row>
    <row r="179" spans="11:18" x14ac:dyDescent="0.25">
      <c r="K179">
        <v>170</v>
      </c>
      <c r="L179" t="s">
        <v>196</v>
      </c>
      <c r="M179" s="6">
        <v>1119</v>
      </c>
      <c r="N179" s="6">
        <v>997.2</v>
      </c>
      <c r="O179" s="8">
        <v>1.39</v>
      </c>
      <c r="P179" s="6">
        <v>4.2849961600000004</v>
      </c>
      <c r="Q179" s="9">
        <v>6.8350061437590667E-4</v>
      </c>
      <c r="R179" s="9">
        <v>0.98492344651039654</v>
      </c>
    </row>
    <row r="180" spans="11:18" x14ac:dyDescent="0.25">
      <c r="K180">
        <v>171</v>
      </c>
      <c r="L180" t="s">
        <v>197</v>
      </c>
      <c r="M180" s="6">
        <v>711.2</v>
      </c>
      <c r="N180" s="6">
        <v>725.42</v>
      </c>
      <c r="O180" s="8">
        <v>1.02</v>
      </c>
      <c r="P180" s="6">
        <v>4.1756916200000003</v>
      </c>
      <c r="Q180" s="9">
        <v>6.6606542483210187E-4</v>
      </c>
      <c r="R180" s="9">
        <v>0.98558951193522859</v>
      </c>
    </row>
    <row r="181" spans="11:18" x14ac:dyDescent="0.25">
      <c r="K181">
        <v>172</v>
      </c>
      <c r="L181" t="s">
        <v>198</v>
      </c>
      <c r="M181" s="6">
        <v>505</v>
      </c>
      <c r="N181" s="6">
        <v>901.85</v>
      </c>
      <c r="O181" s="8">
        <v>1.6950000000000001</v>
      </c>
      <c r="P181" s="6">
        <v>3.7784095999999998</v>
      </c>
      <c r="Q181" s="9">
        <v>6.0269488852093247E-4</v>
      </c>
      <c r="R181" s="9">
        <v>0.98619220682374953</v>
      </c>
    </row>
    <row r="182" spans="11:18" x14ac:dyDescent="0.25">
      <c r="K182">
        <v>173</v>
      </c>
      <c r="L182" t="s">
        <v>199</v>
      </c>
      <c r="M182" s="6">
        <v>332</v>
      </c>
      <c r="N182" s="6">
        <v>853.04</v>
      </c>
      <c r="O182" s="8">
        <v>3.02</v>
      </c>
      <c r="P182" s="6">
        <v>3.7285442299999998</v>
      </c>
      <c r="Q182" s="9">
        <v>5.947408531476354E-4</v>
      </c>
      <c r="R182" s="9">
        <v>0.98678694767689712</v>
      </c>
    </row>
    <row r="183" spans="11:18" x14ac:dyDescent="0.25">
      <c r="K183">
        <v>174</v>
      </c>
      <c r="L183" t="s">
        <v>200</v>
      </c>
      <c r="M183" s="6">
        <v>702</v>
      </c>
      <c r="N183" s="6">
        <v>865.38</v>
      </c>
      <c r="O183" s="8">
        <v>1.22</v>
      </c>
      <c r="P183" s="6">
        <v>3.65682039</v>
      </c>
      <c r="Q183" s="9">
        <v>5.8330016875145641E-4</v>
      </c>
      <c r="R183" s="9">
        <v>0.98737024784564853</v>
      </c>
    </row>
    <row r="184" spans="11:18" x14ac:dyDescent="0.25">
      <c r="K184">
        <v>175</v>
      </c>
      <c r="L184" t="s">
        <v>201</v>
      </c>
      <c r="M184" s="6">
        <v>710</v>
      </c>
      <c r="N184" s="6">
        <v>901.7</v>
      </c>
      <c r="O184" s="8">
        <v>1.27</v>
      </c>
      <c r="P184" s="6">
        <v>3.651885</v>
      </c>
      <c r="Q184" s="9">
        <v>5.8251292368256358E-4</v>
      </c>
      <c r="R184" s="9">
        <v>0.98795276076933114</v>
      </c>
    </row>
    <row r="185" spans="11:18" x14ac:dyDescent="0.25">
      <c r="K185">
        <v>176</v>
      </c>
      <c r="L185" t="s">
        <v>202</v>
      </c>
      <c r="M185" s="6">
        <v>274</v>
      </c>
      <c r="N185" s="6">
        <v>790.08</v>
      </c>
      <c r="O185" s="8">
        <v>3.02</v>
      </c>
      <c r="P185" s="6">
        <v>3.5936416099999997</v>
      </c>
      <c r="Q185" s="9">
        <v>5.7322250862456366E-4</v>
      </c>
      <c r="R185" s="9">
        <v>0.98852598327795571</v>
      </c>
    </row>
    <row r="186" spans="11:18" x14ac:dyDescent="0.25">
      <c r="K186">
        <v>177</v>
      </c>
      <c r="L186" t="s">
        <v>203</v>
      </c>
      <c r="M186" s="6">
        <v>740</v>
      </c>
      <c r="N186" s="6">
        <v>777.7</v>
      </c>
      <c r="O186" s="8">
        <v>1.2350000000000001</v>
      </c>
      <c r="P186" s="6">
        <v>3.4163948</v>
      </c>
      <c r="Q186" s="9">
        <v>5.4494983368915144E-4</v>
      </c>
      <c r="R186" s="9">
        <v>0.98907093311164485</v>
      </c>
    </row>
    <row r="187" spans="11:18" x14ac:dyDescent="0.25">
      <c r="K187">
        <v>178</v>
      </c>
      <c r="L187" t="s">
        <v>204</v>
      </c>
      <c r="M187" s="6">
        <v>558.75</v>
      </c>
      <c r="N187" s="6">
        <v>660.5</v>
      </c>
      <c r="O187" s="8">
        <v>2.4900000000000002</v>
      </c>
      <c r="P187" s="6">
        <v>3.3337724</v>
      </c>
      <c r="Q187" s="9">
        <v>5.3177071775705874E-4</v>
      </c>
      <c r="R187" s="9">
        <v>0.98960270382940196</v>
      </c>
    </row>
    <row r="188" spans="11:18" x14ac:dyDescent="0.25">
      <c r="K188">
        <v>179</v>
      </c>
      <c r="L188" t="s">
        <v>205</v>
      </c>
      <c r="M188" s="6">
        <v>790</v>
      </c>
      <c r="N188" s="6">
        <v>608.4</v>
      </c>
      <c r="O188" s="8">
        <v>1.69</v>
      </c>
      <c r="P188" s="6">
        <v>3.2458748399999999</v>
      </c>
      <c r="Q188" s="9">
        <v>5.1775015997384177E-4</v>
      </c>
      <c r="R188" s="9">
        <v>0.99012045398937587</v>
      </c>
    </row>
    <row r="189" spans="11:18" x14ac:dyDescent="0.25">
      <c r="K189">
        <v>180</v>
      </c>
      <c r="L189" t="s">
        <v>206</v>
      </c>
      <c r="M189" s="6">
        <v>589.25</v>
      </c>
      <c r="N189" s="6">
        <v>608.22</v>
      </c>
      <c r="O189" s="8">
        <v>2.355</v>
      </c>
      <c r="P189" s="6">
        <v>3.0572144900000002</v>
      </c>
      <c r="Q189" s="9">
        <v>4.8765690893732893E-4</v>
      </c>
      <c r="R189" s="9">
        <v>0.99060811089831313</v>
      </c>
    </row>
    <row r="190" spans="11:18" x14ac:dyDescent="0.25">
      <c r="K190">
        <v>181</v>
      </c>
      <c r="L190" t="s">
        <v>207</v>
      </c>
      <c r="M190" s="6">
        <v>557.72</v>
      </c>
      <c r="N190" s="6">
        <v>663.82</v>
      </c>
      <c r="O190" s="8">
        <v>1.2549999999999999</v>
      </c>
      <c r="P190" s="6">
        <v>2.88518454</v>
      </c>
      <c r="Q190" s="9">
        <v>4.6021637640811041E-4</v>
      </c>
      <c r="R190" s="9">
        <v>0.99106832727472127</v>
      </c>
    </row>
    <row r="191" spans="11:18" x14ac:dyDescent="0.25">
      <c r="K191">
        <v>182</v>
      </c>
      <c r="L191" t="s">
        <v>208</v>
      </c>
      <c r="M191" s="6">
        <v>135</v>
      </c>
      <c r="N191" s="6">
        <v>440.1</v>
      </c>
      <c r="O191" s="8">
        <v>3.26</v>
      </c>
      <c r="P191" s="6">
        <v>2.7528871100000001</v>
      </c>
      <c r="Q191" s="9">
        <v>4.3911358627507247E-4</v>
      </c>
      <c r="R191" s="9">
        <v>0.9915074408609964</v>
      </c>
    </row>
    <row r="192" spans="11:18" x14ac:dyDescent="0.25">
      <c r="K192">
        <v>183</v>
      </c>
      <c r="L192" t="s">
        <v>209</v>
      </c>
      <c r="M192" s="6">
        <v>891.82</v>
      </c>
      <c r="N192" s="6">
        <v>632.98</v>
      </c>
      <c r="O192" s="8">
        <v>1.3</v>
      </c>
      <c r="P192" s="6">
        <v>2.7187349599999999</v>
      </c>
      <c r="Q192" s="9">
        <v>4.3366596983957531E-4</v>
      </c>
      <c r="R192" s="9">
        <v>0.99194110683083603</v>
      </c>
    </row>
    <row r="193" spans="11:18" x14ac:dyDescent="0.25">
      <c r="K193">
        <v>184</v>
      </c>
      <c r="L193" t="s">
        <v>210</v>
      </c>
      <c r="M193" s="6">
        <v>513.5</v>
      </c>
      <c r="N193" s="6">
        <v>539.38</v>
      </c>
      <c r="O193" s="8">
        <v>2.2599999999999998</v>
      </c>
      <c r="P193" s="6">
        <v>2.7149512800000002</v>
      </c>
      <c r="Q193" s="9">
        <v>4.3306243426847183E-4</v>
      </c>
      <c r="R193" s="9">
        <v>0.99237416926510436</v>
      </c>
    </row>
    <row r="194" spans="11:18" x14ac:dyDescent="0.25">
      <c r="K194">
        <v>185</v>
      </c>
      <c r="L194" t="s">
        <v>211</v>
      </c>
      <c r="M194" s="6">
        <v>451.7</v>
      </c>
      <c r="N194" s="6">
        <v>501.39</v>
      </c>
      <c r="O194" s="8">
        <v>1.1100000000000001</v>
      </c>
      <c r="P194" s="6">
        <v>2.6832738199999997</v>
      </c>
      <c r="Q194" s="9">
        <v>4.2800955614130253E-4</v>
      </c>
      <c r="R194" s="9">
        <v>0.99280217882124566</v>
      </c>
    </row>
    <row r="195" spans="11:18" x14ac:dyDescent="0.25">
      <c r="K195">
        <v>186</v>
      </c>
      <c r="L195" t="s">
        <v>212</v>
      </c>
      <c r="M195" s="6">
        <v>478</v>
      </c>
      <c r="N195" s="6">
        <v>642.1</v>
      </c>
      <c r="O195" s="8">
        <v>1.26</v>
      </c>
      <c r="P195" s="6">
        <v>2.6073521400000002</v>
      </c>
      <c r="Q195" s="9">
        <v>4.1589927342766512E-4</v>
      </c>
      <c r="R195" s="9">
        <v>0.99321807809467344</v>
      </c>
    </row>
    <row r="196" spans="11:18" x14ac:dyDescent="0.25">
      <c r="K196">
        <v>187</v>
      </c>
      <c r="L196" t="s">
        <v>213</v>
      </c>
      <c r="M196" s="6">
        <v>415.2</v>
      </c>
      <c r="N196" s="6">
        <v>567.03</v>
      </c>
      <c r="O196" s="8">
        <v>2.92</v>
      </c>
      <c r="P196" s="6">
        <v>2.58077048</v>
      </c>
      <c r="Q196" s="9">
        <v>4.1165922740131543E-4</v>
      </c>
      <c r="R196" s="9">
        <v>0.99362973732207471</v>
      </c>
    </row>
    <row r="197" spans="11:18" x14ac:dyDescent="0.25">
      <c r="K197">
        <v>188</v>
      </c>
      <c r="L197" t="s">
        <v>214</v>
      </c>
      <c r="M197" s="6">
        <v>519.33000000000004</v>
      </c>
      <c r="N197" s="6">
        <v>455.84</v>
      </c>
      <c r="O197" s="8">
        <v>3.09</v>
      </c>
      <c r="P197" s="6">
        <v>2.5799741599999999</v>
      </c>
      <c r="Q197" s="9">
        <v>4.1153220623515416E-4</v>
      </c>
      <c r="R197" s="9">
        <v>0.99404126952830996</v>
      </c>
    </row>
    <row r="198" spans="11:18" x14ac:dyDescent="0.25">
      <c r="K198">
        <v>189</v>
      </c>
      <c r="L198" t="s">
        <v>215</v>
      </c>
      <c r="M198" s="6">
        <v>466</v>
      </c>
      <c r="N198" s="6">
        <v>570.38</v>
      </c>
      <c r="O198" s="8">
        <v>1.27</v>
      </c>
      <c r="P198" s="6">
        <v>2.4964611400000001</v>
      </c>
      <c r="Q198" s="9">
        <v>3.9821102732460242E-4</v>
      </c>
      <c r="R198" s="9">
        <v>0.99443948055563458</v>
      </c>
    </row>
    <row r="199" spans="11:18" x14ac:dyDescent="0.25">
      <c r="K199">
        <v>190</v>
      </c>
      <c r="L199" t="s">
        <v>216</v>
      </c>
      <c r="M199" s="6">
        <v>672.52</v>
      </c>
      <c r="N199" s="6">
        <v>571.54999999999995</v>
      </c>
      <c r="O199" s="8">
        <v>1.355</v>
      </c>
      <c r="P199" s="6">
        <v>2.4274051999999999</v>
      </c>
      <c r="Q199" s="9">
        <v>3.8719590020339025E-4</v>
      </c>
      <c r="R199" s="9">
        <v>0.994826676455838</v>
      </c>
    </row>
    <row r="200" spans="11:18" x14ac:dyDescent="0.25">
      <c r="K200">
        <v>191</v>
      </c>
      <c r="L200" t="s">
        <v>217</v>
      </c>
      <c r="M200" s="6">
        <v>378</v>
      </c>
      <c r="N200" s="6">
        <v>564.94000000000005</v>
      </c>
      <c r="O200" s="8">
        <v>1.4850000000000001</v>
      </c>
      <c r="P200" s="6">
        <v>2.4099708999999998</v>
      </c>
      <c r="Q200" s="9">
        <v>3.8441495144258343E-4</v>
      </c>
      <c r="R200" s="9">
        <v>0.99521109140728059</v>
      </c>
    </row>
    <row r="201" spans="11:18" x14ac:dyDescent="0.25">
      <c r="K201">
        <v>192</v>
      </c>
      <c r="L201" t="s">
        <v>218</v>
      </c>
      <c r="M201" s="6">
        <v>414.79</v>
      </c>
      <c r="N201" s="6">
        <v>497.03</v>
      </c>
      <c r="O201" s="8">
        <v>1.2749999999999999</v>
      </c>
      <c r="P201" s="6">
        <v>2.1734662600000001</v>
      </c>
      <c r="Q201" s="9">
        <v>3.4669004791717341E-4</v>
      </c>
      <c r="R201" s="9">
        <v>0.9955577814551978</v>
      </c>
    </row>
    <row r="202" spans="11:18" x14ac:dyDescent="0.25">
      <c r="K202">
        <v>193</v>
      </c>
      <c r="L202" t="s">
        <v>219</v>
      </c>
      <c r="M202" s="6">
        <v>453</v>
      </c>
      <c r="N202" s="6">
        <v>439.41</v>
      </c>
      <c r="O202" s="8">
        <v>0.97</v>
      </c>
      <c r="P202" s="6">
        <v>2.0724860500000002</v>
      </c>
      <c r="Q202" s="9">
        <v>3.3058267395518414E-4</v>
      </c>
      <c r="R202" s="9">
        <v>0.99588836412915305</v>
      </c>
    </row>
    <row r="203" spans="11:18" x14ac:dyDescent="0.25">
      <c r="K203">
        <v>194</v>
      </c>
      <c r="L203" t="s">
        <v>220</v>
      </c>
      <c r="M203" s="6">
        <v>371.2</v>
      </c>
      <c r="N203" s="6">
        <v>334.08</v>
      </c>
      <c r="O203" s="8">
        <v>0.9</v>
      </c>
      <c r="P203" s="6">
        <v>1.9777101699999999</v>
      </c>
      <c r="Q203" s="9">
        <v>3.1546495394116727E-4</v>
      </c>
      <c r="R203" s="9">
        <v>0.99620382908309424</v>
      </c>
    </row>
    <row r="204" spans="11:18" x14ac:dyDescent="0.25">
      <c r="K204">
        <v>195</v>
      </c>
      <c r="L204" t="s">
        <v>221</v>
      </c>
      <c r="M204" s="6">
        <v>443</v>
      </c>
      <c r="N204" s="6">
        <v>411.99</v>
      </c>
      <c r="O204" s="8">
        <v>0.93</v>
      </c>
      <c r="P204" s="6">
        <v>1.95924728</v>
      </c>
      <c r="Q204" s="9">
        <v>3.1251993457896682E-4</v>
      </c>
      <c r="R204" s="9">
        <v>0.99651634901767328</v>
      </c>
    </row>
    <row r="205" spans="11:18" x14ac:dyDescent="0.25">
      <c r="K205">
        <v>196</v>
      </c>
      <c r="L205" t="s">
        <v>222</v>
      </c>
      <c r="M205" s="6">
        <v>351.25</v>
      </c>
      <c r="N205" s="6">
        <v>389.89</v>
      </c>
      <c r="O205" s="8">
        <v>1.1100000000000001</v>
      </c>
      <c r="P205" s="6">
        <v>1.8735735099999999</v>
      </c>
      <c r="Q205" s="9">
        <v>2.9885409399373275E-4</v>
      </c>
      <c r="R205" s="9">
        <v>0.99681520311166694</v>
      </c>
    </row>
    <row r="206" spans="11:18" x14ac:dyDescent="0.25">
      <c r="K206">
        <v>197</v>
      </c>
      <c r="L206" t="s">
        <v>223</v>
      </c>
      <c r="M206" s="6">
        <v>377</v>
      </c>
      <c r="N206" s="6">
        <v>446.04</v>
      </c>
      <c r="O206" s="8">
        <v>1.1850000000000001</v>
      </c>
      <c r="P206" s="6">
        <v>1.8691923500000001</v>
      </c>
      <c r="Q206" s="9">
        <v>2.9815525426555922E-4</v>
      </c>
      <c r="R206" s="9">
        <v>0.99711335836593251</v>
      </c>
    </row>
    <row r="207" spans="11:18" x14ac:dyDescent="0.25">
      <c r="K207">
        <v>198</v>
      </c>
      <c r="L207" t="s">
        <v>224</v>
      </c>
      <c r="M207" s="6">
        <v>339</v>
      </c>
      <c r="N207" s="6">
        <v>394.02</v>
      </c>
      <c r="O207" s="8">
        <v>1.2849999999999999</v>
      </c>
      <c r="P207" s="6">
        <v>1.78663299</v>
      </c>
      <c r="Q207" s="9">
        <v>2.8498619385676721E-4</v>
      </c>
      <c r="R207" s="9">
        <v>0.99739834455978926</v>
      </c>
    </row>
    <row r="208" spans="11:18" x14ac:dyDescent="0.25">
      <c r="K208">
        <v>199</v>
      </c>
      <c r="L208" t="s">
        <v>225</v>
      </c>
      <c r="M208" s="6">
        <v>313</v>
      </c>
      <c r="N208" s="6">
        <v>369.3</v>
      </c>
      <c r="O208" s="8">
        <v>1.2</v>
      </c>
      <c r="P208" s="6">
        <v>1.5651497999999999</v>
      </c>
      <c r="Q208" s="9">
        <v>2.4965736489489113E-4</v>
      </c>
      <c r="R208" s="9">
        <v>0.99764800192468417</v>
      </c>
    </row>
    <row r="209" spans="11:18" x14ac:dyDescent="0.25">
      <c r="K209">
        <v>200</v>
      </c>
      <c r="L209" t="s">
        <v>226</v>
      </c>
      <c r="M209" s="6">
        <v>212.8</v>
      </c>
      <c r="N209" s="6">
        <v>315.60000000000002</v>
      </c>
      <c r="O209" s="8">
        <v>2.35</v>
      </c>
      <c r="P209" s="6">
        <v>1.5151148299999999</v>
      </c>
      <c r="Q209" s="9">
        <v>2.4167627659088666E-4</v>
      </c>
      <c r="R209" s="9">
        <v>0.99788967820127505</v>
      </c>
    </row>
    <row r="210" spans="11:18" x14ac:dyDescent="0.25">
      <c r="K210">
        <v>201</v>
      </c>
      <c r="L210" t="s">
        <v>227</v>
      </c>
      <c r="M210" s="6">
        <v>95</v>
      </c>
      <c r="N210" s="6">
        <v>315.39999999999998</v>
      </c>
      <c r="O210" s="8">
        <v>3.32</v>
      </c>
      <c r="P210" s="6">
        <v>1.4619767699999999</v>
      </c>
      <c r="Q210" s="9">
        <v>2.3320021376595668E-4</v>
      </c>
      <c r="R210" s="9">
        <v>0.99812287841504088</v>
      </c>
    </row>
    <row r="211" spans="11:18" x14ac:dyDescent="0.25">
      <c r="K211">
        <v>202</v>
      </c>
      <c r="L211" t="s">
        <v>228</v>
      </c>
      <c r="M211" s="6">
        <v>191</v>
      </c>
      <c r="N211" s="6">
        <v>301.7</v>
      </c>
      <c r="O211" s="8">
        <v>2.3833333333333333</v>
      </c>
      <c r="P211" s="6">
        <v>1.2875146900000001</v>
      </c>
      <c r="Q211" s="9">
        <v>2.0537173168271987E-4</v>
      </c>
      <c r="R211" s="9">
        <v>0.99832825014672355</v>
      </c>
    </row>
    <row r="212" spans="11:18" x14ac:dyDescent="0.25">
      <c r="K212">
        <v>203</v>
      </c>
      <c r="L212" t="s">
        <v>229</v>
      </c>
      <c r="M212" s="6">
        <v>243</v>
      </c>
      <c r="N212" s="6">
        <v>300.93</v>
      </c>
      <c r="O212" s="8">
        <v>1.26</v>
      </c>
      <c r="P212" s="6">
        <v>1.2706815300000001</v>
      </c>
      <c r="Q212" s="9">
        <v>2.0268667088633216E-4</v>
      </c>
      <c r="R212" s="9">
        <v>0.99853093681760985</v>
      </c>
    </row>
    <row r="213" spans="11:18" x14ac:dyDescent="0.25">
      <c r="K213">
        <v>204</v>
      </c>
      <c r="L213" t="s">
        <v>230</v>
      </c>
      <c r="M213" s="6">
        <v>195</v>
      </c>
      <c r="N213" s="6">
        <v>266.45</v>
      </c>
      <c r="O213" s="8">
        <v>1.355</v>
      </c>
      <c r="P213" s="6">
        <v>1.13429705</v>
      </c>
      <c r="Q213" s="9">
        <v>1.8093195457140817E-4</v>
      </c>
      <c r="R213" s="9">
        <v>0.99871186877218132</v>
      </c>
    </row>
    <row r="214" spans="11:18" x14ac:dyDescent="0.25">
      <c r="K214">
        <v>205</v>
      </c>
      <c r="L214" t="s">
        <v>231</v>
      </c>
      <c r="M214" s="6">
        <v>315</v>
      </c>
      <c r="N214" s="6">
        <v>261.45</v>
      </c>
      <c r="O214" s="8">
        <v>0.83</v>
      </c>
      <c r="P214" s="6">
        <v>1.0797885</v>
      </c>
      <c r="Q214" s="9">
        <v>1.7223728460611705E-4</v>
      </c>
      <c r="R214" s="9">
        <v>0.99888410605678746</v>
      </c>
    </row>
    <row r="215" spans="11:18" x14ac:dyDescent="0.25">
      <c r="K215">
        <v>206</v>
      </c>
      <c r="L215" t="s">
        <v>232</v>
      </c>
      <c r="M215" s="6">
        <v>313</v>
      </c>
      <c r="N215" s="6">
        <v>241.01</v>
      </c>
      <c r="O215" s="8">
        <v>0.77</v>
      </c>
      <c r="P215" s="6">
        <v>1.0075302500000001</v>
      </c>
      <c r="Q215" s="9">
        <v>1.6071135636147474E-4</v>
      </c>
      <c r="R215" s="9">
        <v>0.99904481741314888</v>
      </c>
    </row>
    <row r="216" spans="11:18" x14ac:dyDescent="0.25">
      <c r="K216">
        <v>207</v>
      </c>
      <c r="L216" t="s">
        <v>233</v>
      </c>
      <c r="M216" s="6">
        <v>102.7</v>
      </c>
      <c r="N216" s="6">
        <v>154.28</v>
      </c>
      <c r="O216" s="8">
        <v>2.3149999999999999</v>
      </c>
      <c r="P216" s="6">
        <v>0.85377949999999991</v>
      </c>
      <c r="Q216" s="9">
        <v>1.3618654276496581E-4</v>
      </c>
      <c r="R216" s="9">
        <v>0.99918100395591392</v>
      </c>
    </row>
    <row r="217" spans="11:18" x14ac:dyDescent="0.25">
      <c r="K217">
        <v>208</v>
      </c>
      <c r="L217" t="s">
        <v>234</v>
      </c>
      <c r="M217" s="6">
        <v>158</v>
      </c>
      <c r="N217" s="6">
        <v>197.77</v>
      </c>
      <c r="O217" s="8">
        <v>1.2649999999999999</v>
      </c>
      <c r="P217" s="6">
        <v>0.80949007000000006</v>
      </c>
      <c r="Q217" s="9">
        <v>1.2912192672214569E-4</v>
      </c>
      <c r="R217" s="9">
        <v>0.99931012588263601</v>
      </c>
    </row>
    <row r="218" spans="11:18" x14ac:dyDescent="0.25">
      <c r="K218">
        <v>209</v>
      </c>
      <c r="L218" t="s">
        <v>235</v>
      </c>
      <c r="M218" s="6">
        <v>209</v>
      </c>
      <c r="N218" s="6">
        <v>177.52</v>
      </c>
      <c r="O218" s="8">
        <v>1.27</v>
      </c>
      <c r="P218" s="6">
        <v>0.72380011</v>
      </c>
      <c r="Q218" s="9">
        <v>1.1545350366669846E-4</v>
      </c>
      <c r="R218" s="9">
        <v>0.99942557938630283</v>
      </c>
    </row>
    <row r="219" spans="11:18" x14ac:dyDescent="0.25">
      <c r="K219">
        <v>210</v>
      </c>
      <c r="L219" t="s">
        <v>236</v>
      </c>
      <c r="M219" s="6">
        <v>195</v>
      </c>
      <c r="N219" s="6">
        <v>159.9</v>
      </c>
      <c r="O219" s="8">
        <v>0.82</v>
      </c>
      <c r="P219" s="6">
        <v>0.65638949999999996</v>
      </c>
      <c r="Q219" s="9">
        <v>1.0470082347049154E-4</v>
      </c>
      <c r="R219" s="9">
        <v>0.9995302802097733</v>
      </c>
    </row>
    <row r="220" spans="11:18" x14ac:dyDescent="0.25">
      <c r="K220">
        <v>211</v>
      </c>
      <c r="L220" t="s">
        <v>237</v>
      </c>
      <c r="M220" s="6">
        <v>114</v>
      </c>
      <c r="N220" s="6">
        <v>152.96</v>
      </c>
      <c r="O220" s="8">
        <v>1.28</v>
      </c>
      <c r="P220" s="6">
        <v>0.65269597000000001</v>
      </c>
      <c r="Q220" s="9">
        <v>1.0411166774433664E-4</v>
      </c>
      <c r="R220" s="9">
        <v>0.99963439187751768</v>
      </c>
    </row>
    <row r="221" spans="11:18" x14ac:dyDescent="0.25">
      <c r="K221">
        <v>212</v>
      </c>
      <c r="L221" t="s">
        <v>238</v>
      </c>
      <c r="M221" s="6">
        <v>190</v>
      </c>
      <c r="N221" s="6">
        <v>138.69999999999999</v>
      </c>
      <c r="O221" s="8">
        <v>0.73</v>
      </c>
      <c r="P221" s="6">
        <v>0.55947142000000005</v>
      </c>
      <c r="Q221" s="9">
        <v>8.9241400696088595E-5</v>
      </c>
      <c r="R221" s="9">
        <v>0.99972363327821367</v>
      </c>
    </row>
    <row r="222" spans="11:18" x14ac:dyDescent="0.25">
      <c r="K222">
        <v>213</v>
      </c>
      <c r="L222" t="s">
        <v>239</v>
      </c>
      <c r="M222" s="6">
        <v>339</v>
      </c>
      <c r="N222" s="6">
        <v>122.38</v>
      </c>
      <c r="O222" s="8">
        <v>1.3049999999999999</v>
      </c>
      <c r="P222" s="6">
        <v>0.50742427999999995</v>
      </c>
      <c r="Q222" s="9">
        <v>8.0939350743607679E-5</v>
      </c>
      <c r="R222" s="9">
        <v>0.99980457262895739</v>
      </c>
    </row>
    <row r="223" spans="11:18" x14ac:dyDescent="0.25">
      <c r="K223">
        <v>214</v>
      </c>
      <c r="L223" t="s">
        <v>240</v>
      </c>
      <c r="M223" s="6">
        <v>33</v>
      </c>
      <c r="N223" s="6">
        <v>122.76</v>
      </c>
      <c r="O223" s="8">
        <v>3.72</v>
      </c>
      <c r="P223" s="6">
        <v>0.48761745000000001</v>
      </c>
      <c r="Q223" s="9">
        <v>7.7779959236979333E-5</v>
      </c>
      <c r="R223" s="9">
        <v>0.99988235258819425</v>
      </c>
    </row>
    <row r="224" spans="11:18" x14ac:dyDescent="0.25">
      <c r="K224">
        <v>215</v>
      </c>
      <c r="L224" t="s">
        <v>241</v>
      </c>
      <c r="M224" s="6">
        <v>164.2</v>
      </c>
      <c r="N224" s="6">
        <v>87.06</v>
      </c>
      <c r="O224" s="8">
        <v>1.325</v>
      </c>
      <c r="P224" s="6">
        <v>0.36414270999999998</v>
      </c>
      <c r="Q224" s="9">
        <v>5.8084478191342787E-5</v>
      </c>
      <c r="R224" s="9">
        <v>0.99994043706638558</v>
      </c>
    </row>
    <row r="225" spans="11:18" x14ac:dyDescent="0.25">
      <c r="K225">
        <v>216</v>
      </c>
      <c r="L225" t="s">
        <v>242</v>
      </c>
      <c r="M225" s="6">
        <v>45.5</v>
      </c>
      <c r="N225" s="6">
        <v>62.8</v>
      </c>
      <c r="O225" s="8">
        <v>1.385</v>
      </c>
      <c r="P225" s="6">
        <v>0.27082110000000004</v>
      </c>
      <c r="Q225" s="9">
        <v>4.3198729082632099E-5</v>
      </c>
      <c r="R225" s="9">
        <v>0.99998363579546823</v>
      </c>
    </row>
    <row r="226" spans="11:18" x14ac:dyDescent="0.25">
      <c r="K226">
        <v>217</v>
      </c>
      <c r="L226" t="s">
        <v>243</v>
      </c>
      <c r="M226" s="6">
        <v>6.75</v>
      </c>
      <c r="N226" s="6">
        <v>29.7</v>
      </c>
      <c r="O226" s="8">
        <v>4.4000000000000004</v>
      </c>
      <c r="P226" s="6">
        <v>0.10259033000000001</v>
      </c>
      <c r="Q226" s="9">
        <v>1.6364204532689011E-5</v>
      </c>
      <c r="R226" s="9">
        <v>1.0000000000000009</v>
      </c>
    </row>
    <row r="227" spans="11:18" x14ac:dyDescent="0.25">
      <c r="K227">
        <v>218</v>
      </c>
      <c r="L227" t="s">
        <v>25</v>
      </c>
      <c r="M227" s="6">
        <v>513101.8</v>
      </c>
      <c r="N227" s="6">
        <v>1151896.04</v>
      </c>
      <c r="O227" s="8">
        <v>2.7068224299065422</v>
      </c>
      <c r="P227" s="6">
        <v>6269.1913801899955</v>
      </c>
      <c r="Q227" s="9">
        <v>1</v>
      </c>
      <c r="R22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B5EF-9DB6-4628-A2AF-EEE296AD201D}">
  <dimension ref="A1:M28"/>
  <sheetViews>
    <sheetView workbookViewId="0">
      <selection activeCell="G4" sqref="G4"/>
    </sheetView>
  </sheetViews>
  <sheetFormatPr baseColWidth="10" defaultRowHeight="15" x14ac:dyDescent="0.25"/>
  <cols>
    <col min="1" max="1" width="12.7109375" customWidth="1"/>
    <col min="2" max="2" width="15.28515625" bestFit="1" customWidth="1"/>
    <col min="3" max="3" width="14.85546875" customWidth="1"/>
    <col min="4" max="4" width="16.85546875" customWidth="1"/>
    <col min="5" max="5" width="15.7109375" customWidth="1"/>
    <col min="6" max="6" width="13.85546875" customWidth="1"/>
  </cols>
  <sheetData>
    <row r="1" spans="1:13" ht="23.25" x14ac:dyDescent="0.25">
      <c r="A1" s="1" t="s">
        <v>1</v>
      </c>
      <c r="B1" s="1" t="s">
        <v>2</v>
      </c>
      <c r="C1" s="2"/>
      <c r="D1" s="3" t="s">
        <v>3</v>
      </c>
      <c r="E1" s="5" t="s">
        <v>4</v>
      </c>
      <c r="F1" s="4"/>
      <c r="G1" s="4"/>
      <c r="H1" s="4"/>
      <c r="I1" s="4"/>
      <c r="J1" s="4"/>
      <c r="K1" s="4"/>
      <c r="L1" s="4"/>
      <c r="M1" s="4"/>
    </row>
    <row r="3" spans="1:13" x14ac:dyDescent="0.25">
      <c r="B3" s="18" t="s">
        <v>6</v>
      </c>
      <c r="C3" s="13" t="s">
        <v>24</v>
      </c>
    </row>
    <row r="4" spans="1:13" ht="45" x14ac:dyDescent="0.25">
      <c r="B4" s="10" t="s">
        <v>0</v>
      </c>
      <c r="C4" s="10" t="s">
        <v>7</v>
      </c>
      <c r="D4" s="10" t="s">
        <v>26</v>
      </c>
      <c r="E4" s="10" t="s">
        <v>9</v>
      </c>
      <c r="F4" s="10" t="s">
        <v>10</v>
      </c>
    </row>
    <row r="5" spans="1:13" x14ac:dyDescent="0.25">
      <c r="B5" s="14">
        <v>1999</v>
      </c>
      <c r="C5" s="15">
        <v>635193</v>
      </c>
      <c r="D5" s="15">
        <v>861374</v>
      </c>
      <c r="E5" s="16">
        <v>1.82</v>
      </c>
      <c r="F5" s="17">
        <v>1385.59572</v>
      </c>
      <c r="G5" s="12"/>
    </row>
    <row r="6" spans="1:13" x14ac:dyDescent="0.25">
      <c r="B6" s="14">
        <v>2000</v>
      </c>
      <c r="C6" s="15">
        <v>611710.6</v>
      </c>
      <c r="D6" s="15">
        <v>925136.39</v>
      </c>
      <c r="E6" s="16">
        <v>1.77</v>
      </c>
      <c r="F6" s="17">
        <v>1364.1468400000001</v>
      </c>
      <c r="G6" s="12"/>
    </row>
    <row r="7" spans="1:13" x14ac:dyDescent="0.25">
      <c r="B7" s="14">
        <v>2001</v>
      </c>
      <c r="C7" s="15">
        <v>609872</v>
      </c>
      <c r="D7" s="15">
        <v>1121840.5</v>
      </c>
      <c r="E7" s="16">
        <v>1.96</v>
      </c>
      <c r="F7" s="17">
        <v>1657.8434399999999</v>
      </c>
      <c r="G7" s="12"/>
    </row>
    <row r="8" spans="1:13" x14ac:dyDescent="0.25">
      <c r="B8" s="14">
        <v>2002</v>
      </c>
      <c r="C8" s="15">
        <v>579987.5</v>
      </c>
      <c r="D8" s="15">
        <v>724907.41</v>
      </c>
      <c r="E8" s="16">
        <v>1.69</v>
      </c>
      <c r="F8" s="17">
        <v>1230.67444</v>
      </c>
      <c r="G8" s="12"/>
    </row>
    <row r="9" spans="1:13" x14ac:dyDescent="0.25">
      <c r="B9" s="14">
        <v>2003</v>
      </c>
      <c r="C9" s="15">
        <v>501510</v>
      </c>
      <c r="D9" s="15">
        <v>863242.53</v>
      </c>
      <c r="E9" s="16">
        <v>1.98</v>
      </c>
      <c r="F9" s="17">
        <v>1489.4411</v>
      </c>
      <c r="G9" s="12"/>
    </row>
    <row r="10" spans="1:13" x14ac:dyDescent="0.25">
      <c r="B10" s="14">
        <v>2004</v>
      </c>
      <c r="C10" s="15">
        <v>564661</v>
      </c>
      <c r="D10" s="15">
        <v>855353.72</v>
      </c>
      <c r="E10" s="16">
        <v>1.77</v>
      </c>
      <c r="F10" s="17">
        <v>1601.84915</v>
      </c>
      <c r="G10" s="12"/>
    </row>
    <row r="11" spans="1:13" x14ac:dyDescent="0.25">
      <c r="B11" s="14">
        <v>2005</v>
      </c>
      <c r="C11" s="15">
        <v>544351</v>
      </c>
      <c r="D11" s="15">
        <v>777757.33</v>
      </c>
      <c r="E11" s="16">
        <v>1.94</v>
      </c>
      <c r="F11" s="17">
        <v>1256.53901</v>
      </c>
      <c r="G11" s="12"/>
    </row>
    <row r="12" spans="1:13" x14ac:dyDescent="0.25">
      <c r="B12" s="14">
        <v>2006</v>
      </c>
      <c r="C12" s="15">
        <v>578823.55000000005</v>
      </c>
      <c r="D12" s="15">
        <v>1016584.95</v>
      </c>
      <c r="E12" s="16">
        <v>1.89</v>
      </c>
      <c r="F12" s="17">
        <v>2093.5861599999998</v>
      </c>
      <c r="G12" s="12"/>
    </row>
    <row r="13" spans="1:13" x14ac:dyDescent="0.25">
      <c r="B13" s="14">
        <v>2007</v>
      </c>
      <c r="C13" s="15">
        <v>591213</v>
      </c>
      <c r="D13" s="15">
        <v>942315.8</v>
      </c>
      <c r="E13" s="16">
        <v>1.85</v>
      </c>
      <c r="F13" s="17">
        <v>2519.9638300000001</v>
      </c>
      <c r="G13" s="12"/>
    </row>
    <row r="14" spans="1:13" x14ac:dyDescent="0.25">
      <c r="B14" s="14">
        <v>2008</v>
      </c>
      <c r="C14" s="15">
        <v>594039.71</v>
      </c>
      <c r="D14" s="15">
        <v>1020642.12</v>
      </c>
      <c r="E14" s="16">
        <v>1.87</v>
      </c>
      <c r="F14" s="17">
        <v>2904.9519599999999</v>
      </c>
      <c r="G14" s="12"/>
    </row>
    <row r="15" spans="1:13" x14ac:dyDescent="0.25">
      <c r="B15" s="14">
        <v>2009</v>
      </c>
      <c r="C15" s="15">
        <v>597142.5</v>
      </c>
      <c r="D15" s="15">
        <v>658118.06999999995</v>
      </c>
      <c r="E15" s="16">
        <v>2.16</v>
      </c>
      <c r="F15" s="17">
        <v>2245.8966700000001</v>
      </c>
      <c r="G15" s="12"/>
    </row>
    <row r="16" spans="1:13" x14ac:dyDescent="0.25">
      <c r="B16" s="14">
        <v>2010</v>
      </c>
      <c r="C16" s="15">
        <v>606534.40000000002</v>
      </c>
      <c r="D16" s="15">
        <v>1080462.01</v>
      </c>
      <c r="E16" s="16">
        <v>1.9</v>
      </c>
      <c r="F16" s="17">
        <v>3628.59357</v>
      </c>
      <c r="G16" s="12"/>
    </row>
    <row r="17" spans="2:7" x14ac:dyDescent="0.25">
      <c r="B17" s="14">
        <v>2011</v>
      </c>
      <c r="C17" s="15">
        <v>589086.6</v>
      </c>
      <c r="D17" s="15">
        <v>611805.06000000006</v>
      </c>
      <c r="E17" s="16">
        <v>1.32</v>
      </c>
      <c r="F17" s="17">
        <v>2655.18694</v>
      </c>
      <c r="G17" s="12"/>
    </row>
    <row r="18" spans="2:7" x14ac:dyDescent="0.25">
      <c r="B18" s="14">
        <v>2012</v>
      </c>
      <c r="C18" s="15">
        <v>574768.5</v>
      </c>
      <c r="D18" s="15">
        <v>1002278.01</v>
      </c>
      <c r="E18" s="16">
        <v>1.77</v>
      </c>
      <c r="F18" s="17">
        <v>4259.14084</v>
      </c>
      <c r="G18" s="12"/>
    </row>
    <row r="19" spans="2:7" x14ac:dyDescent="0.25">
      <c r="B19" s="14">
        <v>2013</v>
      </c>
      <c r="C19" s="15">
        <v>547980.26</v>
      </c>
      <c r="D19" s="15">
        <v>942170.67</v>
      </c>
      <c r="E19" s="16">
        <v>1.74</v>
      </c>
      <c r="F19" s="17">
        <v>3530.5691499999998</v>
      </c>
      <c r="G19" s="12"/>
    </row>
    <row r="20" spans="2:7" x14ac:dyDescent="0.25">
      <c r="B20" s="14">
        <v>2014</v>
      </c>
      <c r="C20" s="15">
        <v>553426.28</v>
      </c>
      <c r="D20" s="15">
        <v>960405.84</v>
      </c>
      <c r="E20" s="16">
        <v>1.82</v>
      </c>
      <c r="F20" s="17">
        <v>3361.3003900000003</v>
      </c>
      <c r="G20" s="12"/>
    </row>
    <row r="21" spans="2:7" x14ac:dyDescent="0.25">
      <c r="B21" s="14">
        <v>2015</v>
      </c>
      <c r="C21" s="15">
        <v>556196.61</v>
      </c>
      <c r="D21" s="15">
        <v>1002154.92</v>
      </c>
      <c r="E21" s="16">
        <v>1.92</v>
      </c>
      <c r="F21" s="17">
        <v>3797.6923500000003</v>
      </c>
      <c r="G21" s="12"/>
    </row>
    <row r="22" spans="2:7" x14ac:dyDescent="0.25">
      <c r="B22" s="14">
        <v>2016</v>
      </c>
      <c r="C22" s="15">
        <v>558165.71</v>
      </c>
      <c r="D22" s="15">
        <v>1061811.2</v>
      </c>
      <c r="E22" s="16">
        <v>1.93</v>
      </c>
      <c r="F22" s="17">
        <v>3867.6139700000003</v>
      </c>
      <c r="G22" s="12"/>
    </row>
    <row r="23" spans="2:7" x14ac:dyDescent="0.25">
      <c r="B23" s="14">
        <v>2017</v>
      </c>
      <c r="C23" s="15">
        <v>525108.97</v>
      </c>
      <c r="D23" s="15">
        <v>1027725.91</v>
      </c>
      <c r="E23" s="16">
        <v>2</v>
      </c>
      <c r="F23" s="17">
        <v>3826.28316</v>
      </c>
      <c r="G23" s="12"/>
    </row>
    <row r="24" spans="2:7" x14ac:dyDescent="0.25">
      <c r="B24" s="14">
        <v>2018</v>
      </c>
      <c r="C24" s="15">
        <v>515542.1</v>
      </c>
      <c r="D24" s="15">
        <v>1000390.57</v>
      </c>
      <c r="E24" s="16">
        <v>1.95</v>
      </c>
      <c r="F24" s="17">
        <v>3877.16905</v>
      </c>
      <c r="G24" s="12"/>
    </row>
    <row r="25" spans="2:7" x14ac:dyDescent="0.25">
      <c r="B25" s="14">
        <v>2019</v>
      </c>
      <c r="C25" s="15">
        <v>532963.63</v>
      </c>
      <c r="D25" s="15">
        <v>1026623.8</v>
      </c>
      <c r="E25" s="16">
        <v>1.98</v>
      </c>
      <c r="F25" s="17">
        <v>4192.2582599999996</v>
      </c>
      <c r="G25" s="12"/>
    </row>
    <row r="26" spans="2:7" x14ac:dyDescent="0.25">
      <c r="B26" s="14">
        <v>2020</v>
      </c>
      <c r="C26" s="15">
        <v>516721.9</v>
      </c>
      <c r="D26" s="15">
        <v>1049011.21</v>
      </c>
      <c r="E26" s="16">
        <v>2.0299999999999998</v>
      </c>
      <c r="F26" s="17">
        <v>4367.1597000000002</v>
      </c>
      <c r="G26" s="12"/>
    </row>
    <row r="27" spans="2:7" x14ac:dyDescent="0.25">
      <c r="B27" s="14">
        <v>2021</v>
      </c>
      <c r="C27" s="15">
        <v>513101.8</v>
      </c>
      <c r="D27" s="15">
        <v>1151896.04</v>
      </c>
      <c r="E27" s="16">
        <v>2.3199999999999998</v>
      </c>
      <c r="F27" s="17">
        <v>6269.1913800000002</v>
      </c>
      <c r="G27" s="12"/>
    </row>
    <row r="28" spans="2:7" x14ac:dyDescent="0.25">
      <c r="C28" s="12"/>
      <c r="D28" s="12"/>
      <c r="F2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EE0A-64B2-4543-ADB7-099F4508C19E}">
  <dimension ref="C3:O41"/>
  <sheetViews>
    <sheetView workbookViewId="0">
      <selection activeCell="D8" sqref="D8"/>
    </sheetView>
  </sheetViews>
  <sheetFormatPr baseColWidth="10" defaultRowHeight="15" x14ac:dyDescent="0.25"/>
  <cols>
    <col min="3" max="3" width="8.7109375" bestFit="1" customWidth="1"/>
    <col min="4" max="4" width="18.7109375" bestFit="1" customWidth="1"/>
    <col min="7" max="7" width="8.7109375" bestFit="1" customWidth="1"/>
    <col min="8" max="8" width="18.7109375" bestFit="1" customWidth="1"/>
    <col min="9" max="9" width="15.28515625" customWidth="1"/>
    <col min="11" max="11" width="8.7109375" bestFit="1" customWidth="1"/>
    <col min="12" max="12" width="18.7109375" bestFit="1" customWidth="1"/>
    <col min="15" max="15" width="8.7109375" bestFit="1" customWidth="1"/>
  </cols>
  <sheetData>
    <row r="3" spans="3:15" x14ac:dyDescent="0.25">
      <c r="D3" t="s">
        <v>271</v>
      </c>
      <c r="E3" s="6">
        <v>21672717.440000001</v>
      </c>
      <c r="F3" s="9">
        <v>1</v>
      </c>
      <c r="H3" t="s">
        <v>271</v>
      </c>
      <c r="I3" s="6">
        <v>21672717.440000001</v>
      </c>
      <c r="J3" s="9">
        <v>1</v>
      </c>
      <c r="L3" t="s">
        <v>271</v>
      </c>
      <c r="M3" s="6">
        <v>21672717.440000001</v>
      </c>
      <c r="N3" s="9">
        <v>1</v>
      </c>
    </row>
    <row r="4" spans="3:15" x14ac:dyDescent="0.25">
      <c r="D4" t="s">
        <v>25</v>
      </c>
      <c r="E4" s="6">
        <v>7309546.2000000002</v>
      </c>
      <c r="F4" s="9">
        <v>1</v>
      </c>
      <c r="H4" t="s">
        <v>25</v>
      </c>
      <c r="I4" s="6">
        <v>7309546.2000000002</v>
      </c>
      <c r="J4" s="9">
        <v>1</v>
      </c>
      <c r="L4" t="s">
        <v>25</v>
      </c>
      <c r="M4" s="6">
        <v>7309546.2000000002</v>
      </c>
      <c r="N4" s="9">
        <v>1</v>
      </c>
    </row>
    <row r="5" spans="3:15" x14ac:dyDescent="0.25">
      <c r="D5" t="s">
        <v>272</v>
      </c>
      <c r="E5" s="19">
        <v>0.33726948271420826</v>
      </c>
      <c r="F5" s="19"/>
      <c r="H5" t="s">
        <v>272</v>
      </c>
      <c r="I5" s="19">
        <v>0.33726948271420826</v>
      </c>
      <c r="J5" s="19"/>
      <c r="L5" t="s">
        <v>272</v>
      </c>
      <c r="M5" s="19">
        <v>0.33726948271420826</v>
      </c>
      <c r="N5" s="19"/>
    </row>
    <row r="6" spans="3:15" x14ac:dyDescent="0.25">
      <c r="D6" t="s">
        <v>0</v>
      </c>
      <c r="E6" s="6">
        <v>513101.8</v>
      </c>
      <c r="F6" s="9">
        <v>7.019612243506991E-2</v>
      </c>
      <c r="G6">
        <v>5</v>
      </c>
      <c r="H6" t="s">
        <v>0</v>
      </c>
      <c r="I6" s="6">
        <v>1151896.0399999991</v>
      </c>
      <c r="J6" s="9">
        <v>4.1881832091880462E-2</v>
      </c>
      <c r="K6">
        <v>5</v>
      </c>
      <c r="L6" t="s">
        <v>0</v>
      </c>
      <c r="M6" s="6">
        <v>6269.1913801899955</v>
      </c>
      <c r="N6" s="9">
        <v>4.218794700494425E-2</v>
      </c>
      <c r="O6">
        <v>5</v>
      </c>
    </row>
    <row r="8" spans="3:15" ht="45" x14ac:dyDescent="0.25">
      <c r="C8" s="10" t="s">
        <v>273</v>
      </c>
      <c r="D8" s="10" t="s">
        <v>305</v>
      </c>
      <c r="E8" s="10" t="s">
        <v>7</v>
      </c>
      <c r="F8" s="10" t="s">
        <v>11</v>
      </c>
      <c r="G8" s="10" t="s">
        <v>273</v>
      </c>
      <c r="H8" s="10" t="s">
        <v>305</v>
      </c>
      <c r="I8" s="23" t="s">
        <v>26</v>
      </c>
      <c r="J8" s="23" t="s">
        <v>11</v>
      </c>
      <c r="K8" s="10" t="s">
        <v>273</v>
      </c>
      <c r="L8" s="10" t="s">
        <v>305</v>
      </c>
      <c r="M8" s="22" t="s">
        <v>10</v>
      </c>
      <c r="N8" s="22" t="s">
        <v>11</v>
      </c>
      <c r="O8" s="10" t="s">
        <v>273</v>
      </c>
    </row>
    <row r="9" spans="3:15" x14ac:dyDescent="0.25">
      <c r="C9">
        <v>1</v>
      </c>
      <c r="D9" t="s">
        <v>274</v>
      </c>
      <c r="E9" s="6">
        <v>690207.92</v>
      </c>
      <c r="F9" s="9">
        <v>9.4425549974634537E-2</v>
      </c>
      <c r="G9">
        <v>1</v>
      </c>
      <c r="H9" t="s">
        <v>275</v>
      </c>
      <c r="I9" s="6">
        <v>5535561.1100000013</v>
      </c>
      <c r="J9" s="9">
        <v>0.2012676777180028</v>
      </c>
      <c r="K9">
        <v>1</v>
      </c>
      <c r="L9" t="s">
        <v>275</v>
      </c>
      <c r="M9" s="6">
        <v>32900.554121509995</v>
      </c>
      <c r="N9" s="9">
        <v>0.22140125409116135</v>
      </c>
      <c r="O9">
        <v>1</v>
      </c>
    </row>
    <row r="10" spans="3:15" x14ac:dyDescent="0.25">
      <c r="C10">
        <v>2</v>
      </c>
      <c r="D10" t="s">
        <v>276</v>
      </c>
      <c r="E10" s="6">
        <v>594122.78</v>
      </c>
      <c r="F10" s="9">
        <v>8.1280391934590968E-2</v>
      </c>
      <c r="G10">
        <v>2</v>
      </c>
      <c r="H10" t="s">
        <v>277</v>
      </c>
      <c r="I10" s="6">
        <v>3945527.6900000004</v>
      </c>
      <c r="J10" s="9">
        <v>0.14345559190084994</v>
      </c>
      <c r="K10">
        <v>2</v>
      </c>
      <c r="L10" t="s">
        <v>277</v>
      </c>
      <c r="M10" s="6">
        <v>22829.231054089993</v>
      </c>
      <c r="N10" s="9">
        <v>0.15362721146413424</v>
      </c>
      <c r="O10">
        <v>2</v>
      </c>
    </row>
    <row r="11" spans="3:15" x14ac:dyDescent="0.25">
      <c r="C11">
        <v>3</v>
      </c>
      <c r="D11" t="s">
        <v>277</v>
      </c>
      <c r="E11" s="6">
        <v>587341.13</v>
      </c>
      <c r="F11" s="9">
        <v>8.0352612040402727E-2</v>
      </c>
      <c r="G11">
        <v>3</v>
      </c>
      <c r="H11" t="s">
        <v>278</v>
      </c>
      <c r="I11" s="6">
        <v>1936183.9499999997</v>
      </c>
      <c r="J11" s="9">
        <v>7.0397786151685987E-2</v>
      </c>
      <c r="K11">
        <v>3</v>
      </c>
      <c r="L11" t="s">
        <v>278</v>
      </c>
      <c r="M11" s="6">
        <v>11893.353975990003</v>
      </c>
      <c r="N11" s="9">
        <v>8.0035232109137308E-2</v>
      </c>
      <c r="O11">
        <v>3</v>
      </c>
    </row>
    <row r="12" spans="3:15" x14ac:dyDescent="0.25">
      <c r="C12">
        <v>4</v>
      </c>
      <c r="D12" t="s">
        <v>279</v>
      </c>
      <c r="E12" s="6">
        <v>514551.62</v>
      </c>
      <c r="F12" s="9">
        <v>7.03944685375954E-2</v>
      </c>
      <c r="G12">
        <v>4</v>
      </c>
      <c r="H12" t="s">
        <v>280</v>
      </c>
      <c r="I12" s="6">
        <v>1929919.2500000005</v>
      </c>
      <c r="J12" s="9">
        <v>7.0170007685231697E-2</v>
      </c>
      <c r="K12">
        <v>4</v>
      </c>
      <c r="L12" t="s">
        <v>280</v>
      </c>
      <c r="M12" s="6">
        <v>11563.981579429998</v>
      </c>
      <c r="N12" s="9">
        <v>7.7818750848910753E-2</v>
      </c>
      <c r="O12">
        <v>4</v>
      </c>
    </row>
    <row r="13" spans="3:15" x14ac:dyDescent="0.25">
      <c r="C13" s="13">
        <v>5</v>
      </c>
      <c r="D13" s="13" t="s">
        <v>0</v>
      </c>
      <c r="E13" s="20">
        <v>513101.8</v>
      </c>
      <c r="F13" s="21">
        <v>7.019612243506991E-2</v>
      </c>
      <c r="G13">
        <v>5</v>
      </c>
      <c r="H13" t="s">
        <v>281</v>
      </c>
      <c r="I13" s="6">
        <v>1907402.7100000007</v>
      </c>
      <c r="J13" s="9">
        <v>6.935132794780495E-2</v>
      </c>
      <c r="K13">
        <v>5</v>
      </c>
      <c r="L13" t="s">
        <v>281</v>
      </c>
      <c r="M13" s="6">
        <v>9716.1714842500041</v>
      </c>
      <c r="N13" s="9">
        <v>6.5384082700641208E-2</v>
      </c>
      <c r="O13">
        <v>5</v>
      </c>
    </row>
    <row r="14" spans="3:15" x14ac:dyDescent="0.25">
      <c r="C14">
        <v>6</v>
      </c>
      <c r="D14" t="s">
        <v>282</v>
      </c>
      <c r="E14" s="6">
        <v>506629.14</v>
      </c>
      <c r="F14" s="9">
        <v>6.9310614658951053E-2</v>
      </c>
      <c r="G14">
        <v>6</v>
      </c>
      <c r="H14" t="s">
        <v>283</v>
      </c>
      <c r="I14" s="6">
        <v>1501315.6099999999</v>
      </c>
      <c r="J14" s="9">
        <v>5.458639157656895E-2</v>
      </c>
      <c r="K14">
        <v>6</v>
      </c>
      <c r="L14" t="s">
        <v>283</v>
      </c>
      <c r="M14" s="6">
        <v>7869.6479045400019</v>
      </c>
      <c r="N14" s="9">
        <v>5.2958072039945021E-2</v>
      </c>
      <c r="O14">
        <v>6</v>
      </c>
    </row>
    <row r="15" spans="3:15" x14ac:dyDescent="0.25">
      <c r="C15">
        <v>7</v>
      </c>
      <c r="D15" t="s">
        <v>275</v>
      </c>
      <c r="E15" s="6">
        <v>489457.23</v>
      </c>
      <c r="F15" s="9">
        <v>6.6961370324193303E-2</v>
      </c>
      <c r="G15">
        <v>7</v>
      </c>
      <c r="H15" t="s">
        <v>282</v>
      </c>
      <c r="I15" s="6">
        <v>1460629.2799999996</v>
      </c>
      <c r="J15" s="9">
        <v>5.3107075750902212E-2</v>
      </c>
      <c r="K15">
        <v>7</v>
      </c>
      <c r="L15" t="s">
        <v>282</v>
      </c>
      <c r="M15" s="6">
        <v>6828.8510890999969</v>
      </c>
      <c r="N15" s="9">
        <v>4.5954125561066442E-2</v>
      </c>
      <c r="O15">
        <v>7</v>
      </c>
    </row>
    <row r="16" spans="3:15" x14ac:dyDescent="0.25">
      <c r="C16">
        <v>8</v>
      </c>
      <c r="D16" t="s">
        <v>278</v>
      </c>
      <c r="E16" s="6">
        <v>489194.2</v>
      </c>
      <c r="F16" s="9">
        <v>6.6925385874160012E-2</v>
      </c>
      <c r="G16">
        <v>8</v>
      </c>
      <c r="H16" t="s">
        <v>274</v>
      </c>
      <c r="I16" s="6">
        <v>1288651.5199999998</v>
      </c>
      <c r="J16" s="9">
        <v>4.6854129809827776E-2</v>
      </c>
      <c r="K16" s="13">
        <v>8</v>
      </c>
      <c r="L16" s="13" t="s">
        <v>0</v>
      </c>
      <c r="M16" s="20">
        <v>6269.1913801899955</v>
      </c>
      <c r="N16" s="21">
        <v>4.218794700494425E-2</v>
      </c>
      <c r="O16" s="13">
        <v>8</v>
      </c>
    </row>
    <row r="17" spans="3:15" x14ac:dyDescent="0.25">
      <c r="C17">
        <v>9</v>
      </c>
      <c r="D17" t="s">
        <v>281</v>
      </c>
      <c r="E17" s="6">
        <v>467454.6</v>
      </c>
      <c r="F17" s="9">
        <v>6.3951247753246288E-2</v>
      </c>
      <c r="G17">
        <v>9</v>
      </c>
      <c r="H17" t="s">
        <v>276</v>
      </c>
      <c r="I17" s="6">
        <v>1285497.169999999</v>
      </c>
      <c r="J17" s="9">
        <v>4.6739440677760744E-2</v>
      </c>
      <c r="K17">
        <v>9</v>
      </c>
      <c r="L17" t="s">
        <v>274</v>
      </c>
      <c r="M17" s="6">
        <v>5792.8097993600004</v>
      </c>
      <c r="N17" s="9">
        <v>3.8982180955164106E-2</v>
      </c>
      <c r="O17">
        <v>9</v>
      </c>
    </row>
    <row r="18" spans="3:15" x14ac:dyDescent="0.25">
      <c r="C18">
        <v>10</v>
      </c>
      <c r="D18" t="s">
        <v>280</v>
      </c>
      <c r="E18" s="6">
        <v>400694.5</v>
      </c>
      <c r="F18" s="9">
        <v>5.4817972147162844E-2</v>
      </c>
      <c r="G18" s="13">
        <v>10</v>
      </c>
      <c r="H18" s="13" t="s">
        <v>0</v>
      </c>
      <c r="I18" s="20">
        <v>1151896.0399999991</v>
      </c>
      <c r="J18" s="21">
        <v>4.1881832091880462E-2</v>
      </c>
      <c r="K18">
        <v>10</v>
      </c>
      <c r="L18" t="s">
        <v>276</v>
      </c>
      <c r="M18" s="6">
        <v>5778.2727483699991</v>
      </c>
      <c r="N18" s="9">
        <v>3.8884355207060087E-2</v>
      </c>
      <c r="O18">
        <v>10</v>
      </c>
    </row>
    <row r="19" spans="3:15" x14ac:dyDescent="0.25">
      <c r="C19">
        <v>11</v>
      </c>
      <c r="D19" t="s">
        <v>284</v>
      </c>
      <c r="E19" s="6">
        <v>250883.11</v>
      </c>
      <c r="F19" s="9">
        <v>3.4322665612264679E-2</v>
      </c>
      <c r="G19">
        <v>11</v>
      </c>
      <c r="H19" t="s">
        <v>285</v>
      </c>
      <c r="I19" s="6">
        <v>788885.77000000014</v>
      </c>
      <c r="J19" s="9">
        <v>2.8683127827068368E-2</v>
      </c>
      <c r="K19">
        <v>11</v>
      </c>
      <c r="L19" t="s">
        <v>285</v>
      </c>
      <c r="M19" s="6">
        <v>3972.5145745400005</v>
      </c>
      <c r="N19" s="9">
        <v>2.6732671597271145E-2</v>
      </c>
      <c r="O19">
        <v>11</v>
      </c>
    </row>
    <row r="20" spans="3:15" x14ac:dyDescent="0.25">
      <c r="C20">
        <v>12</v>
      </c>
      <c r="D20" t="s">
        <v>286</v>
      </c>
      <c r="E20" s="6">
        <v>210343.55</v>
      </c>
      <c r="F20" s="9">
        <v>2.8776553871429116E-2</v>
      </c>
      <c r="G20">
        <v>12</v>
      </c>
      <c r="H20" t="s">
        <v>279</v>
      </c>
      <c r="I20" s="6">
        <v>758714.06000000087</v>
      </c>
      <c r="J20" s="9">
        <v>2.758611347137627E-2</v>
      </c>
      <c r="K20">
        <v>12</v>
      </c>
      <c r="L20" t="s">
        <v>279</v>
      </c>
      <c r="M20" s="6">
        <v>3229.5472043900054</v>
      </c>
      <c r="N20" s="9">
        <v>2.1732940988099525E-2</v>
      </c>
      <c r="O20">
        <v>12</v>
      </c>
    </row>
    <row r="21" spans="3:15" x14ac:dyDescent="0.25">
      <c r="C21">
        <v>13</v>
      </c>
      <c r="D21" t="s">
        <v>287</v>
      </c>
      <c r="E21" s="6">
        <v>205406.86</v>
      </c>
      <c r="F21" s="9">
        <v>2.8101178155218443E-2</v>
      </c>
      <c r="G21">
        <v>13</v>
      </c>
      <c r="H21" t="s">
        <v>286</v>
      </c>
      <c r="I21" s="6">
        <v>618156.85</v>
      </c>
      <c r="J21" s="9">
        <v>2.2475588507228271E-2</v>
      </c>
      <c r="K21">
        <v>13</v>
      </c>
      <c r="L21" t="s">
        <v>287</v>
      </c>
      <c r="M21" s="6">
        <v>3188.0635057799996</v>
      </c>
      <c r="N21" s="9">
        <v>2.1453780252305404E-2</v>
      </c>
      <c r="O21">
        <v>13</v>
      </c>
    </row>
    <row r="22" spans="3:15" x14ac:dyDescent="0.25">
      <c r="C22">
        <v>14</v>
      </c>
      <c r="D22" t="s">
        <v>283</v>
      </c>
      <c r="E22" s="6">
        <v>200128.7</v>
      </c>
      <c r="F22" s="9">
        <v>2.7379086816634389E-2</v>
      </c>
      <c r="G22">
        <v>14</v>
      </c>
      <c r="H22" t="s">
        <v>287</v>
      </c>
      <c r="I22" s="6">
        <v>541731.33999999985</v>
      </c>
      <c r="J22" s="9">
        <v>1.9696830471601773E-2</v>
      </c>
      <c r="K22">
        <v>14</v>
      </c>
      <c r="L22" t="s">
        <v>286</v>
      </c>
      <c r="M22" s="6">
        <v>2756.7144658100015</v>
      </c>
      <c r="N22" s="9">
        <v>1.8551056545960943E-2</v>
      </c>
      <c r="O22">
        <v>14</v>
      </c>
    </row>
    <row r="23" spans="3:15" x14ac:dyDescent="0.25">
      <c r="C23">
        <v>15</v>
      </c>
      <c r="D23" t="s">
        <v>288</v>
      </c>
      <c r="E23" s="6">
        <v>161274</v>
      </c>
      <c r="F23" s="9">
        <v>2.2063476389272973E-2</v>
      </c>
      <c r="G23">
        <v>15</v>
      </c>
      <c r="H23" t="s">
        <v>289</v>
      </c>
      <c r="I23" s="6">
        <v>412343.49000000011</v>
      </c>
      <c r="J23" s="9">
        <v>1.499241269408306E-2</v>
      </c>
      <c r="K23">
        <v>15</v>
      </c>
      <c r="L23" t="s">
        <v>288</v>
      </c>
      <c r="M23" s="6">
        <v>2327.0712814600001</v>
      </c>
      <c r="N23" s="9">
        <v>1.5659812238175266E-2</v>
      </c>
      <c r="O23">
        <v>15</v>
      </c>
    </row>
    <row r="24" spans="3:15" x14ac:dyDescent="0.25">
      <c r="C24">
        <v>16</v>
      </c>
      <c r="D24" t="s">
        <v>289</v>
      </c>
      <c r="E24" s="6">
        <v>149489.48000000001</v>
      </c>
      <c r="F24" s="9">
        <v>2.0451266865239872E-2</v>
      </c>
      <c r="G24">
        <v>16</v>
      </c>
      <c r="H24" t="s">
        <v>288</v>
      </c>
      <c r="I24" s="6">
        <v>400795.30999999988</v>
      </c>
      <c r="J24" s="9">
        <v>1.4572531976612391E-2</v>
      </c>
      <c r="K24">
        <v>16</v>
      </c>
      <c r="L24" t="s">
        <v>289</v>
      </c>
      <c r="M24" s="6">
        <v>1970.8134110200001</v>
      </c>
      <c r="N24" s="9">
        <v>1.3262407653317702E-2</v>
      </c>
      <c r="O24">
        <v>16</v>
      </c>
    </row>
    <row r="25" spans="3:15" x14ac:dyDescent="0.25">
      <c r="C25">
        <v>17</v>
      </c>
      <c r="D25" t="s">
        <v>290</v>
      </c>
      <c r="E25" s="6">
        <v>125979.25</v>
      </c>
      <c r="F25" s="9">
        <v>1.7234893460280749E-2</v>
      </c>
      <c r="G25">
        <v>17</v>
      </c>
      <c r="H25" t="s">
        <v>291</v>
      </c>
      <c r="I25" s="6">
        <v>353029.02000000008</v>
      </c>
      <c r="J25" s="9">
        <v>1.2835795615028874E-2</v>
      </c>
      <c r="K25">
        <v>17</v>
      </c>
      <c r="L25" t="s">
        <v>290</v>
      </c>
      <c r="M25" s="6">
        <v>1699.5749004499994</v>
      </c>
      <c r="N25" s="9">
        <v>1.143713303404449E-2</v>
      </c>
      <c r="O25">
        <v>17</v>
      </c>
    </row>
    <row r="26" spans="3:15" x14ac:dyDescent="0.25">
      <c r="C26">
        <v>18</v>
      </c>
      <c r="D26" t="s">
        <v>291</v>
      </c>
      <c r="E26" s="6">
        <v>119303</v>
      </c>
      <c r="F26" s="9">
        <v>1.6321533065896759E-2</v>
      </c>
      <c r="G26">
        <v>18</v>
      </c>
      <c r="H26" t="s">
        <v>290</v>
      </c>
      <c r="I26" s="6">
        <v>306001.52</v>
      </c>
      <c r="J26" s="9">
        <v>1.1125920947258583E-2</v>
      </c>
      <c r="K26">
        <v>18</v>
      </c>
      <c r="L26" t="s">
        <v>284</v>
      </c>
      <c r="M26" s="6">
        <v>1390.4832476000013</v>
      </c>
      <c r="N26" s="9">
        <v>9.3571291740074166E-3</v>
      </c>
      <c r="O26">
        <v>18</v>
      </c>
    </row>
    <row r="27" spans="3:15" x14ac:dyDescent="0.25">
      <c r="C27">
        <v>19</v>
      </c>
      <c r="D27" t="s">
        <v>292</v>
      </c>
      <c r="E27" s="6">
        <v>111215.62</v>
      </c>
      <c r="F27" s="9">
        <v>1.5215119647236102E-2</v>
      </c>
      <c r="G27">
        <v>19</v>
      </c>
      <c r="H27" t="s">
        <v>284</v>
      </c>
      <c r="I27" s="6">
        <v>244489.10000000006</v>
      </c>
      <c r="J27" s="9">
        <v>8.8893885202478706E-3</v>
      </c>
      <c r="K27">
        <v>19</v>
      </c>
      <c r="L27" t="s">
        <v>291</v>
      </c>
      <c r="M27" s="6">
        <v>1241.29820182</v>
      </c>
      <c r="N27" s="9">
        <v>8.3532021244704258E-3</v>
      </c>
      <c r="O27">
        <v>19</v>
      </c>
    </row>
    <row r="28" spans="3:15" x14ac:dyDescent="0.25">
      <c r="C28">
        <v>20</v>
      </c>
      <c r="D28" t="s">
        <v>293</v>
      </c>
      <c r="E28" s="6">
        <v>96610.9</v>
      </c>
      <c r="F28" s="9">
        <v>1.3217085897890623E-2</v>
      </c>
      <c r="G28">
        <v>20</v>
      </c>
      <c r="H28" t="s">
        <v>293</v>
      </c>
      <c r="I28" s="6">
        <v>222324.99000000002</v>
      </c>
      <c r="J28" s="9">
        <v>8.0835227986451024E-3</v>
      </c>
      <c r="K28">
        <v>20</v>
      </c>
      <c r="L28" t="s">
        <v>293</v>
      </c>
      <c r="M28" s="6">
        <v>1207.3018026400002</v>
      </c>
      <c r="N28" s="9">
        <v>8.124426481809905E-3</v>
      </c>
      <c r="O28">
        <v>20</v>
      </c>
    </row>
    <row r="29" spans="3:15" x14ac:dyDescent="0.25">
      <c r="C29">
        <v>21</v>
      </c>
      <c r="D29" t="s">
        <v>294</v>
      </c>
      <c r="E29" s="6">
        <v>89803</v>
      </c>
      <c r="F29" s="9">
        <v>1.2285714809491182E-2</v>
      </c>
      <c r="G29">
        <v>21</v>
      </c>
      <c r="H29" t="s">
        <v>294</v>
      </c>
      <c r="I29" s="6">
        <v>169900.15</v>
      </c>
      <c r="J29" s="9">
        <v>6.1774060397718784E-3</v>
      </c>
      <c r="K29">
        <v>21</v>
      </c>
      <c r="L29" t="s">
        <v>294</v>
      </c>
      <c r="M29" s="6">
        <v>765.12080887999991</v>
      </c>
      <c r="N29" s="9">
        <v>5.1488101383230164E-3</v>
      </c>
      <c r="O29">
        <v>21</v>
      </c>
    </row>
    <row r="30" spans="3:15" x14ac:dyDescent="0.25">
      <c r="C30">
        <v>22</v>
      </c>
      <c r="D30" t="s">
        <v>285</v>
      </c>
      <c r="E30" s="6">
        <v>69828.5</v>
      </c>
      <c r="F30" s="9">
        <v>9.5530554277090413E-3</v>
      </c>
      <c r="G30">
        <v>22</v>
      </c>
      <c r="H30" t="s">
        <v>295</v>
      </c>
      <c r="I30" s="6">
        <v>161116.54999999999</v>
      </c>
      <c r="J30" s="9">
        <v>5.8580427920587935E-3</v>
      </c>
      <c r="K30">
        <v>22</v>
      </c>
      <c r="L30" t="s">
        <v>296</v>
      </c>
      <c r="M30" s="6">
        <v>699.62519322999992</v>
      </c>
      <c r="N30" s="9">
        <v>4.7080634144585016E-3</v>
      </c>
      <c r="O30">
        <v>22</v>
      </c>
    </row>
    <row r="31" spans="3:15" x14ac:dyDescent="0.25">
      <c r="C31">
        <v>23</v>
      </c>
      <c r="D31" t="s">
        <v>297</v>
      </c>
      <c r="E31" s="6">
        <v>58300</v>
      </c>
      <c r="F31" s="9">
        <v>7.9758713338455942E-3</v>
      </c>
      <c r="G31">
        <v>23</v>
      </c>
      <c r="H31" t="s">
        <v>292</v>
      </c>
      <c r="I31" s="6">
        <v>139260.10999999999</v>
      </c>
      <c r="J31" s="9">
        <v>5.0633636557312995E-3</v>
      </c>
      <c r="K31">
        <v>23</v>
      </c>
      <c r="L31" t="s">
        <v>292</v>
      </c>
      <c r="M31" s="6">
        <v>636.65917116000014</v>
      </c>
      <c r="N31" s="9">
        <v>4.2843393580203337E-3</v>
      </c>
      <c r="O31">
        <v>23</v>
      </c>
    </row>
    <row r="32" spans="3:15" x14ac:dyDescent="0.25">
      <c r="C32">
        <v>24</v>
      </c>
      <c r="D32" t="s">
        <v>298</v>
      </c>
      <c r="E32" s="6">
        <v>55056</v>
      </c>
      <c r="F32" s="9">
        <v>7.5320681330395033E-3</v>
      </c>
      <c r="G32">
        <v>24</v>
      </c>
      <c r="H32" t="s">
        <v>296</v>
      </c>
      <c r="I32" s="6">
        <v>115219.56</v>
      </c>
      <c r="J32" s="9">
        <v>4.1892723805356169E-3</v>
      </c>
      <c r="K32">
        <v>24</v>
      </c>
      <c r="L32" t="s">
        <v>295</v>
      </c>
      <c r="M32" s="6">
        <v>620.91529131999982</v>
      </c>
      <c r="N32" s="9">
        <v>4.1783923661258202E-3</v>
      </c>
      <c r="O32">
        <v>24</v>
      </c>
    </row>
    <row r="33" spans="3:15" x14ac:dyDescent="0.25">
      <c r="C33">
        <v>25</v>
      </c>
      <c r="D33" t="s">
        <v>299</v>
      </c>
      <c r="E33" s="6">
        <v>40072</v>
      </c>
      <c r="F33" s="9">
        <v>5.4821460735825162E-3</v>
      </c>
      <c r="G33">
        <v>25</v>
      </c>
      <c r="H33" t="s">
        <v>299</v>
      </c>
      <c r="I33" s="6">
        <v>73723.91</v>
      </c>
      <c r="J33" s="9">
        <v>2.680530458093171E-3</v>
      </c>
      <c r="K33">
        <v>25</v>
      </c>
      <c r="L33" t="s">
        <v>297</v>
      </c>
      <c r="M33" s="6">
        <v>361.08594089000007</v>
      </c>
      <c r="N33" s="9">
        <v>2.4298946410591291E-3</v>
      </c>
      <c r="O33">
        <v>25</v>
      </c>
    </row>
    <row r="34" spans="3:15" x14ac:dyDescent="0.25">
      <c r="C34">
        <v>26</v>
      </c>
      <c r="D34" t="s">
        <v>295</v>
      </c>
      <c r="E34" s="6">
        <v>38582.5</v>
      </c>
      <c r="F34" s="9">
        <v>5.2783714534836651E-3</v>
      </c>
      <c r="G34">
        <v>26</v>
      </c>
      <c r="H34" t="s">
        <v>297</v>
      </c>
      <c r="I34" s="6">
        <v>65483.960000000014</v>
      </c>
      <c r="J34" s="9">
        <v>2.3809338014838728E-3</v>
      </c>
      <c r="K34">
        <v>26</v>
      </c>
      <c r="L34" t="s">
        <v>299</v>
      </c>
      <c r="M34" s="6">
        <v>269.13972272000001</v>
      </c>
      <c r="N34" s="9">
        <v>1.8111510193987153E-3</v>
      </c>
      <c r="O34">
        <v>26</v>
      </c>
    </row>
    <row r="35" spans="3:15" x14ac:dyDescent="0.25">
      <c r="C35">
        <v>27</v>
      </c>
      <c r="D35" t="s">
        <v>296</v>
      </c>
      <c r="E35" s="6">
        <v>25582</v>
      </c>
      <c r="F35" s="9">
        <v>3.499806868995506E-3</v>
      </c>
      <c r="G35">
        <v>27</v>
      </c>
      <c r="H35" t="s">
        <v>298</v>
      </c>
      <c r="I35" s="6">
        <v>55389.599999999999</v>
      </c>
      <c r="J35" s="9">
        <v>2.0139125808926505E-3</v>
      </c>
      <c r="K35">
        <v>27</v>
      </c>
      <c r="L35" t="s">
        <v>298</v>
      </c>
      <c r="M35" s="6">
        <v>233.40594457999998</v>
      </c>
      <c r="N35" s="9">
        <v>1.5706838447611038E-3</v>
      </c>
      <c r="O35">
        <v>27</v>
      </c>
    </row>
    <row r="36" spans="3:15" x14ac:dyDescent="0.25">
      <c r="C36">
        <v>28</v>
      </c>
      <c r="D36" t="s">
        <v>300</v>
      </c>
      <c r="E36" s="6">
        <v>25420.2</v>
      </c>
      <c r="F36" s="9">
        <v>3.4776714319146107E-3</v>
      </c>
      <c r="G36">
        <v>28</v>
      </c>
      <c r="H36" t="s">
        <v>301</v>
      </c>
      <c r="I36" s="6">
        <v>51557.659999999982</v>
      </c>
      <c r="J36" s="9">
        <v>1.8745869281487091E-3</v>
      </c>
      <c r="K36">
        <v>28</v>
      </c>
      <c r="L36" t="s">
        <v>301</v>
      </c>
      <c r="M36" s="6">
        <v>216.44492882</v>
      </c>
      <c r="N36" s="9">
        <v>1.4565462485961551E-3</v>
      </c>
      <c r="O36">
        <v>28</v>
      </c>
    </row>
    <row r="37" spans="3:15" x14ac:dyDescent="0.25">
      <c r="C37">
        <v>29</v>
      </c>
      <c r="D37" t="s">
        <v>301</v>
      </c>
      <c r="E37" s="6">
        <v>12224.61</v>
      </c>
      <c r="F37" s="9">
        <v>1.6724170920487513E-3</v>
      </c>
      <c r="G37">
        <v>29</v>
      </c>
      <c r="H37" t="s">
        <v>302</v>
      </c>
      <c r="I37" s="6">
        <v>29282.33</v>
      </c>
      <c r="J37" s="9">
        <v>1.0646773543201303E-3</v>
      </c>
      <c r="K37">
        <v>29</v>
      </c>
      <c r="L37" t="s">
        <v>303</v>
      </c>
      <c r="M37" s="6">
        <v>139.89355011000001</v>
      </c>
      <c r="N37" s="9">
        <v>9.4140078368373738E-4</v>
      </c>
      <c r="O37">
        <v>29</v>
      </c>
    </row>
    <row r="38" spans="3:15" x14ac:dyDescent="0.25">
      <c r="C38">
        <v>30</v>
      </c>
      <c r="D38" t="s">
        <v>302</v>
      </c>
      <c r="E38" s="6">
        <v>5587.5</v>
      </c>
      <c r="F38" s="9">
        <v>7.6441133924292043E-4</v>
      </c>
      <c r="G38">
        <v>30</v>
      </c>
      <c r="H38" t="s">
        <v>303</v>
      </c>
      <c r="I38" s="6">
        <v>26270.619999999995</v>
      </c>
      <c r="J38" s="9">
        <v>9.5517447545839058E-4</v>
      </c>
      <c r="K38">
        <v>30</v>
      </c>
      <c r="L38" t="s">
        <v>302</v>
      </c>
      <c r="M38" s="6">
        <v>116.37184130999999</v>
      </c>
      <c r="N38" s="9">
        <v>7.8311360689474973E-4</v>
      </c>
      <c r="O38">
        <v>30</v>
      </c>
    </row>
    <row r="39" spans="3:15" x14ac:dyDescent="0.25">
      <c r="C39">
        <v>31</v>
      </c>
      <c r="D39" t="s">
        <v>304</v>
      </c>
      <c r="E39" s="6">
        <v>3410</v>
      </c>
      <c r="F39" s="9">
        <v>4.6651322896078007E-4</v>
      </c>
      <c r="G39">
        <v>31</v>
      </c>
      <c r="H39" t="s">
        <v>300</v>
      </c>
      <c r="I39" s="6">
        <v>23017.460000000006</v>
      </c>
      <c r="J39" s="9">
        <v>8.3689270682932109E-4</v>
      </c>
      <c r="K39">
        <v>31</v>
      </c>
      <c r="L39" t="s">
        <v>300</v>
      </c>
      <c r="M39" s="6">
        <v>95.28214555000001</v>
      </c>
      <c r="N39" s="9">
        <v>6.4119243825971081E-4</v>
      </c>
      <c r="O39">
        <v>31</v>
      </c>
    </row>
    <row r="40" spans="3:15" x14ac:dyDescent="0.25">
      <c r="C40">
        <v>32</v>
      </c>
      <c r="D40" t="s">
        <v>303</v>
      </c>
      <c r="E40" s="6">
        <v>2290.5</v>
      </c>
      <c r="F40" s="9">
        <v>3.1335734631515153E-4</v>
      </c>
      <c r="G40">
        <v>32</v>
      </c>
      <c r="H40" t="s">
        <v>304</v>
      </c>
      <c r="I40" s="6">
        <v>4200.13</v>
      </c>
      <c r="J40" s="9">
        <v>1.5271268700955861E-4</v>
      </c>
      <c r="K40">
        <v>32</v>
      </c>
      <c r="L40" t="s">
        <v>304</v>
      </c>
      <c r="M40" s="6">
        <v>22.088134270000001</v>
      </c>
      <c r="N40" s="9">
        <v>1.4864006879187217E-4</v>
      </c>
      <c r="O40">
        <v>32</v>
      </c>
    </row>
    <row r="41" spans="3:15" x14ac:dyDescent="0.25">
      <c r="D41" t="s">
        <v>25</v>
      </c>
      <c r="E41" s="6">
        <v>7309546.2000000002</v>
      </c>
      <c r="F41" s="9">
        <v>1</v>
      </c>
      <c r="H41" t="s">
        <v>25</v>
      </c>
      <c r="I41" s="6">
        <v>27503477.820000015</v>
      </c>
      <c r="J41" s="9">
        <v>1</v>
      </c>
      <c r="L41" t="s">
        <v>25</v>
      </c>
      <c r="M41" s="6">
        <v>148601.48040518002</v>
      </c>
      <c r="N41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B769-93C8-4F72-9DA0-86550FC3FD29}">
  <dimension ref="A1:AF223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M15" sqref="M15"/>
    </sheetView>
  </sheetViews>
  <sheetFormatPr baseColWidth="10" defaultRowHeight="15" x14ac:dyDescent="0.25"/>
  <cols>
    <col min="1" max="1" width="6.85546875" customWidth="1"/>
    <col min="2" max="2" width="12.5703125" bestFit="1" customWidth="1"/>
    <col min="3" max="3" width="15.28515625" bestFit="1" customWidth="1"/>
    <col min="4" max="4" width="13.42578125" customWidth="1"/>
    <col min="5" max="5" width="14" customWidth="1"/>
    <col min="12" max="12" width="8" customWidth="1"/>
    <col min="15" max="15" width="14.42578125" customWidth="1"/>
    <col min="16" max="16" width="13.5703125" customWidth="1"/>
    <col min="22" max="22" width="7" customWidth="1"/>
    <col min="24" max="24" width="12" customWidth="1"/>
    <col min="25" max="25" width="14.28515625" customWidth="1"/>
    <col min="26" max="26" width="14.7109375" customWidth="1"/>
    <col min="27" max="27" width="13.28515625" customWidth="1"/>
  </cols>
  <sheetData>
    <row r="1" spans="1:31" ht="23.25" x14ac:dyDescent="0.25">
      <c r="B1" s="1" t="s">
        <v>1</v>
      </c>
      <c r="C1" s="1" t="s">
        <v>2</v>
      </c>
      <c r="D1" s="3" t="s">
        <v>3</v>
      </c>
      <c r="E1" s="4"/>
      <c r="F1" s="4"/>
      <c r="G1" s="4"/>
      <c r="H1" s="5" t="s">
        <v>4</v>
      </c>
      <c r="I1" s="4"/>
      <c r="J1" s="4"/>
      <c r="K1" s="4"/>
      <c r="L1" s="4"/>
      <c r="M1" s="4"/>
      <c r="N1" s="4"/>
      <c r="O1" s="4"/>
      <c r="P1" s="4"/>
    </row>
    <row r="2" spans="1:31" ht="23.25" x14ac:dyDescent="0.25">
      <c r="C2" s="3"/>
      <c r="D2" s="3" t="s">
        <v>306</v>
      </c>
      <c r="E2" s="3"/>
    </row>
    <row r="4" spans="1:31" x14ac:dyDescent="0.25">
      <c r="F4" t="s">
        <v>5</v>
      </c>
      <c r="Q4" t="s">
        <v>5</v>
      </c>
      <c r="AA4" t="s">
        <v>5</v>
      </c>
    </row>
    <row r="5" spans="1:31" x14ac:dyDescent="0.25">
      <c r="B5">
        <v>146</v>
      </c>
      <c r="C5" s="6">
        <v>920938</v>
      </c>
      <c r="D5" s="6">
        <v>16576526</v>
      </c>
      <c r="E5">
        <v>202</v>
      </c>
      <c r="F5" s="6">
        <v>22092</v>
      </c>
      <c r="G5" s="7">
        <v>1</v>
      </c>
      <c r="H5" s="7">
        <v>1</v>
      </c>
      <c r="I5">
        <v>22</v>
      </c>
      <c r="J5">
        <v>217</v>
      </c>
      <c r="M5">
        <v>217</v>
      </c>
      <c r="N5" s="6">
        <v>920938</v>
      </c>
      <c r="O5" s="6">
        <v>16576526</v>
      </c>
      <c r="P5">
        <v>202</v>
      </c>
      <c r="Q5" s="6">
        <v>22092</v>
      </c>
      <c r="R5" s="7">
        <v>1</v>
      </c>
      <c r="S5" s="7">
        <v>1</v>
      </c>
      <c r="T5">
        <v>146</v>
      </c>
      <c r="W5">
        <v>22</v>
      </c>
      <c r="X5" s="6">
        <v>920938</v>
      </c>
      <c r="Y5" s="6">
        <v>16576526</v>
      </c>
      <c r="Z5">
        <v>202</v>
      </c>
      <c r="AA5" s="6">
        <v>22092</v>
      </c>
      <c r="AB5" s="7">
        <v>1</v>
      </c>
      <c r="AC5" s="7">
        <v>1</v>
      </c>
      <c r="AD5">
        <v>217</v>
      </c>
      <c r="AE5">
        <v>146</v>
      </c>
    </row>
    <row r="6" spans="1:31" ht="45" x14ac:dyDescent="0.25">
      <c r="B6" s="10" t="s">
        <v>6</v>
      </c>
      <c r="C6" s="10" t="s">
        <v>7</v>
      </c>
      <c r="D6" s="10" t="s">
        <v>8</v>
      </c>
      <c r="E6" s="10" t="s">
        <v>9</v>
      </c>
      <c r="F6" s="10" t="s">
        <v>10</v>
      </c>
      <c r="G6" s="10" t="s">
        <v>11</v>
      </c>
      <c r="H6" s="10" t="s">
        <v>12</v>
      </c>
      <c r="I6" s="10" t="s">
        <v>13</v>
      </c>
      <c r="J6" s="10" t="s">
        <v>14</v>
      </c>
      <c r="M6" s="10" t="s">
        <v>14</v>
      </c>
      <c r="N6" s="10" t="s">
        <v>7</v>
      </c>
      <c r="O6" s="10" t="s">
        <v>26</v>
      </c>
      <c r="P6" s="10" t="s">
        <v>9</v>
      </c>
      <c r="Q6" s="10" t="s">
        <v>10</v>
      </c>
      <c r="R6" s="10" t="s">
        <v>11</v>
      </c>
      <c r="S6" s="10" t="s">
        <v>12</v>
      </c>
      <c r="T6" s="10" t="s">
        <v>6</v>
      </c>
      <c r="W6" s="10" t="s">
        <v>13</v>
      </c>
      <c r="X6" s="10" t="s">
        <v>7</v>
      </c>
      <c r="Y6" s="10" t="s">
        <v>26</v>
      </c>
      <c r="Z6" s="10" t="s">
        <v>9</v>
      </c>
      <c r="AA6" s="10" t="s">
        <v>10</v>
      </c>
      <c r="AB6" s="10" t="s">
        <v>11</v>
      </c>
      <c r="AC6" s="10" t="s">
        <v>12</v>
      </c>
      <c r="AD6" s="10" t="s">
        <v>14</v>
      </c>
      <c r="AE6" s="10" t="s">
        <v>6</v>
      </c>
    </row>
    <row r="7" spans="1:31" x14ac:dyDescent="0.25">
      <c r="A7" t="s">
        <v>25</v>
      </c>
      <c r="B7">
        <v>1</v>
      </c>
      <c r="C7" s="6">
        <v>452046</v>
      </c>
      <c r="D7" s="6">
        <v>888503</v>
      </c>
      <c r="E7">
        <v>1.7</v>
      </c>
      <c r="F7" s="6">
        <v>4986</v>
      </c>
      <c r="G7">
        <v>1</v>
      </c>
      <c r="H7">
        <v>0</v>
      </c>
      <c r="I7">
        <v>22</v>
      </c>
      <c r="J7">
        <v>213</v>
      </c>
      <c r="L7" t="s">
        <v>25</v>
      </c>
      <c r="M7">
        <v>213</v>
      </c>
      <c r="N7" s="6">
        <v>452046</v>
      </c>
      <c r="O7" s="6">
        <v>888503</v>
      </c>
      <c r="P7">
        <v>2</v>
      </c>
      <c r="Q7" s="6">
        <v>4986</v>
      </c>
      <c r="R7">
        <v>1</v>
      </c>
      <c r="S7">
        <v>0</v>
      </c>
      <c r="T7">
        <v>1</v>
      </c>
      <c r="V7" t="s">
        <v>25</v>
      </c>
      <c r="W7">
        <v>22</v>
      </c>
      <c r="X7" s="6">
        <v>452046</v>
      </c>
      <c r="Y7" s="6">
        <v>888503</v>
      </c>
      <c r="Z7">
        <v>1.7</v>
      </c>
      <c r="AA7" s="6">
        <v>4986</v>
      </c>
      <c r="AB7" s="7">
        <v>1</v>
      </c>
      <c r="AC7">
        <v>0</v>
      </c>
      <c r="AD7">
        <v>213</v>
      </c>
      <c r="AE7">
        <v>1</v>
      </c>
    </row>
    <row r="8" spans="1:31" x14ac:dyDescent="0.25">
      <c r="B8" s="19">
        <v>7.0000000000000001E-3</v>
      </c>
      <c r="C8" s="19">
        <v>0.49099999999999999</v>
      </c>
      <c r="D8" s="19">
        <v>5.3999999999999999E-2</v>
      </c>
      <c r="E8" s="19">
        <v>8.0000000000000002E-3</v>
      </c>
      <c r="F8" s="19">
        <v>0.22600000000000001</v>
      </c>
      <c r="G8" s="19">
        <v>1</v>
      </c>
      <c r="H8" s="19">
        <v>0</v>
      </c>
      <c r="I8" s="19">
        <v>1</v>
      </c>
      <c r="J8" s="19">
        <v>0.98199999999999998</v>
      </c>
      <c r="M8" s="19">
        <v>0.98199999999999998</v>
      </c>
      <c r="N8" s="19">
        <v>0.49099999999999999</v>
      </c>
      <c r="O8" s="19">
        <v>5.3999999999999999E-2</v>
      </c>
      <c r="P8" s="19">
        <v>8.0000000000000002E-3</v>
      </c>
      <c r="Q8" s="19">
        <v>0.22600000000000001</v>
      </c>
      <c r="R8" s="19">
        <v>1</v>
      </c>
      <c r="S8" s="19">
        <v>0</v>
      </c>
      <c r="T8" s="19">
        <v>7.0000000000000001E-3</v>
      </c>
      <c r="W8" s="19">
        <v>1</v>
      </c>
      <c r="X8" s="19">
        <v>0.49099999999999999</v>
      </c>
      <c r="Y8" s="19">
        <v>5.3999999999999999E-2</v>
      </c>
      <c r="Z8" s="19">
        <v>8.0000000000000002E-3</v>
      </c>
      <c r="AA8" s="19">
        <v>0.22600000000000001</v>
      </c>
      <c r="AB8" s="19">
        <v>1</v>
      </c>
      <c r="AC8" s="19">
        <v>0</v>
      </c>
      <c r="AD8" s="19">
        <v>0.98199999999999998</v>
      </c>
      <c r="AE8" s="19">
        <v>7.0000000000000001E-3</v>
      </c>
    </row>
    <row r="9" spans="1:31" ht="45" x14ac:dyDescent="0.25">
      <c r="B9" s="10" t="s">
        <v>6</v>
      </c>
      <c r="C9" s="10" t="s">
        <v>7</v>
      </c>
      <c r="D9" s="10" t="s">
        <v>8</v>
      </c>
      <c r="E9" s="10" t="s">
        <v>9</v>
      </c>
      <c r="F9" s="10" t="s">
        <v>10</v>
      </c>
      <c r="G9" s="10" t="s">
        <v>11</v>
      </c>
      <c r="H9" s="10" t="s">
        <v>12</v>
      </c>
      <c r="I9" s="10" t="s">
        <v>13</v>
      </c>
      <c r="J9" s="10" t="s">
        <v>14</v>
      </c>
      <c r="M9" s="10" t="s">
        <v>14</v>
      </c>
      <c r="N9" s="10" t="s">
        <v>7</v>
      </c>
      <c r="O9" s="10" t="s">
        <v>26</v>
      </c>
      <c r="P9" s="10" t="s">
        <v>9</v>
      </c>
      <c r="Q9" s="10" t="s">
        <v>10</v>
      </c>
      <c r="R9" s="10" t="s">
        <v>11</v>
      </c>
      <c r="S9" s="10" t="s">
        <v>12</v>
      </c>
      <c r="T9" s="10" t="s">
        <v>6</v>
      </c>
      <c r="W9" s="10" t="s">
        <v>13</v>
      </c>
      <c r="X9" s="10" t="s">
        <v>7</v>
      </c>
      <c r="Y9" s="10" t="s">
        <v>26</v>
      </c>
      <c r="Z9" s="10" t="s">
        <v>9</v>
      </c>
      <c r="AA9" s="10" t="s">
        <v>10</v>
      </c>
      <c r="AB9" s="10" t="s">
        <v>11</v>
      </c>
      <c r="AC9" s="10" t="s">
        <v>12</v>
      </c>
      <c r="AD9" s="10" t="s">
        <v>14</v>
      </c>
      <c r="AE9" s="10" t="s">
        <v>6</v>
      </c>
    </row>
    <row r="10" spans="1:31" x14ac:dyDescent="0.25">
      <c r="A10">
        <v>1</v>
      </c>
      <c r="B10" t="s">
        <v>24</v>
      </c>
      <c r="C10" s="6">
        <v>452046</v>
      </c>
      <c r="D10" s="6">
        <v>888503</v>
      </c>
      <c r="E10">
        <v>1.7</v>
      </c>
      <c r="F10" s="6">
        <v>4986</v>
      </c>
      <c r="G10" s="19">
        <v>1</v>
      </c>
      <c r="H10" s="19">
        <v>1</v>
      </c>
      <c r="I10">
        <v>22</v>
      </c>
      <c r="J10">
        <v>213</v>
      </c>
      <c r="L10">
        <v>1</v>
      </c>
      <c r="M10" t="s">
        <v>28</v>
      </c>
      <c r="N10" s="6">
        <v>16211</v>
      </c>
      <c r="O10" s="6">
        <v>56315</v>
      </c>
      <c r="P10">
        <v>3.5</v>
      </c>
      <c r="Q10">
        <v>332</v>
      </c>
      <c r="R10" s="19">
        <v>6.7000000000000004E-2</v>
      </c>
      <c r="S10" s="19">
        <v>6.7000000000000004E-2</v>
      </c>
      <c r="T10">
        <v>1</v>
      </c>
      <c r="W10" t="s">
        <v>244</v>
      </c>
      <c r="X10" s="6">
        <v>52792</v>
      </c>
      <c r="Y10" s="6">
        <v>173726</v>
      </c>
      <c r="Z10">
        <v>3.3</v>
      </c>
      <c r="AA10" s="6">
        <v>1083</v>
      </c>
      <c r="AB10" s="19">
        <v>0.217</v>
      </c>
      <c r="AC10" s="19">
        <v>0.217</v>
      </c>
      <c r="AD10">
        <v>11</v>
      </c>
      <c r="AE10">
        <v>1</v>
      </c>
    </row>
    <row r="11" spans="1:31" x14ac:dyDescent="0.25">
      <c r="A11">
        <v>2</v>
      </c>
      <c r="B11" t="s">
        <v>25</v>
      </c>
      <c r="C11" s="6">
        <v>452046</v>
      </c>
      <c r="D11" s="6">
        <v>888503</v>
      </c>
      <c r="E11">
        <v>1.7</v>
      </c>
      <c r="F11" s="6">
        <v>4986</v>
      </c>
      <c r="G11" s="19">
        <v>1</v>
      </c>
      <c r="I11">
        <v>22</v>
      </c>
      <c r="J11">
        <v>213</v>
      </c>
      <c r="L11">
        <v>2</v>
      </c>
      <c r="M11" t="s">
        <v>29</v>
      </c>
      <c r="N11" s="6">
        <v>14547</v>
      </c>
      <c r="O11" s="6">
        <v>49633</v>
      </c>
      <c r="P11">
        <v>3.4</v>
      </c>
      <c r="Q11">
        <v>293</v>
      </c>
      <c r="R11" s="19">
        <v>5.8999999999999997E-2</v>
      </c>
      <c r="S11" s="19">
        <v>0.125</v>
      </c>
      <c r="T11">
        <v>1</v>
      </c>
      <c r="V11">
        <v>1</v>
      </c>
      <c r="W11" t="s">
        <v>245</v>
      </c>
      <c r="X11" s="6">
        <v>45056</v>
      </c>
      <c r="Y11" s="6">
        <v>132471</v>
      </c>
      <c r="Z11">
        <v>3.2</v>
      </c>
      <c r="AA11">
        <v>767</v>
      </c>
      <c r="AB11" s="19">
        <v>0.154</v>
      </c>
      <c r="AC11" s="19">
        <v>0.371</v>
      </c>
      <c r="AD11">
        <v>7</v>
      </c>
      <c r="AE11">
        <v>1</v>
      </c>
    </row>
    <row r="12" spans="1:31" x14ac:dyDescent="0.25">
      <c r="A12">
        <v>3</v>
      </c>
      <c r="L12">
        <v>3</v>
      </c>
      <c r="M12" t="s">
        <v>30</v>
      </c>
      <c r="N12" s="6">
        <v>10450</v>
      </c>
      <c r="O12" s="6">
        <v>34903</v>
      </c>
      <c r="P12">
        <v>3.3</v>
      </c>
      <c r="Q12">
        <v>222</v>
      </c>
      <c r="R12" s="19">
        <v>4.3999999999999997E-2</v>
      </c>
      <c r="S12" s="19">
        <v>0.17</v>
      </c>
      <c r="T12">
        <v>1</v>
      </c>
      <c r="V12">
        <v>2</v>
      </c>
      <c r="W12" t="s">
        <v>246</v>
      </c>
      <c r="X12" s="6">
        <v>38926</v>
      </c>
      <c r="Y12" s="6">
        <v>111147</v>
      </c>
      <c r="Z12">
        <v>2.2999999999999998</v>
      </c>
      <c r="AA12">
        <v>661</v>
      </c>
      <c r="AB12" s="19">
        <v>0.13300000000000001</v>
      </c>
      <c r="AC12" s="19">
        <v>0.504</v>
      </c>
      <c r="AD12">
        <v>7</v>
      </c>
      <c r="AE12">
        <v>1</v>
      </c>
    </row>
    <row r="13" spans="1:31" x14ac:dyDescent="0.25">
      <c r="A13">
        <v>4</v>
      </c>
      <c r="L13">
        <v>4</v>
      </c>
      <c r="M13" t="s">
        <v>31</v>
      </c>
      <c r="N13" s="6">
        <v>8818</v>
      </c>
      <c r="O13" s="6">
        <v>30556</v>
      </c>
      <c r="P13">
        <v>3.5</v>
      </c>
      <c r="Q13">
        <v>177</v>
      </c>
      <c r="R13" s="19">
        <v>3.5000000000000003E-2</v>
      </c>
      <c r="S13" s="19">
        <v>0.20499999999999999</v>
      </c>
      <c r="T13">
        <v>1</v>
      </c>
      <c r="V13">
        <v>3</v>
      </c>
      <c r="W13" t="s">
        <v>247</v>
      </c>
      <c r="X13" s="6">
        <v>24687</v>
      </c>
      <c r="Y13" s="6">
        <v>61099</v>
      </c>
      <c r="Z13">
        <v>2.4</v>
      </c>
      <c r="AA13">
        <v>373</v>
      </c>
      <c r="AB13" s="19">
        <v>7.4999999999999997E-2</v>
      </c>
      <c r="AC13" s="19">
        <v>0.57799999999999996</v>
      </c>
      <c r="AD13">
        <v>11</v>
      </c>
      <c r="AE13">
        <v>1</v>
      </c>
    </row>
    <row r="14" spans="1:31" x14ac:dyDescent="0.25">
      <c r="A14">
        <v>5</v>
      </c>
      <c r="L14">
        <v>5</v>
      </c>
      <c r="M14" t="s">
        <v>32</v>
      </c>
      <c r="N14" s="6">
        <v>7945</v>
      </c>
      <c r="O14" s="6">
        <v>27093</v>
      </c>
      <c r="P14">
        <v>3.4</v>
      </c>
      <c r="Q14">
        <v>159</v>
      </c>
      <c r="R14" s="19">
        <v>3.2000000000000001E-2</v>
      </c>
      <c r="S14" s="19">
        <v>0.23699999999999999</v>
      </c>
      <c r="T14">
        <v>1</v>
      </c>
      <c r="V14">
        <v>4</v>
      </c>
      <c r="W14" t="s">
        <v>250</v>
      </c>
      <c r="X14" s="6">
        <v>18913</v>
      </c>
      <c r="Y14" s="6">
        <v>40870</v>
      </c>
      <c r="Z14">
        <v>2.4</v>
      </c>
      <c r="AA14">
        <v>250</v>
      </c>
      <c r="AB14" s="19">
        <v>0.05</v>
      </c>
      <c r="AC14" s="19">
        <v>0.629</v>
      </c>
      <c r="AD14">
        <v>11</v>
      </c>
      <c r="AE14">
        <v>1</v>
      </c>
    </row>
    <row r="15" spans="1:31" x14ac:dyDescent="0.25">
      <c r="A15">
        <v>6</v>
      </c>
      <c r="L15">
        <v>6</v>
      </c>
      <c r="M15" t="s">
        <v>33</v>
      </c>
      <c r="N15" s="6">
        <v>7010</v>
      </c>
      <c r="O15" s="6">
        <v>23273</v>
      </c>
      <c r="P15">
        <v>3.3</v>
      </c>
      <c r="Q15">
        <v>150</v>
      </c>
      <c r="R15" s="19">
        <v>0.03</v>
      </c>
      <c r="S15" s="19">
        <v>0.26700000000000002</v>
      </c>
      <c r="T15">
        <v>1</v>
      </c>
      <c r="V15">
        <v>5</v>
      </c>
      <c r="W15" t="s">
        <v>249</v>
      </c>
      <c r="X15" s="6">
        <v>17607</v>
      </c>
      <c r="Y15" s="6">
        <v>38427</v>
      </c>
      <c r="Z15">
        <v>1.6</v>
      </c>
      <c r="AA15">
        <v>231</v>
      </c>
      <c r="AB15" s="19">
        <v>4.5999999999999999E-2</v>
      </c>
      <c r="AC15" s="19">
        <v>0.67500000000000004</v>
      </c>
      <c r="AD15">
        <v>12</v>
      </c>
      <c r="AE15">
        <v>1</v>
      </c>
    </row>
    <row r="16" spans="1:31" x14ac:dyDescent="0.25">
      <c r="A16">
        <v>7</v>
      </c>
      <c r="L16">
        <v>7</v>
      </c>
      <c r="M16" t="s">
        <v>35</v>
      </c>
      <c r="N16" s="6">
        <v>6735</v>
      </c>
      <c r="O16" s="6">
        <v>21894</v>
      </c>
      <c r="P16">
        <v>3.3</v>
      </c>
      <c r="Q16">
        <v>133</v>
      </c>
      <c r="R16" s="19">
        <v>2.7E-2</v>
      </c>
      <c r="S16" s="19">
        <v>0.29399999999999998</v>
      </c>
      <c r="T16">
        <v>1</v>
      </c>
      <c r="V16">
        <v>6</v>
      </c>
      <c r="W16" t="s">
        <v>251</v>
      </c>
      <c r="X16" s="6">
        <v>15298</v>
      </c>
      <c r="Y16" s="6">
        <v>34480</v>
      </c>
      <c r="Z16">
        <v>1.9</v>
      </c>
      <c r="AA16">
        <v>210</v>
      </c>
      <c r="AB16" s="19">
        <v>4.2000000000000003E-2</v>
      </c>
      <c r="AC16" s="19">
        <v>0.71699999999999997</v>
      </c>
      <c r="AD16">
        <v>10</v>
      </c>
      <c r="AE16">
        <v>1</v>
      </c>
    </row>
    <row r="17" spans="1:31" x14ac:dyDescent="0.25">
      <c r="A17">
        <v>8</v>
      </c>
      <c r="L17">
        <v>8</v>
      </c>
      <c r="M17" t="s">
        <v>34</v>
      </c>
      <c r="N17" s="6">
        <v>7655</v>
      </c>
      <c r="O17" s="6">
        <v>19520</v>
      </c>
      <c r="P17">
        <v>2.6</v>
      </c>
      <c r="Q17">
        <v>120</v>
      </c>
      <c r="R17" s="19">
        <v>2.4E-2</v>
      </c>
      <c r="S17" s="19">
        <v>0.318</v>
      </c>
      <c r="T17">
        <v>1</v>
      </c>
      <c r="V17">
        <v>7</v>
      </c>
      <c r="W17" t="s">
        <v>254</v>
      </c>
      <c r="X17" s="6">
        <v>23895</v>
      </c>
      <c r="Y17" s="6">
        <v>44372</v>
      </c>
      <c r="Z17">
        <v>1.9</v>
      </c>
      <c r="AA17">
        <v>193</v>
      </c>
      <c r="AB17" s="19">
        <v>3.9E-2</v>
      </c>
      <c r="AC17" s="19">
        <v>0.75600000000000001</v>
      </c>
      <c r="AD17">
        <v>6</v>
      </c>
      <c r="AE17">
        <v>1</v>
      </c>
    </row>
    <row r="18" spans="1:31" x14ac:dyDescent="0.25">
      <c r="A18">
        <v>9</v>
      </c>
      <c r="L18">
        <v>9</v>
      </c>
      <c r="M18" t="s">
        <v>37</v>
      </c>
      <c r="N18" s="6">
        <v>6490</v>
      </c>
      <c r="O18" s="6">
        <v>18302</v>
      </c>
      <c r="P18">
        <v>2.8</v>
      </c>
      <c r="Q18">
        <v>119</v>
      </c>
      <c r="R18" s="19">
        <v>2.4E-2</v>
      </c>
      <c r="S18" s="19">
        <v>0.34200000000000003</v>
      </c>
      <c r="T18">
        <v>1</v>
      </c>
      <c r="V18">
        <v>8</v>
      </c>
      <c r="W18" t="s">
        <v>253</v>
      </c>
      <c r="X18" s="6">
        <v>21825</v>
      </c>
      <c r="Y18" s="6">
        <v>32075</v>
      </c>
      <c r="Z18">
        <v>1.9</v>
      </c>
      <c r="AA18">
        <v>168</v>
      </c>
      <c r="AB18" s="19">
        <v>3.4000000000000002E-2</v>
      </c>
      <c r="AC18" s="19">
        <v>0.79</v>
      </c>
      <c r="AD18">
        <v>12</v>
      </c>
      <c r="AE18">
        <v>1</v>
      </c>
    </row>
    <row r="19" spans="1:31" x14ac:dyDescent="0.25">
      <c r="A19">
        <v>10</v>
      </c>
      <c r="L19">
        <v>10</v>
      </c>
      <c r="M19" t="s">
        <v>38</v>
      </c>
      <c r="N19" s="6">
        <v>7756</v>
      </c>
      <c r="O19" s="6">
        <v>19080</v>
      </c>
      <c r="P19">
        <v>2.5</v>
      </c>
      <c r="Q19">
        <v>116</v>
      </c>
      <c r="R19" s="19">
        <v>2.3E-2</v>
      </c>
      <c r="S19" s="19">
        <v>0.36499999999999999</v>
      </c>
      <c r="T19">
        <v>1</v>
      </c>
      <c r="V19">
        <v>9</v>
      </c>
      <c r="W19" t="s">
        <v>255</v>
      </c>
      <c r="X19" s="6">
        <v>28404</v>
      </c>
      <c r="Y19" s="6">
        <v>32505</v>
      </c>
      <c r="Z19">
        <v>1.1000000000000001</v>
      </c>
      <c r="AA19">
        <v>168</v>
      </c>
      <c r="AB19" s="19">
        <v>3.4000000000000002E-2</v>
      </c>
      <c r="AC19" s="19">
        <v>0.82299999999999995</v>
      </c>
      <c r="AD19">
        <v>17</v>
      </c>
      <c r="AE19">
        <v>1</v>
      </c>
    </row>
    <row r="20" spans="1:31" x14ac:dyDescent="0.25">
      <c r="A20">
        <v>11</v>
      </c>
      <c r="L20">
        <v>11</v>
      </c>
      <c r="M20" t="s">
        <v>40</v>
      </c>
      <c r="N20" s="6">
        <v>5050</v>
      </c>
      <c r="O20" s="6">
        <v>16312</v>
      </c>
      <c r="P20">
        <v>3.2</v>
      </c>
      <c r="Q20">
        <v>106</v>
      </c>
      <c r="R20" s="19">
        <v>2.1000000000000001E-2</v>
      </c>
      <c r="S20" s="19">
        <v>0.38600000000000001</v>
      </c>
      <c r="T20">
        <v>1</v>
      </c>
      <c r="V20">
        <v>10</v>
      </c>
      <c r="W20" t="s">
        <v>256</v>
      </c>
      <c r="X20" s="6">
        <v>18234</v>
      </c>
      <c r="Y20" s="6">
        <v>32141</v>
      </c>
      <c r="Z20">
        <v>1.6</v>
      </c>
      <c r="AA20">
        <v>165</v>
      </c>
      <c r="AB20" s="19">
        <v>3.3000000000000002E-2</v>
      </c>
      <c r="AC20" s="19">
        <v>0.85599999999999998</v>
      </c>
      <c r="AD20">
        <v>9</v>
      </c>
      <c r="AE20">
        <v>1</v>
      </c>
    </row>
    <row r="21" spans="1:31" x14ac:dyDescent="0.25">
      <c r="A21">
        <v>12</v>
      </c>
      <c r="L21">
        <v>12</v>
      </c>
      <c r="M21" t="s">
        <v>41</v>
      </c>
      <c r="N21" s="6">
        <v>4450</v>
      </c>
      <c r="O21" s="6">
        <v>14374</v>
      </c>
      <c r="P21">
        <v>3.2</v>
      </c>
      <c r="Q21">
        <v>92</v>
      </c>
      <c r="R21" s="19">
        <v>1.7999999999999999E-2</v>
      </c>
      <c r="S21" s="19">
        <v>0.40500000000000003</v>
      </c>
      <c r="T21">
        <v>1</v>
      </c>
      <c r="V21">
        <v>11</v>
      </c>
      <c r="W21" t="s">
        <v>257</v>
      </c>
      <c r="X21" s="6">
        <v>27098</v>
      </c>
      <c r="Y21" s="6">
        <v>29631</v>
      </c>
      <c r="Z21">
        <v>1.2</v>
      </c>
      <c r="AA21">
        <v>132</v>
      </c>
      <c r="AB21" s="19">
        <v>2.7E-2</v>
      </c>
      <c r="AC21" s="19">
        <v>0.88300000000000001</v>
      </c>
      <c r="AD21">
        <v>5</v>
      </c>
      <c r="AE21">
        <v>1</v>
      </c>
    </row>
    <row r="22" spans="1:31" x14ac:dyDescent="0.25">
      <c r="A22">
        <v>13</v>
      </c>
      <c r="L22">
        <v>13</v>
      </c>
      <c r="M22" t="s">
        <v>42</v>
      </c>
      <c r="N22" s="6">
        <v>4400</v>
      </c>
      <c r="O22" s="6">
        <v>15452</v>
      </c>
      <c r="P22">
        <v>3.5</v>
      </c>
      <c r="Q22">
        <v>92</v>
      </c>
      <c r="R22" s="19">
        <v>1.7999999999999999E-2</v>
      </c>
      <c r="S22" s="19">
        <v>0.42299999999999999</v>
      </c>
      <c r="T22">
        <v>1</v>
      </c>
      <c r="V22">
        <v>12</v>
      </c>
      <c r="W22" t="s">
        <v>259</v>
      </c>
      <c r="X22" s="6">
        <v>27842</v>
      </c>
      <c r="Y22" s="6">
        <v>22743</v>
      </c>
      <c r="Z22">
        <v>0.8</v>
      </c>
      <c r="AA22">
        <v>99</v>
      </c>
      <c r="AB22" s="19">
        <v>0.02</v>
      </c>
      <c r="AC22" s="19">
        <v>0.90300000000000002</v>
      </c>
      <c r="AD22">
        <v>16</v>
      </c>
      <c r="AE22">
        <v>1</v>
      </c>
    </row>
    <row r="23" spans="1:31" x14ac:dyDescent="0.25">
      <c r="A23">
        <v>14</v>
      </c>
      <c r="L23">
        <v>14</v>
      </c>
      <c r="M23" t="s">
        <v>0</v>
      </c>
      <c r="N23" s="6">
        <v>7806</v>
      </c>
      <c r="O23" s="6">
        <v>14051</v>
      </c>
      <c r="P23">
        <v>1.8</v>
      </c>
      <c r="Q23">
        <v>86</v>
      </c>
      <c r="R23" s="19">
        <v>1.7000000000000001E-2</v>
      </c>
      <c r="S23" s="19">
        <v>0.441</v>
      </c>
      <c r="T23">
        <v>1</v>
      </c>
      <c r="V23">
        <v>13</v>
      </c>
      <c r="W23" t="s">
        <v>258</v>
      </c>
      <c r="X23" s="6">
        <v>14358</v>
      </c>
      <c r="Y23" s="6">
        <v>17046</v>
      </c>
      <c r="Z23">
        <v>1.2</v>
      </c>
      <c r="AA23">
        <v>96</v>
      </c>
      <c r="AB23" s="19">
        <v>1.9E-2</v>
      </c>
      <c r="AC23" s="19">
        <v>0.92200000000000004</v>
      </c>
      <c r="AD23">
        <v>12</v>
      </c>
      <c r="AE23">
        <v>1</v>
      </c>
    </row>
    <row r="24" spans="1:31" x14ac:dyDescent="0.25">
      <c r="A24">
        <v>15</v>
      </c>
      <c r="L24">
        <v>15</v>
      </c>
      <c r="M24" t="s">
        <v>44</v>
      </c>
      <c r="N24" s="6">
        <v>4205</v>
      </c>
      <c r="O24" s="6">
        <v>14292</v>
      </c>
      <c r="P24">
        <v>3.4</v>
      </c>
      <c r="Q24">
        <v>86</v>
      </c>
      <c r="R24" s="19">
        <v>1.7000000000000001E-2</v>
      </c>
      <c r="S24" s="19">
        <v>0.45800000000000002</v>
      </c>
      <c r="T24">
        <v>1</v>
      </c>
      <c r="V24">
        <v>14</v>
      </c>
      <c r="W24" t="s">
        <v>260</v>
      </c>
      <c r="X24" s="6">
        <v>10669</v>
      </c>
      <c r="Y24" s="6">
        <v>18434</v>
      </c>
      <c r="Z24">
        <v>1.7</v>
      </c>
      <c r="AA24">
        <v>91</v>
      </c>
      <c r="AB24" s="19">
        <v>1.7999999999999999E-2</v>
      </c>
      <c r="AC24" s="19">
        <v>0.94</v>
      </c>
      <c r="AD24">
        <v>9</v>
      </c>
      <c r="AE24">
        <v>1</v>
      </c>
    </row>
    <row r="25" spans="1:31" x14ac:dyDescent="0.25">
      <c r="A25">
        <v>16</v>
      </c>
      <c r="L25">
        <v>16</v>
      </c>
      <c r="M25" t="s">
        <v>45</v>
      </c>
      <c r="N25" s="6">
        <v>4010</v>
      </c>
      <c r="O25" s="6">
        <v>14285</v>
      </c>
      <c r="P25">
        <v>3.6</v>
      </c>
      <c r="Q25">
        <v>85</v>
      </c>
      <c r="R25" s="19">
        <v>1.7000000000000001E-2</v>
      </c>
      <c r="S25" s="19">
        <v>0.47499999999999998</v>
      </c>
      <c r="T25">
        <v>1</v>
      </c>
      <c r="V25">
        <v>15</v>
      </c>
      <c r="W25" t="s">
        <v>252</v>
      </c>
      <c r="X25" s="6">
        <v>14545</v>
      </c>
      <c r="Y25" s="6">
        <v>16978</v>
      </c>
      <c r="Z25">
        <v>1.2</v>
      </c>
      <c r="AA25">
        <v>77</v>
      </c>
      <c r="AB25" s="19">
        <v>1.4999999999999999E-2</v>
      </c>
      <c r="AC25" s="19">
        <v>0.95599999999999996</v>
      </c>
      <c r="AD25">
        <v>10</v>
      </c>
      <c r="AE25">
        <v>1</v>
      </c>
    </row>
    <row r="26" spans="1:31" x14ac:dyDescent="0.25">
      <c r="A26">
        <v>17</v>
      </c>
      <c r="L26">
        <v>17</v>
      </c>
      <c r="M26" t="s">
        <v>53</v>
      </c>
      <c r="N26" s="6">
        <v>5547</v>
      </c>
      <c r="O26" s="6">
        <v>11316</v>
      </c>
      <c r="P26">
        <v>2</v>
      </c>
      <c r="Q26">
        <v>63</v>
      </c>
      <c r="R26" s="19">
        <v>1.2999999999999999E-2</v>
      </c>
      <c r="S26" s="19">
        <v>0.48699999999999999</v>
      </c>
      <c r="T26">
        <v>1</v>
      </c>
      <c r="V26">
        <v>16</v>
      </c>
      <c r="W26" t="s">
        <v>261</v>
      </c>
      <c r="X26" s="6">
        <v>9432</v>
      </c>
      <c r="Y26" s="6">
        <v>12447</v>
      </c>
      <c r="Z26">
        <v>1.3</v>
      </c>
      <c r="AA26">
        <v>55</v>
      </c>
      <c r="AB26" s="19">
        <v>1.0999999999999999E-2</v>
      </c>
      <c r="AC26" s="19">
        <v>0.96699999999999997</v>
      </c>
      <c r="AD26">
        <v>6</v>
      </c>
      <c r="AE26">
        <v>1</v>
      </c>
    </row>
    <row r="27" spans="1:31" x14ac:dyDescent="0.25">
      <c r="A27">
        <v>18</v>
      </c>
      <c r="L27">
        <v>18</v>
      </c>
      <c r="M27" t="s">
        <v>50</v>
      </c>
      <c r="N27" s="6">
        <v>4308</v>
      </c>
      <c r="O27" s="6">
        <v>10124</v>
      </c>
      <c r="P27">
        <v>2.4</v>
      </c>
      <c r="Q27">
        <v>62</v>
      </c>
      <c r="R27" s="19">
        <v>1.2E-2</v>
      </c>
      <c r="S27" s="19">
        <v>0.5</v>
      </c>
      <c r="T27">
        <v>1</v>
      </c>
      <c r="V27">
        <v>17</v>
      </c>
      <c r="W27" t="s">
        <v>263</v>
      </c>
      <c r="X27" s="6">
        <v>11853</v>
      </c>
      <c r="Y27" s="6">
        <v>11899</v>
      </c>
      <c r="Z27">
        <v>1.3</v>
      </c>
      <c r="AA27">
        <v>53</v>
      </c>
      <c r="AB27" s="19">
        <v>1.0999999999999999E-2</v>
      </c>
      <c r="AC27" s="19">
        <v>0.97699999999999998</v>
      </c>
      <c r="AD27">
        <v>9</v>
      </c>
      <c r="AE27">
        <v>1</v>
      </c>
    </row>
    <row r="28" spans="1:31" x14ac:dyDescent="0.25">
      <c r="A28">
        <v>19</v>
      </c>
      <c r="L28">
        <v>19</v>
      </c>
      <c r="M28" t="s">
        <v>43</v>
      </c>
      <c r="N28" s="6">
        <v>10240</v>
      </c>
      <c r="O28" s="6">
        <v>13517</v>
      </c>
      <c r="P28">
        <v>1.3</v>
      </c>
      <c r="Q28">
        <v>61</v>
      </c>
      <c r="R28" s="19">
        <v>1.2E-2</v>
      </c>
      <c r="S28" s="19">
        <v>0.51200000000000001</v>
      </c>
      <c r="T28">
        <v>1</v>
      </c>
      <c r="V28">
        <v>18</v>
      </c>
      <c r="W28" t="s">
        <v>262</v>
      </c>
      <c r="X28" s="6">
        <v>10303</v>
      </c>
      <c r="Y28" s="6">
        <v>9943</v>
      </c>
      <c r="Z28">
        <v>1.2</v>
      </c>
      <c r="AA28">
        <v>44</v>
      </c>
      <c r="AB28" s="19">
        <v>8.9999999999999993E-3</v>
      </c>
      <c r="AC28" s="19">
        <v>0.98599999999999999</v>
      </c>
      <c r="AD28">
        <v>11</v>
      </c>
      <c r="AE28">
        <v>1</v>
      </c>
    </row>
    <row r="29" spans="1:31" x14ac:dyDescent="0.25">
      <c r="A29">
        <v>20</v>
      </c>
      <c r="L29">
        <v>20</v>
      </c>
      <c r="M29" t="s">
        <v>49</v>
      </c>
      <c r="N29" s="6">
        <v>11223</v>
      </c>
      <c r="O29" s="6">
        <v>13431</v>
      </c>
      <c r="P29">
        <v>1.2</v>
      </c>
      <c r="Q29">
        <v>61</v>
      </c>
      <c r="R29" s="19">
        <v>1.2E-2</v>
      </c>
      <c r="S29" s="19">
        <v>0.52400000000000002</v>
      </c>
      <c r="T29">
        <v>1</v>
      </c>
      <c r="V29">
        <v>19</v>
      </c>
      <c r="W29" t="s">
        <v>248</v>
      </c>
      <c r="X29" s="6">
        <v>13108</v>
      </c>
      <c r="Y29" s="6">
        <v>9176</v>
      </c>
      <c r="Z29">
        <v>0.7</v>
      </c>
      <c r="AA29">
        <v>38</v>
      </c>
      <c r="AB29" s="19">
        <v>8.0000000000000002E-3</v>
      </c>
      <c r="AC29" s="19">
        <v>0.99399999999999999</v>
      </c>
      <c r="AD29">
        <v>5</v>
      </c>
      <c r="AE29">
        <v>1</v>
      </c>
    </row>
    <row r="30" spans="1:31" x14ac:dyDescent="0.25">
      <c r="A30">
        <v>21</v>
      </c>
      <c r="L30">
        <v>21</v>
      </c>
      <c r="M30" t="s">
        <v>55</v>
      </c>
      <c r="N30" s="6">
        <v>2904</v>
      </c>
      <c r="O30" s="6">
        <v>10509</v>
      </c>
      <c r="P30">
        <v>3.6</v>
      </c>
      <c r="Q30">
        <v>60</v>
      </c>
      <c r="R30" s="19">
        <v>1.2E-2</v>
      </c>
      <c r="S30" s="19">
        <v>0.53600000000000003</v>
      </c>
      <c r="T30">
        <v>1</v>
      </c>
      <c r="V30">
        <v>20</v>
      </c>
      <c r="W30" t="s">
        <v>264</v>
      </c>
      <c r="X30" s="6">
        <v>5954</v>
      </c>
      <c r="Y30" s="6">
        <v>5656</v>
      </c>
      <c r="Z30">
        <v>1.3</v>
      </c>
      <c r="AA30">
        <v>25</v>
      </c>
      <c r="AB30" s="19">
        <v>5.0000000000000001E-3</v>
      </c>
      <c r="AC30" s="19">
        <v>0.999</v>
      </c>
      <c r="AD30">
        <v>7</v>
      </c>
      <c r="AE30">
        <v>1</v>
      </c>
    </row>
    <row r="31" spans="1:31" x14ac:dyDescent="0.25">
      <c r="A31">
        <v>22</v>
      </c>
      <c r="L31">
        <v>22</v>
      </c>
      <c r="M31" t="s">
        <v>52</v>
      </c>
      <c r="N31" s="6">
        <v>6000</v>
      </c>
      <c r="O31" s="6">
        <v>10976</v>
      </c>
      <c r="P31">
        <v>2.2000000000000002</v>
      </c>
      <c r="Q31">
        <v>60</v>
      </c>
      <c r="R31" s="19">
        <v>1.2E-2</v>
      </c>
      <c r="S31" s="19">
        <v>0.54800000000000004</v>
      </c>
      <c r="T31">
        <v>1</v>
      </c>
      <c r="V31">
        <v>21</v>
      </c>
      <c r="W31" t="s">
        <v>265</v>
      </c>
      <c r="X31" s="6">
        <v>1248</v>
      </c>
      <c r="Y31" s="6">
        <v>1239</v>
      </c>
      <c r="Z31">
        <v>1.2</v>
      </c>
      <c r="AA31">
        <v>6</v>
      </c>
      <c r="AB31" s="19">
        <v>1E-3</v>
      </c>
      <c r="AC31" s="19">
        <v>1</v>
      </c>
      <c r="AD31">
        <v>10</v>
      </c>
      <c r="AE31">
        <v>1</v>
      </c>
    </row>
    <row r="32" spans="1:31" x14ac:dyDescent="0.25">
      <c r="A32">
        <v>23</v>
      </c>
      <c r="L32">
        <v>23</v>
      </c>
      <c r="M32" t="s">
        <v>46</v>
      </c>
      <c r="N32" s="6">
        <v>3020</v>
      </c>
      <c r="O32" s="6">
        <v>9513</v>
      </c>
      <c r="P32">
        <v>3.2</v>
      </c>
      <c r="Q32">
        <v>60</v>
      </c>
      <c r="R32" s="19">
        <v>1.2E-2</v>
      </c>
      <c r="S32" s="19">
        <v>0.56000000000000005</v>
      </c>
      <c r="T32">
        <v>1</v>
      </c>
      <c r="V32">
        <v>22</v>
      </c>
      <c r="W32" t="s">
        <v>25</v>
      </c>
      <c r="X32" s="6">
        <v>452046</v>
      </c>
      <c r="Y32" s="6">
        <v>888503</v>
      </c>
      <c r="Z32">
        <v>1.7</v>
      </c>
      <c r="AA32" s="6">
        <v>4986</v>
      </c>
      <c r="AB32" s="19">
        <v>1</v>
      </c>
      <c r="AD32">
        <v>213</v>
      </c>
      <c r="AE32">
        <v>1</v>
      </c>
    </row>
    <row r="33" spans="1:32" x14ac:dyDescent="0.25">
      <c r="A33">
        <v>24</v>
      </c>
      <c r="L33">
        <v>24</v>
      </c>
      <c r="M33" t="s">
        <v>48</v>
      </c>
      <c r="N33" s="6">
        <v>4850</v>
      </c>
      <c r="O33" s="6">
        <v>9220</v>
      </c>
      <c r="P33">
        <v>1.9</v>
      </c>
      <c r="Q33">
        <v>56</v>
      </c>
      <c r="R33" s="19">
        <v>1.0999999999999999E-2</v>
      </c>
      <c r="S33" s="19">
        <v>0.57099999999999995</v>
      </c>
      <c r="T33">
        <v>1</v>
      </c>
    </row>
    <row r="34" spans="1:32" x14ac:dyDescent="0.25">
      <c r="A34">
        <v>25</v>
      </c>
      <c r="L34">
        <v>25</v>
      </c>
      <c r="M34" t="s">
        <v>54</v>
      </c>
      <c r="N34" s="6">
        <v>3874</v>
      </c>
      <c r="O34" s="6">
        <v>9026</v>
      </c>
      <c r="P34">
        <v>2.2999999999999998</v>
      </c>
      <c r="Q34">
        <v>56</v>
      </c>
      <c r="R34" s="19">
        <v>1.0999999999999999E-2</v>
      </c>
      <c r="S34" s="19">
        <v>0.58299999999999996</v>
      </c>
      <c r="T34">
        <v>1</v>
      </c>
    </row>
    <row r="35" spans="1:32" x14ac:dyDescent="0.25">
      <c r="A35">
        <v>26</v>
      </c>
      <c r="L35">
        <v>26</v>
      </c>
      <c r="M35" t="s">
        <v>59</v>
      </c>
      <c r="N35" s="6">
        <v>3452</v>
      </c>
      <c r="O35" s="6">
        <v>7905</v>
      </c>
      <c r="P35">
        <v>2.2999999999999998</v>
      </c>
      <c r="Q35">
        <v>49</v>
      </c>
      <c r="R35" s="19">
        <v>0.01</v>
      </c>
      <c r="S35" s="19">
        <v>0.59199999999999997</v>
      </c>
      <c r="T35">
        <v>1</v>
      </c>
    </row>
    <row r="36" spans="1:32" x14ac:dyDescent="0.25">
      <c r="A36">
        <v>27</v>
      </c>
      <c r="L36">
        <v>27</v>
      </c>
      <c r="M36" t="s">
        <v>57</v>
      </c>
      <c r="N36" s="6">
        <v>10354</v>
      </c>
      <c r="O36" s="6">
        <v>10253</v>
      </c>
      <c r="P36">
        <v>1.2</v>
      </c>
      <c r="Q36">
        <v>45</v>
      </c>
      <c r="R36" s="19">
        <v>8.9999999999999993E-3</v>
      </c>
      <c r="S36" s="19">
        <v>0.60099999999999998</v>
      </c>
      <c r="T36">
        <v>1</v>
      </c>
    </row>
    <row r="37" spans="1:32" x14ac:dyDescent="0.25">
      <c r="A37">
        <v>28</v>
      </c>
      <c r="L37">
        <v>28</v>
      </c>
      <c r="M37" t="s">
        <v>58</v>
      </c>
      <c r="N37" s="6">
        <v>2764</v>
      </c>
      <c r="O37" s="6">
        <v>7408</v>
      </c>
      <c r="P37">
        <v>2.7</v>
      </c>
      <c r="Q37">
        <v>45</v>
      </c>
      <c r="R37" s="19">
        <v>8.9999999999999993E-3</v>
      </c>
      <c r="S37" s="19">
        <v>0.61</v>
      </c>
      <c r="T37">
        <v>1</v>
      </c>
    </row>
    <row r="38" spans="1:32" x14ac:dyDescent="0.25">
      <c r="A38">
        <v>29</v>
      </c>
      <c r="L38">
        <v>29</v>
      </c>
      <c r="M38" t="s">
        <v>65</v>
      </c>
      <c r="N38" s="6">
        <v>4760</v>
      </c>
      <c r="O38" s="6">
        <v>9472</v>
      </c>
      <c r="P38">
        <v>2</v>
      </c>
      <c r="Q38">
        <v>44</v>
      </c>
      <c r="R38" s="19">
        <v>8.9999999999999993E-3</v>
      </c>
      <c r="S38" s="19">
        <v>0.61899999999999999</v>
      </c>
      <c r="T38">
        <v>1</v>
      </c>
      <c r="V38">
        <v>1</v>
      </c>
      <c r="W38" t="s">
        <v>15</v>
      </c>
      <c r="X38" t="s">
        <v>16</v>
      </c>
      <c r="Y38" t="s">
        <v>17</v>
      </c>
      <c r="Z38" t="s">
        <v>18</v>
      </c>
      <c r="AA38" t="s">
        <v>19</v>
      </c>
      <c r="AB38" t="s">
        <v>20</v>
      </c>
      <c r="AC38" t="s">
        <v>21</v>
      </c>
      <c r="AD38" t="s">
        <v>23</v>
      </c>
      <c r="AE38" t="s">
        <v>27</v>
      </c>
      <c r="AF38" t="s">
        <v>22</v>
      </c>
    </row>
    <row r="39" spans="1:32" x14ac:dyDescent="0.25">
      <c r="A39">
        <v>30</v>
      </c>
      <c r="L39">
        <v>30</v>
      </c>
      <c r="M39" t="s">
        <v>63</v>
      </c>
      <c r="N39" s="6">
        <v>2009</v>
      </c>
      <c r="O39" s="6">
        <v>7652</v>
      </c>
      <c r="P39">
        <v>3.8</v>
      </c>
      <c r="Q39">
        <v>43</v>
      </c>
      <c r="R39" s="19">
        <v>8.9999999999999993E-3</v>
      </c>
      <c r="S39" s="19">
        <v>0.628</v>
      </c>
      <c r="T39">
        <v>1</v>
      </c>
      <c r="V39">
        <v>2</v>
      </c>
      <c r="W39" t="s">
        <v>266</v>
      </c>
      <c r="X39" s="6">
        <v>452046</v>
      </c>
      <c r="Y39" s="6">
        <v>888503</v>
      </c>
      <c r="Z39">
        <v>2</v>
      </c>
      <c r="AA39" s="6">
        <v>4986</v>
      </c>
      <c r="AB39" s="19">
        <v>1</v>
      </c>
      <c r="AC39" s="19">
        <v>1</v>
      </c>
      <c r="AD39">
        <v>213</v>
      </c>
      <c r="AE39">
        <v>1</v>
      </c>
      <c r="AF39">
        <v>22</v>
      </c>
    </row>
    <row r="40" spans="1:32" x14ac:dyDescent="0.25">
      <c r="A40">
        <v>31</v>
      </c>
      <c r="L40">
        <v>31</v>
      </c>
      <c r="M40" t="s">
        <v>51</v>
      </c>
      <c r="N40" s="6">
        <v>2298</v>
      </c>
      <c r="O40" s="6">
        <v>7239</v>
      </c>
      <c r="P40">
        <v>3.2</v>
      </c>
      <c r="Q40">
        <v>43</v>
      </c>
      <c r="R40" s="19">
        <v>8.9999999999999993E-3</v>
      </c>
      <c r="S40" s="19">
        <v>0.63700000000000001</v>
      </c>
      <c r="T40">
        <v>1</v>
      </c>
      <c r="W40" t="s">
        <v>25</v>
      </c>
      <c r="X40" s="6">
        <v>452046</v>
      </c>
      <c r="Y40" s="6">
        <v>888503</v>
      </c>
      <c r="Z40">
        <v>2</v>
      </c>
      <c r="AA40" s="6">
        <v>4986</v>
      </c>
      <c r="AB40" s="19">
        <v>1</v>
      </c>
      <c r="AD40">
        <v>213</v>
      </c>
      <c r="AE40">
        <v>1</v>
      </c>
      <c r="AF40">
        <v>22</v>
      </c>
    </row>
    <row r="41" spans="1:32" x14ac:dyDescent="0.25">
      <c r="A41">
        <v>32</v>
      </c>
      <c r="L41">
        <v>32</v>
      </c>
      <c r="M41" t="s">
        <v>67</v>
      </c>
      <c r="N41" s="6">
        <v>2025</v>
      </c>
      <c r="O41" s="6">
        <v>7175</v>
      </c>
      <c r="P41">
        <v>3.5</v>
      </c>
      <c r="Q41">
        <v>42</v>
      </c>
      <c r="R41" s="19">
        <v>8.0000000000000002E-3</v>
      </c>
      <c r="S41" s="19">
        <v>0.64500000000000002</v>
      </c>
      <c r="T41">
        <v>1</v>
      </c>
    </row>
    <row r="42" spans="1:32" x14ac:dyDescent="0.25">
      <c r="A42">
        <v>33</v>
      </c>
      <c r="L42">
        <v>33</v>
      </c>
      <c r="M42" t="s">
        <v>69</v>
      </c>
      <c r="N42" s="6">
        <v>3610</v>
      </c>
      <c r="O42" s="6">
        <v>6751</v>
      </c>
      <c r="P42">
        <v>1.9</v>
      </c>
      <c r="Q42">
        <v>42</v>
      </c>
      <c r="R42" s="19">
        <v>8.0000000000000002E-3</v>
      </c>
      <c r="S42" s="19">
        <v>0.65300000000000002</v>
      </c>
      <c r="T42">
        <v>1</v>
      </c>
    </row>
    <row r="43" spans="1:32" x14ac:dyDescent="0.25">
      <c r="A43">
        <v>34</v>
      </c>
      <c r="L43">
        <v>34</v>
      </c>
      <c r="M43" t="s">
        <v>68</v>
      </c>
      <c r="N43" s="6">
        <v>5307</v>
      </c>
      <c r="O43" s="6">
        <v>8332</v>
      </c>
      <c r="P43">
        <v>1.6</v>
      </c>
      <c r="Q43">
        <v>41</v>
      </c>
      <c r="R43" s="19">
        <v>8.0000000000000002E-3</v>
      </c>
      <c r="S43" s="19">
        <v>0.66200000000000003</v>
      </c>
      <c r="T43">
        <v>1</v>
      </c>
    </row>
    <row r="44" spans="1:32" x14ac:dyDescent="0.25">
      <c r="A44">
        <v>35</v>
      </c>
      <c r="L44">
        <v>35</v>
      </c>
      <c r="M44" t="s">
        <v>66</v>
      </c>
      <c r="N44" s="6">
        <v>8788</v>
      </c>
      <c r="O44" s="6">
        <v>8734</v>
      </c>
      <c r="P44">
        <v>1.3</v>
      </c>
      <c r="Q44">
        <v>39</v>
      </c>
      <c r="R44" s="19">
        <v>8.0000000000000002E-3</v>
      </c>
      <c r="S44" s="19">
        <v>0.67</v>
      </c>
      <c r="T44">
        <v>1</v>
      </c>
    </row>
    <row r="45" spans="1:32" x14ac:dyDescent="0.25">
      <c r="A45">
        <v>36</v>
      </c>
      <c r="L45">
        <v>36</v>
      </c>
      <c r="M45" t="s">
        <v>70</v>
      </c>
      <c r="N45" s="6">
        <v>5780</v>
      </c>
      <c r="O45" s="6">
        <v>9710</v>
      </c>
      <c r="P45">
        <v>1.7</v>
      </c>
      <c r="Q45">
        <v>39</v>
      </c>
      <c r="R45" s="19">
        <v>8.0000000000000002E-3</v>
      </c>
      <c r="S45" s="19">
        <v>0.67700000000000005</v>
      </c>
      <c r="T45">
        <v>1</v>
      </c>
      <c r="W45" t="s">
        <v>15</v>
      </c>
      <c r="X45" t="s">
        <v>16</v>
      </c>
      <c r="Y45" t="s">
        <v>17</v>
      </c>
      <c r="Z45" t="s">
        <v>18</v>
      </c>
      <c r="AA45" t="s">
        <v>19</v>
      </c>
      <c r="AB45" t="s">
        <v>20</v>
      </c>
      <c r="AC45" t="s">
        <v>21</v>
      </c>
      <c r="AD45" t="s">
        <v>23</v>
      </c>
      <c r="AE45" t="s">
        <v>27</v>
      </c>
      <c r="AF45" t="s">
        <v>22</v>
      </c>
    </row>
    <row r="46" spans="1:32" x14ac:dyDescent="0.25">
      <c r="A46">
        <v>37</v>
      </c>
      <c r="L46">
        <v>37</v>
      </c>
      <c r="M46" t="s">
        <v>74</v>
      </c>
      <c r="N46" s="6">
        <v>5200</v>
      </c>
      <c r="O46" s="6">
        <v>9048</v>
      </c>
      <c r="P46">
        <v>1.7</v>
      </c>
      <c r="Q46">
        <v>37</v>
      </c>
      <c r="R46" s="19">
        <v>7.0000000000000001E-3</v>
      </c>
      <c r="S46" s="19">
        <v>0.68500000000000005</v>
      </c>
      <c r="T46">
        <v>1</v>
      </c>
      <c r="V46">
        <v>1</v>
      </c>
      <c r="W46" t="s">
        <v>268</v>
      </c>
      <c r="X46" s="6">
        <v>452046</v>
      </c>
      <c r="Y46" s="6">
        <v>888503</v>
      </c>
      <c r="Z46">
        <v>2</v>
      </c>
      <c r="AA46" s="6">
        <v>4986</v>
      </c>
      <c r="AB46" s="19">
        <v>1</v>
      </c>
      <c r="AC46" s="19">
        <v>1</v>
      </c>
      <c r="AD46">
        <v>213</v>
      </c>
      <c r="AE46">
        <v>1</v>
      </c>
      <c r="AF46">
        <v>22</v>
      </c>
    </row>
    <row r="47" spans="1:32" x14ac:dyDescent="0.25">
      <c r="A47">
        <v>38</v>
      </c>
      <c r="L47">
        <v>38</v>
      </c>
      <c r="M47" t="s">
        <v>64</v>
      </c>
      <c r="N47" s="6">
        <v>4602</v>
      </c>
      <c r="O47" s="6">
        <v>5983</v>
      </c>
      <c r="P47">
        <v>1.3</v>
      </c>
      <c r="Q47">
        <v>36</v>
      </c>
      <c r="R47" s="19">
        <v>7.0000000000000001E-3</v>
      </c>
      <c r="S47" s="19">
        <v>0.69199999999999995</v>
      </c>
      <c r="T47">
        <v>1</v>
      </c>
      <c r="V47">
        <v>2</v>
      </c>
      <c r="W47" t="s">
        <v>25</v>
      </c>
      <c r="X47" s="6">
        <v>452046</v>
      </c>
      <c r="Y47" s="6">
        <v>888503</v>
      </c>
      <c r="Z47">
        <v>2</v>
      </c>
      <c r="AA47" s="6">
        <v>4986</v>
      </c>
      <c r="AB47" s="19">
        <v>1</v>
      </c>
      <c r="AD47">
        <v>213</v>
      </c>
      <c r="AE47">
        <v>1</v>
      </c>
      <c r="AF47">
        <v>22</v>
      </c>
    </row>
    <row r="48" spans="1:32" x14ac:dyDescent="0.25">
      <c r="A48">
        <v>39</v>
      </c>
      <c r="L48">
        <v>39</v>
      </c>
      <c r="M48" t="s">
        <v>77</v>
      </c>
      <c r="N48" s="6">
        <v>2284</v>
      </c>
      <c r="O48" s="6">
        <v>5526</v>
      </c>
      <c r="P48">
        <v>2.4</v>
      </c>
      <c r="Q48">
        <v>34</v>
      </c>
      <c r="R48" s="19">
        <v>7.0000000000000001E-3</v>
      </c>
      <c r="S48" s="19">
        <v>0.69899999999999995</v>
      </c>
      <c r="T48">
        <v>1</v>
      </c>
      <c r="V48">
        <v>3</v>
      </c>
    </row>
    <row r="49" spans="1:32" x14ac:dyDescent="0.25">
      <c r="A49">
        <v>40</v>
      </c>
      <c r="L49">
        <v>40</v>
      </c>
      <c r="M49" t="s">
        <v>75</v>
      </c>
      <c r="N49" s="6">
        <v>2281</v>
      </c>
      <c r="O49" s="6">
        <v>5383</v>
      </c>
      <c r="P49">
        <v>2.4</v>
      </c>
      <c r="Q49">
        <v>33</v>
      </c>
      <c r="R49" s="19">
        <v>7.0000000000000001E-3</v>
      </c>
      <c r="S49" s="19">
        <v>0.70499999999999996</v>
      </c>
      <c r="T49">
        <v>1</v>
      </c>
    </row>
    <row r="50" spans="1:32" x14ac:dyDescent="0.25">
      <c r="A50">
        <v>41</v>
      </c>
      <c r="L50">
        <v>41</v>
      </c>
      <c r="M50" t="s">
        <v>71</v>
      </c>
      <c r="N50" s="6">
        <v>2035</v>
      </c>
      <c r="O50" s="6">
        <v>5332</v>
      </c>
      <c r="P50">
        <v>2.6</v>
      </c>
      <c r="Q50">
        <v>32</v>
      </c>
      <c r="R50" s="19">
        <v>7.0000000000000001E-3</v>
      </c>
      <c r="S50" s="19">
        <v>0.71199999999999997</v>
      </c>
      <c r="T50">
        <v>1</v>
      </c>
    </row>
    <row r="51" spans="1:32" x14ac:dyDescent="0.25">
      <c r="A51">
        <v>42</v>
      </c>
      <c r="L51">
        <v>42</v>
      </c>
      <c r="M51" t="s">
        <v>82</v>
      </c>
      <c r="N51" s="6">
        <v>3510</v>
      </c>
      <c r="O51" s="6">
        <v>6950</v>
      </c>
      <c r="P51">
        <v>2</v>
      </c>
      <c r="Q51">
        <v>32</v>
      </c>
      <c r="R51" s="19">
        <v>6.0000000000000001E-3</v>
      </c>
      <c r="S51" s="19">
        <v>0.71799999999999997</v>
      </c>
      <c r="T51">
        <v>1</v>
      </c>
    </row>
    <row r="52" spans="1:32" x14ac:dyDescent="0.25">
      <c r="A52">
        <v>43</v>
      </c>
      <c r="L52">
        <v>43</v>
      </c>
      <c r="M52" t="s">
        <v>76</v>
      </c>
      <c r="N52" s="6">
        <v>4202</v>
      </c>
      <c r="O52" s="6">
        <v>5547</v>
      </c>
      <c r="P52">
        <v>1.3</v>
      </c>
      <c r="Q52">
        <v>31</v>
      </c>
      <c r="R52" s="19">
        <v>6.0000000000000001E-3</v>
      </c>
      <c r="S52" s="19">
        <v>0.72399999999999998</v>
      </c>
      <c r="T52">
        <v>1</v>
      </c>
    </row>
    <row r="53" spans="1:32" x14ac:dyDescent="0.25">
      <c r="A53">
        <v>44</v>
      </c>
      <c r="L53">
        <v>44</v>
      </c>
      <c r="M53" t="s">
        <v>81</v>
      </c>
      <c r="N53" s="6">
        <v>2870</v>
      </c>
      <c r="O53" s="6">
        <v>4964</v>
      </c>
      <c r="P53">
        <v>1.7</v>
      </c>
      <c r="Q53">
        <v>31</v>
      </c>
      <c r="R53" s="19">
        <v>6.0000000000000001E-3</v>
      </c>
      <c r="S53" s="19">
        <v>0.73099999999999998</v>
      </c>
      <c r="T53">
        <v>1</v>
      </c>
    </row>
    <row r="54" spans="1:32" x14ac:dyDescent="0.25">
      <c r="A54">
        <v>45</v>
      </c>
      <c r="L54">
        <v>45</v>
      </c>
      <c r="M54" t="s">
        <v>78</v>
      </c>
      <c r="N54" s="6">
        <v>1777</v>
      </c>
      <c r="O54" s="6">
        <v>4922</v>
      </c>
      <c r="P54">
        <v>2.8</v>
      </c>
      <c r="Q54">
        <v>30</v>
      </c>
      <c r="R54" s="19">
        <v>6.0000000000000001E-3</v>
      </c>
      <c r="S54" s="19">
        <v>0.73699999999999999</v>
      </c>
      <c r="T54">
        <v>1</v>
      </c>
      <c r="W54" t="s">
        <v>15</v>
      </c>
      <c r="X54" t="s">
        <v>16</v>
      </c>
      <c r="Y54" t="s">
        <v>17</v>
      </c>
      <c r="Z54" t="s">
        <v>18</v>
      </c>
      <c r="AA54" t="s">
        <v>19</v>
      </c>
      <c r="AB54" t="s">
        <v>20</v>
      </c>
      <c r="AC54" t="s">
        <v>21</v>
      </c>
      <c r="AD54" t="s">
        <v>23</v>
      </c>
      <c r="AE54" t="s">
        <v>27</v>
      </c>
      <c r="AF54" t="s">
        <v>22</v>
      </c>
    </row>
    <row r="55" spans="1:32" x14ac:dyDescent="0.25">
      <c r="A55">
        <v>46</v>
      </c>
      <c r="L55">
        <v>46</v>
      </c>
      <c r="M55" t="s">
        <v>80</v>
      </c>
      <c r="N55" s="6">
        <v>2036</v>
      </c>
      <c r="O55" s="6">
        <v>4601</v>
      </c>
      <c r="P55">
        <v>2.2999999999999998</v>
      </c>
      <c r="Q55">
        <v>29</v>
      </c>
      <c r="R55" s="19">
        <v>6.0000000000000001E-3</v>
      </c>
      <c r="S55" s="19">
        <v>0.74199999999999999</v>
      </c>
      <c r="T55">
        <v>1</v>
      </c>
      <c r="V55">
        <v>1</v>
      </c>
      <c r="W55" t="s">
        <v>270</v>
      </c>
      <c r="X55" s="6">
        <v>452046</v>
      </c>
      <c r="Y55" s="6">
        <v>888503</v>
      </c>
      <c r="Z55">
        <v>2</v>
      </c>
      <c r="AA55" s="6">
        <v>4986</v>
      </c>
      <c r="AB55" s="19">
        <v>1</v>
      </c>
      <c r="AC55" s="19">
        <v>1</v>
      </c>
      <c r="AD55">
        <v>213</v>
      </c>
      <c r="AE55">
        <v>1</v>
      </c>
      <c r="AF55">
        <v>22</v>
      </c>
    </row>
    <row r="56" spans="1:32" x14ac:dyDescent="0.25">
      <c r="A56">
        <v>47</v>
      </c>
      <c r="L56">
        <v>47</v>
      </c>
      <c r="M56" t="s">
        <v>73</v>
      </c>
      <c r="N56" s="6">
        <v>1678</v>
      </c>
      <c r="O56" s="6">
        <v>4413</v>
      </c>
      <c r="P56">
        <v>2.6</v>
      </c>
      <c r="Q56">
        <v>27</v>
      </c>
      <c r="R56" s="19">
        <v>5.0000000000000001E-3</v>
      </c>
      <c r="S56" s="19">
        <v>0.748</v>
      </c>
      <c r="T56">
        <v>1</v>
      </c>
      <c r="V56">
        <v>2</v>
      </c>
      <c r="W56" t="s">
        <v>25</v>
      </c>
      <c r="X56" s="6">
        <v>452046</v>
      </c>
      <c r="Y56" s="6">
        <v>888503</v>
      </c>
      <c r="Z56">
        <v>2</v>
      </c>
      <c r="AA56" s="6">
        <v>4986</v>
      </c>
      <c r="AB56" s="19">
        <v>1</v>
      </c>
      <c r="AD56">
        <v>213</v>
      </c>
      <c r="AE56">
        <v>1</v>
      </c>
      <c r="AF56">
        <v>22</v>
      </c>
    </row>
    <row r="57" spans="1:32" x14ac:dyDescent="0.25">
      <c r="A57">
        <v>48</v>
      </c>
      <c r="L57">
        <v>48</v>
      </c>
      <c r="M57" t="s">
        <v>86</v>
      </c>
      <c r="N57" s="6">
        <v>1849</v>
      </c>
      <c r="O57" s="6">
        <v>4290</v>
      </c>
      <c r="P57">
        <v>2.2999999999999998</v>
      </c>
      <c r="Q57">
        <v>26</v>
      </c>
      <c r="R57" s="19">
        <v>5.0000000000000001E-3</v>
      </c>
      <c r="S57" s="19">
        <v>0.753</v>
      </c>
      <c r="T57">
        <v>1</v>
      </c>
      <c r="V57">
        <v>3</v>
      </c>
    </row>
    <row r="58" spans="1:32" x14ac:dyDescent="0.25">
      <c r="A58">
        <v>49</v>
      </c>
      <c r="L58">
        <v>49</v>
      </c>
      <c r="M58" t="s">
        <v>89</v>
      </c>
      <c r="N58" s="6">
        <v>1350</v>
      </c>
      <c r="O58" s="6">
        <v>4118</v>
      </c>
      <c r="P58">
        <v>3.1</v>
      </c>
      <c r="Q58">
        <v>26</v>
      </c>
      <c r="R58" s="19">
        <v>5.0000000000000001E-3</v>
      </c>
      <c r="S58" s="19">
        <v>0.75800000000000001</v>
      </c>
      <c r="T58">
        <v>1</v>
      </c>
      <c r="V58">
        <v>4</v>
      </c>
    </row>
    <row r="59" spans="1:32" x14ac:dyDescent="0.25">
      <c r="A59">
        <v>50</v>
      </c>
      <c r="L59">
        <v>50</v>
      </c>
      <c r="M59" t="s">
        <v>87</v>
      </c>
      <c r="N59" s="6">
        <v>1622</v>
      </c>
      <c r="O59" s="6">
        <v>4250</v>
      </c>
      <c r="P59">
        <v>2.6</v>
      </c>
      <c r="Q59">
        <v>26</v>
      </c>
      <c r="R59" s="19">
        <v>5.0000000000000001E-3</v>
      </c>
      <c r="S59" s="19">
        <v>0.76300000000000001</v>
      </c>
      <c r="T59">
        <v>1</v>
      </c>
      <c r="V59">
        <v>5</v>
      </c>
    </row>
    <row r="60" spans="1:32" x14ac:dyDescent="0.25">
      <c r="A60">
        <v>51</v>
      </c>
      <c r="L60">
        <v>51</v>
      </c>
      <c r="M60" t="s">
        <v>60</v>
      </c>
      <c r="N60" s="6">
        <v>1725</v>
      </c>
      <c r="O60" s="6">
        <v>4140</v>
      </c>
      <c r="P60">
        <v>2.4</v>
      </c>
      <c r="Q60">
        <v>26</v>
      </c>
      <c r="R60" s="19">
        <v>5.0000000000000001E-3</v>
      </c>
      <c r="S60" s="19">
        <v>0.76900000000000002</v>
      </c>
      <c r="T60">
        <v>1</v>
      </c>
    </row>
    <row r="61" spans="1:32" x14ac:dyDescent="0.25">
      <c r="A61">
        <v>52</v>
      </c>
      <c r="L61">
        <v>52</v>
      </c>
      <c r="M61" t="s">
        <v>92</v>
      </c>
      <c r="N61" s="6">
        <v>2258</v>
      </c>
      <c r="O61" s="6">
        <v>4311</v>
      </c>
      <c r="P61">
        <v>2.6</v>
      </c>
      <c r="Q61">
        <v>25</v>
      </c>
      <c r="R61" s="19">
        <v>5.0000000000000001E-3</v>
      </c>
      <c r="S61" s="19">
        <v>0.77400000000000002</v>
      </c>
      <c r="T61">
        <v>1</v>
      </c>
    </row>
    <row r="62" spans="1:32" x14ac:dyDescent="0.25">
      <c r="A62">
        <v>53</v>
      </c>
      <c r="L62">
        <v>53</v>
      </c>
      <c r="M62" t="s">
        <v>88</v>
      </c>
      <c r="N62" s="6">
        <v>3479</v>
      </c>
      <c r="O62" s="6">
        <v>5079</v>
      </c>
      <c r="P62">
        <v>1.5</v>
      </c>
      <c r="Q62">
        <v>25</v>
      </c>
      <c r="R62" s="19">
        <v>5.0000000000000001E-3</v>
      </c>
      <c r="S62" s="19">
        <v>0.77900000000000003</v>
      </c>
      <c r="T62">
        <v>1</v>
      </c>
    </row>
    <row r="63" spans="1:32" x14ac:dyDescent="0.25">
      <c r="A63">
        <v>54</v>
      </c>
      <c r="L63">
        <v>54</v>
      </c>
      <c r="M63" t="s">
        <v>93</v>
      </c>
      <c r="N63" s="6">
        <v>2080</v>
      </c>
      <c r="O63" s="6">
        <v>4139</v>
      </c>
      <c r="P63">
        <v>2</v>
      </c>
      <c r="Q63">
        <v>25</v>
      </c>
      <c r="R63" s="19">
        <v>5.0000000000000001E-3</v>
      </c>
      <c r="S63" s="19">
        <v>0.78400000000000003</v>
      </c>
      <c r="T63">
        <v>1</v>
      </c>
    </row>
    <row r="64" spans="1:32" x14ac:dyDescent="0.25">
      <c r="A64">
        <v>55</v>
      </c>
      <c r="L64">
        <v>55</v>
      </c>
      <c r="M64" t="s">
        <v>95</v>
      </c>
      <c r="N64" s="6">
        <v>2316</v>
      </c>
      <c r="O64" s="6">
        <v>5003</v>
      </c>
      <c r="P64">
        <v>2.2000000000000002</v>
      </c>
      <c r="Q64">
        <v>25</v>
      </c>
      <c r="R64" s="19">
        <v>5.0000000000000001E-3</v>
      </c>
      <c r="S64" s="19">
        <v>0.78900000000000003</v>
      </c>
      <c r="T64">
        <v>1</v>
      </c>
    </row>
    <row r="65" spans="1:20" x14ac:dyDescent="0.25">
      <c r="A65">
        <v>56</v>
      </c>
      <c r="L65">
        <v>56</v>
      </c>
      <c r="M65" t="s">
        <v>94</v>
      </c>
      <c r="N65" s="6">
        <v>4133</v>
      </c>
      <c r="O65" s="6">
        <v>4505</v>
      </c>
      <c r="P65">
        <v>1.1000000000000001</v>
      </c>
      <c r="Q65">
        <v>23</v>
      </c>
      <c r="R65" s="19">
        <v>5.0000000000000001E-3</v>
      </c>
      <c r="S65" s="19">
        <v>0.79300000000000004</v>
      </c>
      <c r="T65">
        <v>1</v>
      </c>
    </row>
    <row r="66" spans="1:20" x14ac:dyDescent="0.25">
      <c r="A66">
        <v>57</v>
      </c>
      <c r="L66">
        <v>57</v>
      </c>
      <c r="M66" t="s">
        <v>99</v>
      </c>
      <c r="N66" s="6">
        <v>2455</v>
      </c>
      <c r="O66" s="6">
        <v>4812</v>
      </c>
      <c r="P66">
        <v>2</v>
      </c>
      <c r="Q66">
        <v>22</v>
      </c>
      <c r="R66" s="19">
        <v>4.0000000000000001E-3</v>
      </c>
      <c r="S66" s="19">
        <v>0.79800000000000004</v>
      </c>
      <c r="T66">
        <v>1</v>
      </c>
    </row>
    <row r="67" spans="1:20" x14ac:dyDescent="0.25">
      <c r="A67">
        <v>58</v>
      </c>
      <c r="L67">
        <v>58</v>
      </c>
      <c r="M67" t="s">
        <v>103</v>
      </c>
      <c r="N67" s="6">
        <v>6756</v>
      </c>
      <c r="O67" s="6">
        <v>4932</v>
      </c>
      <c r="P67">
        <v>0.7</v>
      </c>
      <c r="Q67">
        <v>21</v>
      </c>
      <c r="R67" s="19">
        <v>4.0000000000000001E-3</v>
      </c>
      <c r="S67" s="19">
        <v>0.80200000000000005</v>
      </c>
      <c r="T67">
        <v>1</v>
      </c>
    </row>
    <row r="68" spans="1:20" x14ac:dyDescent="0.25">
      <c r="A68">
        <v>59</v>
      </c>
      <c r="L68">
        <v>59</v>
      </c>
      <c r="M68" t="s">
        <v>91</v>
      </c>
      <c r="N68" s="6">
        <v>1360</v>
      </c>
      <c r="O68" s="6">
        <v>3305</v>
      </c>
      <c r="P68">
        <v>2.4</v>
      </c>
      <c r="Q68">
        <v>20</v>
      </c>
      <c r="R68" s="19">
        <v>4.0000000000000001E-3</v>
      </c>
      <c r="S68" s="19">
        <v>0.80600000000000005</v>
      </c>
      <c r="T68">
        <v>1</v>
      </c>
    </row>
    <row r="69" spans="1:20" x14ac:dyDescent="0.25">
      <c r="A69">
        <v>60</v>
      </c>
      <c r="L69">
        <v>60</v>
      </c>
      <c r="M69" t="s">
        <v>106</v>
      </c>
      <c r="N69" s="6">
        <v>2190</v>
      </c>
      <c r="O69" s="6">
        <v>4380</v>
      </c>
      <c r="P69">
        <v>2</v>
      </c>
      <c r="Q69">
        <v>20</v>
      </c>
      <c r="R69" s="19">
        <v>4.0000000000000001E-3</v>
      </c>
      <c r="S69" s="19">
        <v>0.81</v>
      </c>
      <c r="T69">
        <v>1</v>
      </c>
    </row>
    <row r="70" spans="1:20" x14ac:dyDescent="0.25">
      <c r="A70">
        <v>61</v>
      </c>
      <c r="L70">
        <v>61</v>
      </c>
      <c r="M70" t="s">
        <v>62</v>
      </c>
      <c r="N70" s="6">
        <v>2540</v>
      </c>
      <c r="O70" s="6">
        <v>3985</v>
      </c>
      <c r="P70">
        <v>2.2999999999999998</v>
      </c>
      <c r="Q70">
        <v>20</v>
      </c>
      <c r="R70" s="19">
        <v>4.0000000000000001E-3</v>
      </c>
      <c r="S70" s="19">
        <v>0.81399999999999995</v>
      </c>
      <c r="T70">
        <v>1</v>
      </c>
    </row>
    <row r="71" spans="1:20" x14ac:dyDescent="0.25">
      <c r="A71">
        <v>62</v>
      </c>
      <c r="L71">
        <v>62</v>
      </c>
      <c r="M71" t="s">
        <v>100</v>
      </c>
      <c r="N71" s="6">
        <v>2365</v>
      </c>
      <c r="O71" s="6">
        <v>4233</v>
      </c>
      <c r="P71">
        <v>1.8</v>
      </c>
      <c r="Q71">
        <v>19</v>
      </c>
      <c r="R71" s="19">
        <v>4.0000000000000001E-3</v>
      </c>
      <c r="S71" s="19">
        <v>0.81799999999999995</v>
      </c>
      <c r="T71">
        <v>1</v>
      </c>
    </row>
    <row r="72" spans="1:20" x14ac:dyDescent="0.25">
      <c r="A72">
        <v>63</v>
      </c>
      <c r="L72">
        <v>63</v>
      </c>
      <c r="M72" t="s">
        <v>104</v>
      </c>
      <c r="N72" s="6">
        <v>3401</v>
      </c>
      <c r="O72" s="6">
        <v>3843</v>
      </c>
      <c r="P72">
        <v>1.1000000000000001</v>
      </c>
      <c r="Q72">
        <v>19</v>
      </c>
      <c r="R72" s="19">
        <v>4.0000000000000001E-3</v>
      </c>
      <c r="S72" s="19">
        <v>0.82199999999999995</v>
      </c>
      <c r="T72">
        <v>1</v>
      </c>
    </row>
    <row r="73" spans="1:20" x14ac:dyDescent="0.25">
      <c r="A73">
        <v>64</v>
      </c>
      <c r="L73">
        <v>64</v>
      </c>
      <c r="M73" t="s">
        <v>107</v>
      </c>
      <c r="N73" s="6">
        <v>3170</v>
      </c>
      <c r="O73" s="6">
        <v>4184</v>
      </c>
      <c r="P73">
        <v>1.3</v>
      </c>
      <c r="Q73">
        <v>18</v>
      </c>
      <c r="R73" s="19">
        <v>4.0000000000000001E-3</v>
      </c>
      <c r="S73" s="19">
        <v>0.82499999999999996</v>
      </c>
      <c r="T73">
        <v>1</v>
      </c>
    </row>
    <row r="74" spans="1:20" x14ac:dyDescent="0.25">
      <c r="A74">
        <v>65</v>
      </c>
      <c r="L74">
        <v>65</v>
      </c>
      <c r="M74" t="s">
        <v>85</v>
      </c>
      <c r="N74" s="6">
        <v>1303</v>
      </c>
      <c r="O74" s="6">
        <v>2997</v>
      </c>
      <c r="P74">
        <v>2.2999999999999998</v>
      </c>
      <c r="Q74">
        <v>18</v>
      </c>
      <c r="R74" s="19">
        <v>4.0000000000000001E-3</v>
      </c>
      <c r="S74" s="19">
        <v>0.82899999999999996</v>
      </c>
      <c r="T74">
        <v>1</v>
      </c>
    </row>
    <row r="75" spans="1:20" x14ac:dyDescent="0.25">
      <c r="A75">
        <v>66</v>
      </c>
      <c r="L75">
        <v>66</v>
      </c>
      <c r="M75" t="s">
        <v>101</v>
      </c>
      <c r="N75" s="6">
        <v>3150</v>
      </c>
      <c r="O75" s="6">
        <v>4158</v>
      </c>
      <c r="P75">
        <v>1.3</v>
      </c>
      <c r="Q75">
        <v>18</v>
      </c>
      <c r="R75" s="19">
        <v>4.0000000000000001E-3</v>
      </c>
      <c r="S75" s="19">
        <v>0.83299999999999996</v>
      </c>
      <c r="T75">
        <v>1</v>
      </c>
    </row>
    <row r="76" spans="1:20" x14ac:dyDescent="0.25">
      <c r="A76">
        <v>67</v>
      </c>
      <c r="L76">
        <v>67</v>
      </c>
      <c r="M76" t="s">
        <v>109</v>
      </c>
      <c r="N76" s="6">
        <v>1653</v>
      </c>
      <c r="O76" s="6">
        <v>3604</v>
      </c>
      <c r="P76">
        <v>2.2000000000000002</v>
      </c>
      <c r="Q76">
        <v>18</v>
      </c>
      <c r="R76" s="19">
        <v>4.0000000000000001E-3</v>
      </c>
      <c r="S76" s="19">
        <v>0.83599999999999997</v>
      </c>
      <c r="T76">
        <v>1</v>
      </c>
    </row>
    <row r="77" spans="1:20" x14ac:dyDescent="0.25">
      <c r="A77">
        <v>68</v>
      </c>
      <c r="L77">
        <v>68</v>
      </c>
      <c r="M77" t="s">
        <v>79</v>
      </c>
      <c r="N77" s="6">
        <v>1102</v>
      </c>
      <c r="O77" s="6">
        <v>3042</v>
      </c>
      <c r="P77">
        <v>2.8</v>
      </c>
      <c r="Q77">
        <v>18</v>
      </c>
      <c r="R77" s="19">
        <v>4.0000000000000001E-3</v>
      </c>
      <c r="S77" s="19">
        <v>0.84</v>
      </c>
      <c r="T77">
        <v>1</v>
      </c>
    </row>
    <row r="78" spans="1:20" x14ac:dyDescent="0.25">
      <c r="A78">
        <v>69</v>
      </c>
      <c r="L78">
        <v>69</v>
      </c>
      <c r="M78" t="s">
        <v>111</v>
      </c>
      <c r="N78" s="6">
        <v>2206</v>
      </c>
      <c r="O78" s="6">
        <v>3662</v>
      </c>
      <c r="P78">
        <v>1.7</v>
      </c>
      <c r="Q78">
        <v>18</v>
      </c>
      <c r="R78" s="19">
        <v>4.0000000000000001E-3</v>
      </c>
      <c r="S78" s="19">
        <v>0.84299999999999997</v>
      </c>
      <c r="T78">
        <v>1</v>
      </c>
    </row>
    <row r="79" spans="1:20" x14ac:dyDescent="0.25">
      <c r="A79">
        <v>70</v>
      </c>
      <c r="L79">
        <v>70</v>
      </c>
      <c r="M79" t="s">
        <v>110</v>
      </c>
      <c r="N79" s="6">
        <v>1240</v>
      </c>
      <c r="O79" s="6">
        <v>2877</v>
      </c>
      <c r="P79">
        <v>2.2999999999999998</v>
      </c>
      <c r="Q79">
        <v>18</v>
      </c>
      <c r="R79" s="19">
        <v>4.0000000000000001E-3</v>
      </c>
      <c r="S79" s="19">
        <v>0.84699999999999998</v>
      </c>
      <c r="T79">
        <v>1</v>
      </c>
    </row>
    <row r="80" spans="1:20" x14ac:dyDescent="0.25">
      <c r="A80">
        <v>71</v>
      </c>
      <c r="L80">
        <v>71</v>
      </c>
      <c r="M80" t="s">
        <v>98</v>
      </c>
      <c r="N80" s="6">
        <v>1038</v>
      </c>
      <c r="O80" s="6">
        <v>2720</v>
      </c>
      <c r="P80">
        <v>2.6</v>
      </c>
      <c r="Q80">
        <v>17</v>
      </c>
      <c r="R80" s="19">
        <v>3.0000000000000001E-3</v>
      </c>
      <c r="S80" s="19">
        <v>0.85</v>
      </c>
      <c r="T80">
        <v>1</v>
      </c>
    </row>
    <row r="81" spans="1:20" x14ac:dyDescent="0.25">
      <c r="A81">
        <v>72</v>
      </c>
      <c r="L81">
        <v>72</v>
      </c>
      <c r="M81" t="s">
        <v>119</v>
      </c>
      <c r="N81" s="6">
        <v>2802</v>
      </c>
      <c r="O81" s="6">
        <v>3167</v>
      </c>
      <c r="P81">
        <v>1.1000000000000001</v>
      </c>
      <c r="Q81">
        <v>16</v>
      </c>
      <c r="R81" s="19">
        <v>3.0000000000000001E-3</v>
      </c>
      <c r="S81" s="19">
        <v>0.85299999999999998</v>
      </c>
      <c r="T81">
        <v>1</v>
      </c>
    </row>
    <row r="82" spans="1:20" x14ac:dyDescent="0.25">
      <c r="A82">
        <v>73</v>
      </c>
      <c r="L82">
        <v>73</v>
      </c>
      <c r="M82" t="s">
        <v>115</v>
      </c>
      <c r="N82" s="6">
        <v>2142</v>
      </c>
      <c r="O82" s="6">
        <v>3780</v>
      </c>
      <c r="P82">
        <v>2.2000000000000002</v>
      </c>
      <c r="Q82">
        <v>16</v>
      </c>
      <c r="R82" s="19">
        <v>3.0000000000000001E-3</v>
      </c>
      <c r="S82" s="19">
        <v>0.85699999999999998</v>
      </c>
      <c r="T82">
        <v>1</v>
      </c>
    </row>
    <row r="83" spans="1:20" x14ac:dyDescent="0.25">
      <c r="A83">
        <v>74</v>
      </c>
      <c r="L83">
        <v>74</v>
      </c>
      <c r="M83" t="s">
        <v>118</v>
      </c>
      <c r="N83" s="6">
        <v>1360</v>
      </c>
      <c r="O83" s="6">
        <v>2666</v>
      </c>
      <c r="P83">
        <v>2</v>
      </c>
      <c r="Q83">
        <v>16</v>
      </c>
      <c r="R83" s="19">
        <v>3.0000000000000001E-3</v>
      </c>
      <c r="S83" s="19">
        <v>0.86</v>
      </c>
      <c r="T83">
        <v>1</v>
      </c>
    </row>
    <row r="84" spans="1:20" x14ac:dyDescent="0.25">
      <c r="A84">
        <v>75</v>
      </c>
      <c r="L84">
        <v>75</v>
      </c>
      <c r="M84" t="s">
        <v>56</v>
      </c>
      <c r="N84" s="6">
        <v>2410</v>
      </c>
      <c r="O84" s="6">
        <v>3446</v>
      </c>
      <c r="P84">
        <v>1.4</v>
      </c>
      <c r="Q84">
        <v>16</v>
      </c>
      <c r="R84" s="19">
        <v>3.0000000000000001E-3</v>
      </c>
      <c r="S84" s="19">
        <v>0.86299999999999999</v>
      </c>
      <c r="T84">
        <v>1</v>
      </c>
    </row>
    <row r="85" spans="1:20" x14ac:dyDescent="0.25">
      <c r="A85">
        <v>76</v>
      </c>
      <c r="L85">
        <v>76</v>
      </c>
      <c r="M85" t="s">
        <v>122</v>
      </c>
      <c r="N85" s="6">
        <v>1000</v>
      </c>
      <c r="O85" s="6">
        <v>2490</v>
      </c>
      <c r="P85">
        <v>2.5</v>
      </c>
      <c r="Q85">
        <v>15</v>
      </c>
      <c r="R85" s="19">
        <v>3.0000000000000001E-3</v>
      </c>
      <c r="S85" s="19">
        <v>0.86599999999999999</v>
      </c>
      <c r="T85">
        <v>1</v>
      </c>
    </row>
    <row r="86" spans="1:20" x14ac:dyDescent="0.25">
      <c r="A86">
        <v>77</v>
      </c>
      <c r="L86">
        <v>77</v>
      </c>
      <c r="M86" t="s">
        <v>113</v>
      </c>
      <c r="N86" s="6">
        <v>1000</v>
      </c>
      <c r="O86" s="6">
        <v>2410</v>
      </c>
      <c r="P86">
        <v>2.4</v>
      </c>
      <c r="Q86">
        <v>15</v>
      </c>
      <c r="R86" s="19">
        <v>3.0000000000000001E-3</v>
      </c>
      <c r="S86" s="19">
        <v>0.86899999999999999</v>
      </c>
      <c r="T86">
        <v>1</v>
      </c>
    </row>
    <row r="87" spans="1:20" x14ac:dyDescent="0.25">
      <c r="A87">
        <v>78</v>
      </c>
      <c r="L87">
        <v>78</v>
      </c>
      <c r="M87" t="s">
        <v>123</v>
      </c>
      <c r="N87" s="6">
        <v>2603</v>
      </c>
      <c r="O87" s="6">
        <v>2785</v>
      </c>
      <c r="P87">
        <v>1.1000000000000001</v>
      </c>
      <c r="Q87">
        <v>15</v>
      </c>
      <c r="R87" s="19">
        <v>3.0000000000000001E-3</v>
      </c>
      <c r="S87" s="19">
        <v>0.872</v>
      </c>
      <c r="T87">
        <v>1</v>
      </c>
    </row>
    <row r="88" spans="1:20" x14ac:dyDescent="0.25">
      <c r="A88">
        <v>79</v>
      </c>
      <c r="L88">
        <v>79</v>
      </c>
      <c r="M88" t="s">
        <v>124</v>
      </c>
      <c r="N88" s="6">
        <v>2450</v>
      </c>
      <c r="O88" s="6">
        <v>3203</v>
      </c>
      <c r="P88">
        <v>1.3</v>
      </c>
      <c r="Q88">
        <v>14</v>
      </c>
      <c r="R88" s="19">
        <v>3.0000000000000001E-3</v>
      </c>
      <c r="S88" s="19">
        <v>0.875</v>
      </c>
      <c r="T88">
        <v>1</v>
      </c>
    </row>
    <row r="89" spans="1:20" x14ac:dyDescent="0.25">
      <c r="A89">
        <v>80</v>
      </c>
      <c r="L89">
        <v>80</v>
      </c>
      <c r="M89" t="s">
        <v>117</v>
      </c>
      <c r="N89" s="6">
        <v>1650</v>
      </c>
      <c r="O89" s="6">
        <v>2768</v>
      </c>
      <c r="P89">
        <v>2.1</v>
      </c>
      <c r="Q89">
        <v>14</v>
      </c>
      <c r="R89" s="19">
        <v>3.0000000000000001E-3</v>
      </c>
      <c r="S89" s="19">
        <v>0.878</v>
      </c>
      <c r="T89">
        <v>1</v>
      </c>
    </row>
    <row r="90" spans="1:20" x14ac:dyDescent="0.25">
      <c r="A90">
        <v>81</v>
      </c>
      <c r="L90">
        <v>81</v>
      </c>
      <c r="M90" t="s">
        <v>36</v>
      </c>
      <c r="N90" s="6">
        <v>4535</v>
      </c>
      <c r="O90" s="6">
        <v>3175</v>
      </c>
      <c r="P90">
        <v>0.7</v>
      </c>
      <c r="Q90">
        <v>13</v>
      </c>
      <c r="R90" s="19">
        <v>3.0000000000000001E-3</v>
      </c>
      <c r="S90" s="19">
        <v>0.88</v>
      </c>
      <c r="T90">
        <v>1</v>
      </c>
    </row>
    <row r="91" spans="1:20" x14ac:dyDescent="0.25">
      <c r="A91">
        <v>82</v>
      </c>
      <c r="L91">
        <v>82</v>
      </c>
      <c r="M91" t="s">
        <v>96</v>
      </c>
      <c r="N91" s="6">
        <v>1311</v>
      </c>
      <c r="O91" s="6">
        <v>2216</v>
      </c>
      <c r="P91">
        <v>1.7</v>
      </c>
      <c r="Q91">
        <v>13</v>
      </c>
      <c r="R91" s="19">
        <v>3.0000000000000001E-3</v>
      </c>
      <c r="S91" s="19">
        <v>0.88300000000000001</v>
      </c>
      <c r="T91">
        <v>1</v>
      </c>
    </row>
    <row r="92" spans="1:20" x14ac:dyDescent="0.25">
      <c r="A92">
        <v>83</v>
      </c>
      <c r="L92">
        <v>83</v>
      </c>
      <c r="M92" t="s">
        <v>83</v>
      </c>
      <c r="N92" s="6">
        <v>2200</v>
      </c>
      <c r="O92" s="6">
        <v>2901</v>
      </c>
      <c r="P92">
        <v>1.3</v>
      </c>
      <c r="Q92">
        <v>13</v>
      </c>
      <c r="R92" s="19">
        <v>3.0000000000000001E-3</v>
      </c>
      <c r="S92" s="19">
        <v>0.88600000000000001</v>
      </c>
      <c r="T92">
        <v>1</v>
      </c>
    </row>
    <row r="93" spans="1:20" x14ac:dyDescent="0.25">
      <c r="A93">
        <v>84</v>
      </c>
      <c r="L93">
        <v>84</v>
      </c>
      <c r="M93" t="s">
        <v>129</v>
      </c>
      <c r="N93" s="6">
        <v>1655</v>
      </c>
      <c r="O93" s="6">
        <v>2359</v>
      </c>
      <c r="P93">
        <v>1.9</v>
      </c>
      <c r="Q93">
        <v>12</v>
      </c>
      <c r="R93" s="19">
        <v>2E-3</v>
      </c>
      <c r="S93" s="19">
        <v>0.88800000000000001</v>
      </c>
      <c r="T93">
        <v>1</v>
      </c>
    </row>
    <row r="94" spans="1:20" x14ac:dyDescent="0.25">
      <c r="A94">
        <v>85</v>
      </c>
      <c r="L94">
        <v>85</v>
      </c>
      <c r="M94" t="s">
        <v>105</v>
      </c>
      <c r="N94" s="6">
        <v>2338</v>
      </c>
      <c r="O94" s="6">
        <v>2707</v>
      </c>
      <c r="P94">
        <v>1.2</v>
      </c>
      <c r="Q94">
        <v>12</v>
      </c>
      <c r="R94" s="19">
        <v>2E-3</v>
      </c>
      <c r="S94" s="19">
        <v>0.89100000000000001</v>
      </c>
      <c r="T94">
        <v>1</v>
      </c>
    </row>
    <row r="95" spans="1:20" x14ac:dyDescent="0.25">
      <c r="A95">
        <v>86</v>
      </c>
      <c r="L95">
        <v>86</v>
      </c>
      <c r="M95" t="s">
        <v>126</v>
      </c>
      <c r="N95">
        <v>810</v>
      </c>
      <c r="O95" s="6">
        <v>1912</v>
      </c>
      <c r="P95">
        <v>2.4</v>
      </c>
      <c r="Q95">
        <v>12</v>
      </c>
      <c r="R95" s="19">
        <v>2E-3</v>
      </c>
      <c r="S95" s="19">
        <v>0.89300000000000002</v>
      </c>
      <c r="T95">
        <v>1</v>
      </c>
    </row>
    <row r="96" spans="1:20" x14ac:dyDescent="0.25">
      <c r="A96">
        <v>87</v>
      </c>
      <c r="L96">
        <v>87</v>
      </c>
      <c r="M96" t="s">
        <v>132</v>
      </c>
      <c r="N96" s="6">
        <v>1994</v>
      </c>
      <c r="O96" s="6">
        <v>2376</v>
      </c>
      <c r="P96">
        <v>2</v>
      </c>
      <c r="Q96">
        <v>12</v>
      </c>
      <c r="R96" s="19">
        <v>2E-3</v>
      </c>
      <c r="S96" s="19">
        <v>0.89500000000000002</v>
      </c>
      <c r="T96">
        <v>1</v>
      </c>
    </row>
    <row r="97" spans="1:20" x14ac:dyDescent="0.25">
      <c r="A97">
        <v>88</v>
      </c>
      <c r="L97">
        <v>88</v>
      </c>
      <c r="M97" t="s">
        <v>121</v>
      </c>
      <c r="N97">
        <v>765</v>
      </c>
      <c r="O97" s="6">
        <v>1865</v>
      </c>
      <c r="P97">
        <v>2.4</v>
      </c>
      <c r="Q97">
        <v>12</v>
      </c>
      <c r="R97" s="19">
        <v>2E-3</v>
      </c>
      <c r="S97" s="19">
        <v>0.89800000000000002</v>
      </c>
      <c r="T97">
        <v>1</v>
      </c>
    </row>
    <row r="98" spans="1:20" x14ac:dyDescent="0.25">
      <c r="A98">
        <v>89</v>
      </c>
      <c r="L98">
        <v>89</v>
      </c>
      <c r="M98" t="s">
        <v>116</v>
      </c>
      <c r="N98" s="6">
        <v>1600</v>
      </c>
      <c r="O98" s="6">
        <v>2310</v>
      </c>
      <c r="P98">
        <v>2.1</v>
      </c>
      <c r="Q98">
        <v>11</v>
      </c>
      <c r="R98" s="19">
        <v>2E-3</v>
      </c>
      <c r="S98" s="19">
        <v>0.9</v>
      </c>
      <c r="T98">
        <v>1</v>
      </c>
    </row>
    <row r="99" spans="1:20" x14ac:dyDescent="0.25">
      <c r="A99">
        <v>90</v>
      </c>
      <c r="L99">
        <v>90</v>
      </c>
      <c r="M99" t="s">
        <v>133</v>
      </c>
      <c r="N99" s="6">
        <v>2104</v>
      </c>
      <c r="O99" s="6">
        <v>2188</v>
      </c>
      <c r="P99">
        <v>1</v>
      </c>
      <c r="Q99">
        <v>11</v>
      </c>
      <c r="R99" s="19">
        <v>2E-3</v>
      </c>
      <c r="S99" s="19">
        <v>0.90200000000000002</v>
      </c>
      <c r="T99">
        <v>1</v>
      </c>
    </row>
    <row r="100" spans="1:20" x14ac:dyDescent="0.25">
      <c r="A100">
        <v>91</v>
      </c>
      <c r="L100">
        <v>91</v>
      </c>
      <c r="M100" t="s">
        <v>138</v>
      </c>
      <c r="N100" s="6">
        <v>1658</v>
      </c>
      <c r="O100" s="6">
        <v>1812</v>
      </c>
      <c r="P100">
        <v>1.3</v>
      </c>
      <c r="Q100">
        <v>11</v>
      </c>
      <c r="R100" s="19">
        <v>2E-3</v>
      </c>
      <c r="S100" s="19">
        <v>0.90400000000000003</v>
      </c>
      <c r="T100">
        <v>1</v>
      </c>
    </row>
    <row r="101" spans="1:20" x14ac:dyDescent="0.25">
      <c r="A101">
        <v>92</v>
      </c>
      <c r="L101">
        <v>92</v>
      </c>
      <c r="M101" t="s">
        <v>135</v>
      </c>
      <c r="N101">
        <v>760</v>
      </c>
      <c r="O101" s="6">
        <v>1680</v>
      </c>
      <c r="P101">
        <v>2.2000000000000002</v>
      </c>
      <c r="Q101">
        <v>10</v>
      </c>
      <c r="R101" s="19">
        <v>2E-3</v>
      </c>
      <c r="S101" s="19">
        <v>0.90600000000000003</v>
      </c>
      <c r="T101">
        <v>1</v>
      </c>
    </row>
    <row r="102" spans="1:20" x14ac:dyDescent="0.25">
      <c r="A102">
        <v>93</v>
      </c>
      <c r="L102">
        <v>93</v>
      </c>
      <c r="M102" t="s">
        <v>97</v>
      </c>
      <c r="N102" s="6">
        <v>1008</v>
      </c>
      <c r="O102" s="6">
        <v>1673</v>
      </c>
      <c r="P102">
        <v>1.7</v>
      </c>
      <c r="Q102">
        <v>10</v>
      </c>
      <c r="R102" s="19">
        <v>2E-3</v>
      </c>
      <c r="S102" s="19">
        <v>0.90800000000000003</v>
      </c>
      <c r="T102">
        <v>1</v>
      </c>
    </row>
    <row r="103" spans="1:20" x14ac:dyDescent="0.25">
      <c r="A103">
        <v>94</v>
      </c>
      <c r="L103">
        <v>94</v>
      </c>
      <c r="M103" t="s">
        <v>128</v>
      </c>
      <c r="N103" s="6">
        <v>1502</v>
      </c>
      <c r="O103" s="6">
        <v>1667</v>
      </c>
      <c r="P103">
        <v>1.1000000000000001</v>
      </c>
      <c r="Q103">
        <v>10</v>
      </c>
      <c r="R103" s="19">
        <v>2E-3</v>
      </c>
      <c r="S103" s="19">
        <v>0.91</v>
      </c>
      <c r="T103">
        <v>1</v>
      </c>
    </row>
    <row r="104" spans="1:20" x14ac:dyDescent="0.25">
      <c r="A104">
        <v>95</v>
      </c>
      <c r="L104">
        <v>95</v>
      </c>
      <c r="M104" t="s">
        <v>144</v>
      </c>
      <c r="N104">
        <v>785</v>
      </c>
      <c r="O104" s="6">
        <v>1601</v>
      </c>
      <c r="P104">
        <v>2</v>
      </c>
      <c r="Q104">
        <v>10</v>
      </c>
      <c r="R104" s="19">
        <v>2E-3</v>
      </c>
      <c r="S104" s="19">
        <v>0.91200000000000003</v>
      </c>
      <c r="T104">
        <v>1</v>
      </c>
    </row>
    <row r="105" spans="1:20" x14ac:dyDescent="0.25">
      <c r="A105">
        <v>96</v>
      </c>
      <c r="L105">
        <v>96</v>
      </c>
      <c r="M105" t="s">
        <v>136</v>
      </c>
      <c r="N105">
        <v>629</v>
      </c>
      <c r="O105" s="6">
        <v>1497</v>
      </c>
      <c r="P105">
        <v>2.4</v>
      </c>
      <c r="Q105">
        <v>9</v>
      </c>
      <c r="R105" s="19">
        <v>2E-3</v>
      </c>
      <c r="S105" s="19">
        <v>0.91400000000000003</v>
      </c>
      <c r="T105">
        <v>1</v>
      </c>
    </row>
    <row r="106" spans="1:20" x14ac:dyDescent="0.25">
      <c r="A106">
        <v>97</v>
      </c>
      <c r="L106">
        <v>97</v>
      </c>
      <c r="M106" t="s">
        <v>140</v>
      </c>
      <c r="N106" s="6">
        <v>1995</v>
      </c>
      <c r="O106" s="6">
        <v>2077</v>
      </c>
      <c r="P106">
        <v>1.2</v>
      </c>
      <c r="Q106">
        <v>9</v>
      </c>
      <c r="R106" s="19">
        <v>2E-3</v>
      </c>
      <c r="S106" s="19">
        <v>0.91600000000000004</v>
      </c>
      <c r="T106">
        <v>1</v>
      </c>
    </row>
    <row r="107" spans="1:20" x14ac:dyDescent="0.25">
      <c r="A107">
        <v>98</v>
      </c>
      <c r="L107">
        <v>98</v>
      </c>
      <c r="M107" t="s">
        <v>147</v>
      </c>
      <c r="N107" s="6">
        <v>1602</v>
      </c>
      <c r="O107" s="6">
        <v>1650</v>
      </c>
      <c r="P107">
        <v>1</v>
      </c>
      <c r="Q107">
        <v>9</v>
      </c>
      <c r="R107" s="19">
        <v>2E-3</v>
      </c>
      <c r="S107" s="19">
        <v>0.91800000000000004</v>
      </c>
      <c r="T107">
        <v>1</v>
      </c>
    </row>
    <row r="108" spans="1:20" x14ac:dyDescent="0.25">
      <c r="A108">
        <v>99</v>
      </c>
      <c r="L108">
        <v>99</v>
      </c>
      <c r="M108" t="s">
        <v>39</v>
      </c>
      <c r="N108" s="6">
        <v>3120</v>
      </c>
      <c r="O108" s="6">
        <v>2184</v>
      </c>
      <c r="P108">
        <v>0.7</v>
      </c>
      <c r="Q108">
        <v>9</v>
      </c>
      <c r="R108" s="19">
        <v>2E-3</v>
      </c>
      <c r="S108" s="19">
        <v>0.92</v>
      </c>
      <c r="T108">
        <v>1</v>
      </c>
    </row>
    <row r="109" spans="1:20" x14ac:dyDescent="0.25">
      <c r="A109">
        <v>100</v>
      </c>
      <c r="L109">
        <v>100</v>
      </c>
      <c r="M109" t="s">
        <v>108</v>
      </c>
      <c r="N109" s="6">
        <v>2380</v>
      </c>
      <c r="O109" s="6">
        <v>2142</v>
      </c>
      <c r="P109">
        <v>0.9</v>
      </c>
      <c r="Q109">
        <v>9</v>
      </c>
      <c r="R109" s="19">
        <v>2E-3</v>
      </c>
      <c r="S109" s="19">
        <v>0.92100000000000004</v>
      </c>
      <c r="T109">
        <v>1</v>
      </c>
    </row>
    <row r="110" spans="1:20" x14ac:dyDescent="0.25">
      <c r="A110">
        <v>101</v>
      </c>
      <c r="L110">
        <v>101</v>
      </c>
      <c r="M110" t="s">
        <v>134</v>
      </c>
      <c r="N110" s="6">
        <v>2093</v>
      </c>
      <c r="O110" s="6">
        <v>1960</v>
      </c>
      <c r="P110">
        <v>1.2</v>
      </c>
      <c r="Q110">
        <v>9</v>
      </c>
      <c r="R110" s="19">
        <v>2E-3</v>
      </c>
      <c r="S110" s="19">
        <v>0.92300000000000004</v>
      </c>
      <c r="T110">
        <v>1</v>
      </c>
    </row>
    <row r="111" spans="1:20" x14ac:dyDescent="0.25">
      <c r="A111">
        <v>102</v>
      </c>
      <c r="L111">
        <v>102</v>
      </c>
      <c r="M111" t="s">
        <v>146</v>
      </c>
      <c r="N111">
        <v>804</v>
      </c>
      <c r="O111" s="6">
        <v>1753</v>
      </c>
      <c r="P111">
        <v>2.2000000000000002</v>
      </c>
      <c r="Q111">
        <v>8</v>
      </c>
      <c r="R111" s="19">
        <v>2E-3</v>
      </c>
      <c r="S111" s="19">
        <v>0.92500000000000004</v>
      </c>
      <c r="T111">
        <v>1</v>
      </c>
    </row>
    <row r="112" spans="1:20" x14ac:dyDescent="0.25">
      <c r="A112">
        <v>103</v>
      </c>
      <c r="L112">
        <v>103</v>
      </c>
      <c r="M112" t="s">
        <v>137</v>
      </c>
      <c r="N112" s="6">
        <v>1182</v>
      </c>
      <c r="O112" s="6">
        <v>1430</v>
      </c>
      <c r="P112">
        <v>1.2</v>
      </c>
      <c r="Q112">
        <v>8</v>
      </c>
      <c r="R112" s="19">
        <v>2E-3</v>
      </c>
      <c r="S112" s="19">
        <v>0.92700000000000005</v>
      </c>
      <c r="T112">
        <v>1</v>
      </c>
    </row>
    <row r="113" spans="1:20" x14ac:dyDescent="0.25">
      <c r="A113">
        <v>104</v>
      </c>
      <c r="L113">
        <v>104</v>
      </c>
      <c r="M113" t="s">
        <v>112</v>
      </c>
      <c r="N113" s="6">
        <v>1538</v>
      </c>
      <c r="O113" s="6">
        <v>1768</v>
      </c>
      <c r="P113">
        <v>1.2</v>
      </c>
      <c r="Q113">
        <v>8</v>
      </c>
      <c r="R113" s="19">
        <v>2E-3</v>
      </c>
      <c r="S113" s="19">
        <v>0.92800000000000005</v>
      </c>
      <c r="T113">
        <v>1</v>
      </c>
    </row>
    <row r="114" spans="1:20" x14ac:dyDescent="0.25">
      <c r="A114">
        <v>105</v>
      </c>
      <c r="L114">
        <v>105</v>
      </c>
      <c r="M114" t="s">
        <v>143</v>
      </c>
      <c r="N114" s="6">
        <v>1804</v>
      </c>
      <c r="O114" s="6">
        <v>1642</v>
      </c>
      <c r="P114">
        <v>0.9</v>
      </c>
      <c r="Q114">
        <v>8</v>
      </c>
      <c r="R114" s="19">
        <v>2E-3</v>
      </c>
      <c r="S114" s="19">
        <v>0.93</v>
      </c>
      <c r="T114">
        <v>1</v>
      </c>
    </row>
    <row r="115" spans="1:20" x14ac:dyDescent="0.25">
      <c r="A115">
        <v>106</v>
      </c>
      <c r="L115">
        <v>106</v>
      </c>
      <c r="M115" t="s">
        <v>149</v>
      </c>
      <c r="N115" s="6">
        <v>2334</v>
      </c>
      <c r="O115" s="6">
        <v>1727</v>
      </c>
      <c r="P115">
        <v>0.7</v>
      </c>
      <c r="Q115">
        <v>8</v>
      </c>
      <c r="R115" s="19">
        <v>2E-3</v>
      </c>
      <c r="S115" s="19">
        <v>0.93100000000000005</v>
      </c>
      <c r="T115">
        <v>1</v>
      </c>
    </row>
    <row r="116" spans="1:20" x14ac:dyDescent="0.25">
      <c r="A116">
        <v>107</v>
      </c>
      <c r="L116">
        <v>107</v>
      </c>
      <c r="M116" t="s">
        <v>152</v>
      </c>
      <c r="N116" s="6">
        <v>2035</v>
      </c>
      <c r="O116" s="6">
        <v>1709</v>
      </c>
      <c r="P116">
        <v>0.8</v>
      </c>
      <c r="Q116">
        <v>8</v>
      </c>
      <c r="R116" s="19">
        <v>2E-3</v>
      </c>
      <c r="S116" s="19">
        <v>0.93300000000000005</v>
      </c>
      <c r="T116">
        <v>1</v>
      </c>
    </row>
    <row r="117" spans="1:20" x14ac:dyDescent="0.25">
      <c r="A117">
        <v>108</v>
      </c>
      <c r="L117">
        <v>108</v>
      </c>
      <c r="M117" t="s">
        <v>151</v>
      </c>
      <c r="N117">
        <v>525</v>
      </c>
      <c r="O117" s="6">
        <v>1229</v>
      </c>
      <c r="P117">
        <v>2.2999999999999998</v>
      </c>
      <c r="Q117">
        <v>8</v>
      </c>
      <c r="R117" s="19">
        <v>2E-3</v>
      </c>
      <c r="S117" s="19">
        <v>0.93400000000000005</v>
      </c>
      <c r="T117">
        <v>1</v>
      </c>
    </row>
    <row r="118" spans="1:20" x14ac:dyDescent="0.25">
      <c r="A118">
        <v>109</v>
      </c>
      <c r="L118">
        <v>109</v>
      </c>
      <c r="M118" t="s">
        <v>145</v>
      </c>
      <c r="N118">
        <v>831</v>
      </c>
      <c r="O118" s="6">
        <v>1487</v>
      </c>
      <c r="P118">
        <v>1.8</v>
      </c>
      <c r="Q118">
        <v>7</v>
      </c>
      <c r="R118" s="19">
        <v>1E-3</v>
      </c>
      <c r="S118" s="19">
        <v>0.93600000000000005</v>
      </c>
      <c r="T118">
        <v>1</v>
      </c>
    </row>
    <row r="119" spans="1:20" x14ac:dyDescent="0.25">
      <c r="A119">
        <v>110</v>
      </c>
      <c r="L119">
        <v>110</v>
      </c>
      <c r="M119" t="s">
        <v>156</v>
      </c>
      <c r="N119" s="6">
        <v>2345</v>
      </c>
      <c r="O119" s="6">
        <v>1735</v>
      </c>
      <c r="P119">
        <v>0.7</v>
      </c>
      <c r="Q119">
        <v>7</v>
      </c>
      <c r="R119" s="19">
        <v>1E-3</v>
      </c>
      <c r="S119" s="19">
        <v>0.93700000000000006</v>
      </c>
      <c r="T119">
        <v>1</v>
      </c>
    </row>
    <row r="120" spans="1:20" x14ac:dyDescent="0.25">
      <c r="A120">
        <v>111</v>
      </c>
      <c r="L120">
        <v>111</v>
      </c>
      <c r="M120" t="s">
        <v>155</v>
      </c>
      <c r="N120" s="6">
        <v>2196</v>
      </c>
      <c r="O120" s="6">
        <v>1735</v>
      </c>
      <c r="P120">
        <v>0.8</v>
      </c>
      <c r="Q120">
        <v>7</v>
      </c>
      <c r="R120" s="19">
        <v>1E-3</v>
      </c>
      <c r="S120" s="19">
        <v>0.93899999999999995</v>
      </c>
      <c r="T120">
        <v>1</v>
      </c>
    </row>
    <row r="121" spans="1:20" x14ac:dyDescent="0.25">
      <c r="A121">
        <v>112</v>
      </c>
      <c r="L121">
        <v>112</v>
      </c>
      <c r="M121" t="s">
        <v>158</v>
      </c>
      <c r="N121">
        <v>904</v>
      </c>
      <c r="O121" s="6">
        <v>1401</v>
      </c>
      <c r="P121">
        <v>1.6</v>
      </c>
      <c r="Q121">
        <v>7</v>
      </c>
      <c r="R121" s="19">
        <v>1E-3</v>
      </c>
      <c r="S121" s="19">
        <v>0.94</v>
      </c>
      <c r="T121">
        <v>1</v>
      </c>
    </row>
    <row r="122" spans="1:20" x14ac:dyDescent="0.25">
      <c r="A122">
        <v>113</v>
      </c>
      <c r="L122">
        <v>113</v>
      </c>
      <c r="M122" t="s">
        <v>139</v>
      </c>
      <c r="N122">
        <v>920</v>
      </c>
      <c r="O122" s="6">
        <v>1500</v>
      </c>
      <c r="P122">
        <v>1.6</v>
      </c>
      <c r="Q122">
        <v>7</v>
      </c>
      <c r="R122" s="19">
        <v>1E-3</v>
      </c>
      <c r="S122" s="19">
        <v>0.94199999999999995</v>
      </c>
      <c r="T122">
        <v>1</v>
      </c>
    </row>
    <row r="123" spans="1:20" x14ac:dyDescent="0.25">
      <c r="A123">
        <v>114</v>
      </c>
      <c r="L123">
        <v>114</v>
      </c>
      <c r="M123" t="s">
        <v>150</v>
      </c>
      <c r="N123" s="6">
        <v>2249</v>
      </c>
      <c r="O123" s="6">
        <v>1642</v>
      </c>
      <c r="P123">
        <v>0.7</v>
      </c>
      <c r="Q123">
        <v>7</v>
      </c>
      <c r="R123" s="19">
        <v>1E-3</v>
      </c>
      <c r="S123" s="19">
        <v>0.94299999999999995</v>
      </c>
      <c r="T123">
        <v>1</v>
      </c>
    </row>
    <row r="124" spans="1:20" x14ac:dyDescent="0.25">
      <c r="A124">
        <v>115</v>
      </c>
      <c r="L124">
        <v>115</v>
      </c>
      <c r="M124" t="s">
        <v>159</v>
      </c>
      <c r="N124" s="6">
        <v>1604</v>
      </c>
      <c r="O124" s="6">
        <v>1444</v>
      </c>
      <c r="P124">
        <v>0.9</v>
      </c>
      <c r="Q124">
        <v>7</v>
      </c>
      <c r="R124" s="19">
        <v>1E-3</v>
      </c>
      <c r="S124" s="19">
        <v>0.94399999999999995</v>
      </c>
      <c r="T124">
        <v>1</v>
      </c>
    </row>
    <row r="125" spans="1:20" x14ac:dyDescent="0.25">
      <c r="A125">
        <v>116</v>
      </c>
      <c r="L125">
        <v>116</v>
      </c>
      <c r="M125" t="s">
        <v>162</v>
      </c>
      <c r="N125">
        <v>720</v>
      </c>
      <c r="O125" s="6">
        <v>1122</v>
      </c>
      <c r="P125">
        <v>1.8</v>
      </c>
      <c r="Q125">
        <v>7</v>
      </c>
      <c r="R125" s="19">
        <v>1E-3</v>
      </c>
      <c r="S125" s="19">
        <v>0.94599999999999995</v>
      </c>
      <c r="T125">
        <v>1</v>
      </c>
    </row>
    <row r="126" spans="1:20" x14ac:dyDescent="0.25">
      <c r="A126">
        <v>117</v>
      </c>
      <c r="L126">
        <v>117</v>
      </c>
      <c r="M126" t="s">
        <v>120</v>
      </c>
      <c r="N126" s="6">
        <v>2101</v>
      </c>
      <c r="O126" s="6">
        <v>1282</v>
      </c>
      <c r="P126">
        <v>0.6</v>
      </c>
      <c r="Q126">
        <v>6</v>
      </c>
      <c r="R126" s="19">
        <v>1E-3</v>
      </c>
      <c r="S126" s="19">
        <v>0.94699999999999995</v>
      </c>
      <c r="T126">
        <v>1</v>
      </c>
    </row>
    <row r="127" spans="1:20" x14ac:dyDescent="0.25">
      <c r="A127">
        <v>118</v>
      </c>
      <c r="L127">
        <v>118</v>
      </c>
      <c r="M127" t="s">
        <v>163</v>
      </c>
      <c r="N127" s="6">
        <v>1011</v>
      </c>
      <c r="O127" s="6">
        <v>1182</v>
      </c>
      <c r="P127">
        <v>1.2</v>
      </c>
      <c r="Q127">
        <v>6</v>
      </c>
      <c r="R127" s="19">
        <v>1E-3</v>
      </c>
      <c r="S127" s="19">
        <v>0.94799999999999995</v>
      </c>
      <c r="T127">
        <v>1</v>
      </c>
    </row>
    <row r="128" spans="1:20" x14ac:dyDescent="0.25">
      <c r="A128">
        <v>119</v>
      </c>
      <c r="L128">
        <v>119</v>
      </c>
      <c r="M128" t="s">
        <v>84</v>
      </c>
      <c r="N128" s="6">
        <v>2166</v>
      </c>
      <c r="O128" s="6">
        <v>1516</v>
      </c>
      <c r="P128">
        <v>0.7</v>
      </c>
      <c r="Q128">
        <v>6</v>
      </c>
      <c r="R128" s="19">
        <v>1E-3</v>
      </c>
      <c r="S128" s="19">
        <v>0.94899999999999995</v>
      </c>
      <c r="T128">
        <v>1</v>
      </c>
    </row>
    <row r="129" spans="1:20" x14ac:dyDescent="0.25">
      <c r="A129">
        <v>120</v>
      </c>
      <c r="L129">
        <v>120</v>
      </c>
      <c r="M129" t="s">
        <v>125</v>
      </c>
      <c r="N129" s="6">
        <v>1427</v>
      </c>
      <c r="O129" s="6">
        <v>1252</v>
      </c>
      <c r="P129">
        <v>2.2000000000000002</v>
      </c>
      <c r="Q129">
        <v>6</v>
      </c>
      <c r="R129" s="19">
        <v>1E-3</v>
      </c>
      <c r="S129" s="19">
        <v>0.95099999999999996</v>
      </c>
      <c r="T129">
        <v>1</v>
      </c>
    </row>
    <row r="130" spans="1:20" x14ac:dyDescent="0.25">
      <c r="A130">
        <v>121</v>
      </c>
      <c r="L130">
        <v>121</v>
      </c>
      <c r="M130" t="s">
        <v>169</v>
      </c>
      <c r="N130" s="6">
        <v>1243</v>
      </c>
      <c r="O130" s="6">
        <v>1094</v>
      </c>
      <c r="P130">
        <v>0.9</v>
      </c>
      <c r="Q130">
        <v>6</v>
      </c>
      <c r="R130" s="19">
        <v>1E-3</v>
      </c>
      <c r="S130" s="19">
        <v>0.95199999999999996</v>
      </c>
      <c r="T130">
        <v>1</v>
      </c>
    </row>
    <row r="131" spans="1:20" x14ac:dyDescent="0.25">
      <c r="A131">
        <v>122</v>
      </c>
      <c r="L131">
        <v>122</v>
      </c>
      <c r="M131" t="s">
        <v>61</v>
      </c>
      <c r="N131" s="6">
        <v>2046</v>
      </c>
      <c r="O131" s="6">
        <v>1432</v>
      </c>
      <c r="P131">
        <v>0.7</v>
      </c>
      <c r="Q131">
        <v>6</v>
      </c>
      <c r="R131" s="19">
        <v>1E-3</v>
      </c>
      <c r="S131" s="19">
        <v>0.95299999999999996</v>
      </c>
      <c r="T131">
        <v>1</v>
      </c>
    </row>
    <row r="132" spans="1:20" x14ac:dyDescent="0.25">
      <c r="A132">
        <v>123</v>
      </c>
      <c r="L132">
        <v>123</v>
      </c>
      <c r="M132" t="s">
        <v>168</v>
      </c>
      <c r="N132" s="6">
        <v>1765</v>
      </c>
      <c r="O132" s="6">
        <v>1394</v>
      </c>
      <c r="P132">
        <v>0.8</v>
      </c>
      <c r="Q132">
        <v>6</v>
      </c>
      <c r="R132" s="19">
        <v>1E-3</v>
      </c>
      <c r="S132" s="19">
        <v>0.95399999999999996</v>
      </c>
      <c r="T132">
        <v>1</v>
      </c>
    </row>
    <row r="133" spans="1:20" x14ac:dyDescent="0.25">
      <c r="A133">
        <v>124</v>
      </c>
      <c r="L133">
        <v>124</v>
      </c>
      <c r="M133" t="s">
        <v>171</v>
      </c>
      <c r="N133" s="6">
        <v>1791</v>
      </c>
      <c r="O133" s="6">
        <v>1379</v>
      </c>
      <c r="P133">
        <v>0.8</v>
      </c>
      <c r="Q133">
        <v>6</v>
      </c>
      <c r="R133" s="19">
        <v>1E-3</v>
      </c>
      <c r="S133" s="19">
        <v>0.95499999999999996</v>
      </c>
      <c r="T133">
        <v>1</v>
      </c>
    </row>
    <row r="134" spans="1:20" x14ac:dyDescent="0.25">
      <c r="A134">
        <v>125</v>
      </c>
      <c r="L134">
        <v>125</v>
      </c>
      <c r="M134" t="s">
        <v>172</v>
      </c>
      <c r="N134" s="6">
        <v>1090</v>
      </c>
      <c r="O134" s="6">
        <v>1279</v>
      </c>
      <c r="P134">
        <v>1.2</v>
      </c>
      <c r="Q134">
        <v>6</v>
      </c>
      <c r="R134" s="19">
        <v>1E-3</v>
      </c>
      <c r="S134" s="19">
        <v>0.95599999999999996</v>
      </c>
      <c r="T134">
        <v>1</v>
      </c>
    </row>
    <row r="135" spans="1:20" x14ac:dyDescent="0.25">
      <c r="A135">
        <v>126</v>
      </c>
      <c r="L135">
        <v>126</v>
      </c>
      <c r="M135" t="s">
        <v>154</v>
      </c>
      <c r="N135">
        <v>341</v>
      </c>
      <c r="O135">
        <v>928</v>
      </c>
      <c r="P135">
        <v>2.7</v>
      </c>
      <c r="Q135">
        <v>6</v>
      </c>
      <c r="R135" s="19">
        <v>1E-3</v>
      </c>
      <c r="S135" s="19">
        <v>0.95799999999999996</v>
      </c>
      <c r="T135">
        <v>1</v>
      </c>
    </row>
    <row r="136" spans="1:20" x14ac:dyDescent="0.25">
      <c r="A136">
        <v>127</v>
      </c>
      <c r="L136">
        <v>127</v>
      </c>
      <c r="M136" t="s">
        <v>177</v>
      </c>
      <c r="N136">
        <v>720</v>
      </c>
      <c r="O136" s="6">
        <v>1020</v>
      </c>
      <c r="P136">
        <v>1.5</v>
      </c>
      <c r="Q136">
        <v>5</v>
      </c>
      <c r="R136" s="19">
        <v>1E-3</v>
      </c>
      <c r="S136" s="19">
        <v>0.95899999999999996</v>
      </c>
      <c r="T136">
        <v>1</v>
      </c>
    </row>
    <row r="137" spans="1:20" x14ac:dyDescent="0.25">
      <c r="A137">
        <v>128</v>
      </c>
      <c r="L137">
        <v>128</v>
      </c>
      <c r="M137" t="s">
        <v>173</v>
      </c>
      <c r="N137" s="6">
        <v>1503</v>
      </c>
      <c r="O137" s="6">
        <v>1293</v>
      </c>
      <c r="P137">
        <v>0.9</v>
      </c>
      <c r="Q137">
        <v>5</v>
      </c>
      <c r="R137" s="19">
        <v>1E-3</v>
      </c>
      <c r="S137" s="19">
        <v>0.96</v>
      </c>
      <c r="T137">
        <v>1</v>
      </c>
    </row>
    <row r="138" spans="1:20" x14ac:dyDescent="0.25">
      <c r="A138">
        <v>129</v>
      </c>
      <c r="L138">
        <v>129</v>
      </c>
      <c r="M138" t="s">
        <v>179</v>
      </c>
      <c r="N138" s="6">
        <v>1352</v>
      </c>
      <c r="O138" s="6">
        <v>1136</v>
      </c>
      <c r="P138">
        <v>0.8</v>
      </c>
      <c r="Q138">
        <v>5</v>
      </c>
      <c r="R138" s="19">
        <v>1E-3</v>
      </c>
      <c r="S138" s="19">
        <v>0.96099999999999997</v>
      </c>
      <c r="T138">
        <v>1</v>
      </c>
    </row>
    <row r="139" spans="1:20" x14ac:dyDescent="0.25">
      <c r="A139">
        <v>130</v>
      </c>
      <c r="L139">
        <v>130</v>
      </c>
      <c r="M139" t="s">
        <v>166</v>
      </c>
      <c r="N139">
        <v>341</v>
      </c>
      <c r="O139">
        <v>839</v>
      </c>
      <c r="P139">
        <v>2.5</v>
      </c>
      <c r="Q139">
        <v>5</v>
      </c>
      <c r="R139" s="19">
        <v>1E-3</v>
      </c>
      <c r="S139" s="19">
        <v>0.96199999999999997</v>
      </c>
      <c r="T139">
        <v>1</v>
      </c>
    </row>
    <row r="140" spans="1:20" x14ac:dyDescent="0.25">
      <c r="A140">
        <v>131</v>
      </c>
      <c r="L140">
        <v>131</v>
      </c>
      <c r="M140" t="s">
        <v>130</v>
      </c>
      <c r="N140" s="6">
        <v>1042</v>
      </c>
      <c r="O140" s="6">
        <v>1170</v>
      </c>
      <c r="P140">
        <v>1.4</v>
      </c>
      <c r="Q140">
        <v>5</v>
      </c>
      <c r="R140" s="19">
        <v>1E-3</v>
      </c>
      <c r="S140" s="19">
        <v>0.96299999999999997</v>
      </c>
      <c r="T140">
        <v>1</v>
      </c>
    </row>
    <row r="141" spans="1:20" x14ac:dyDescent="0.25">
      <c r="A141">
        <v>132</v>
      </c>
      <c r="L141">
        <v>132</v>
      </c>
      <c r="M141" t="s">
        <v>170</v>
      </c>
      <c r="N141">
        <v>960</v>
      </c>
      <c r="O141" s="6">
        <v>1019</v>
      </c>
      <c r="P141">
        <v>1.8</v>
      </c>
      <c r="Q141">
        <v>5</v>
      </c>
      <c r="R141" s="19">
        <v>1E-3</v>
      </c>
      <c r="S141" s="19">
        <v>0.96399999999999997</v>
      </c>
      <c r="T141">
        <v>1</v>
      </c>
    </row>
    <row r="142" spans="1:20" x14ac:dyDescent="0.25">
      <c r="A142">
        <v>133</v>
      </c>
      <c r="L142">
        <v>133</v>
      </c>
      <c r="M142" t="s">
        <v>47</v>
      </c>
      <c r="N142" s="6">
        <v>1735</v>
      </c>
      <c r="O142" s="6">
        <v>1215</v>
      </c>
      <c r="P142">
        <v>0.7</v>
      </c>
      <c r="Q142">
        <v>5</v>
      </c>
      <c r="R142" s="19">
        <v>1E-3</v>
      </c>
      <c r="S142" s="19">
        <v>0.96499999999999997</v>
      </c>
      <c r="T142">
        <v>1</v>
      </c>
    </row>
    <row r="143" spans="1:20" x14ac:dyDescent="0.25">
      <c r="A143">
        <v>134</v>
      </c>
      <c r="L143">
        <v>134</v>
      </c>
      <c r="M143" t="s">
        <v>165</v>
      </c>
      <c r="N143">
        <v>927</v>
      </c>
      <c r="O143">
        <v>946</v>
      </c>
      <c r="P143">
        <v>1</v>
      </c>
      <c r="Q143">
        <v>5</v>
      </c>
      <c r="R143" s="19">
        <v>1E-3</v>
      </c>
      <c r="S143" s="19">
        <v>0.96599999999999997</v>
      </c>
      <c r="T143">
        <v>1</v>
      </c>
    </row>
    <row r="144" spans="1:20" x14ac:dyDescent="0.25">
      <c r="A144">
        <v>135</v>
      </c>
      <c r="L144">
        <v>135</v>
      </c>
      <c r="M144" t="s">
        <v>182</v>
      </c>
      <c r="N144">
        <v>964</v>
      </c>
      <c r="O144">
        <v>915</v>
      </c>
      <c r="P144">
        <v>1</v>
      </c>
      <c r="Q144">
        <v>5</v>
      </c>
      <c r="R144" s="19">
        <v>1E-3</v>
      </c>
      <c r="S144" s="19">
        <v>0.96699999999999997</v>
      </c>
      <c r="T144">
        <v>1</v>
      </c>
    </row>
    <row r="145" spans="1:20" x14ac:dyDescent="0.25">
      <c r="A145">
        <v>136</v>
      </c>
      <c r="L145">
        <v>136</v>
      </c>
      <c r="M145" t="s">
        <v>186</v>
      </c>
      <c r="N145">
        <v>908</v>
      </c>
      <c r="O145" s="6">
        <v>1069</v>
      </c>
      <c r="P145">
        <v>1.2</v>
      </c>
      <c r="Q145">
        <v>5</v>
      </c>
      <c r="R145" s="19">
        <v>1E-3</v>
      </c>
      <c r="S145" s="19">
        <v>0.96799999999999997</v>
      </c>
      <c r="T145">
        <v>1</v>
      </c>
    </row>
    <row r="146" spans="1:20" x14ac:dyDescent="0.25">
      <c r="A146">
        <v>137</v>
      </c>
      <c r="L146">
        <v>137</v>
      </c>
      <c r="M146" t="s">
        <v>175</v>
      </c>
      <c r="N146" s="6">
        <v>1083</v>
      </c>
      <c r="O146" s="6">
        <v>1074</v>
      </c>
      <c r="P146">
        <v>1.3</v>
      </c>
      <c r="Q146">
        <v>5</v>
      </c>
      <c r="R146" s="19">
        <v>1E-3</v>
      </c>
      <c r="S146" s="19">
        <v>0.96899999999999997</v>
      </c>
      <c r="T146">
        <v>1</v>
      </c>
    </row>
    <row r="147" spans="1:20" x14ac:dyDescent="0.25">
      <c r="A147">
        <v>138</v>
      </c>
      <c r="L147">
        <v>138</v>
      </c>
      <c r="M147" t="s">
        <v>161</v>
      </c>
      <c r="N147">
        <v>310</v>
      </c>
      <c r="O147">
        <v>753</v>
      </c>
      <c r="P147">
        <v>2.4</v>
      </c>
      <c r="Q147">
        <v>5</v>
      </c>
      <c r="R147" s="19">
        <v>1E-3</v>
      </c>
      <c r="S147" s="19">
        <v>0.97</v>
      </c>
      <c r="T147">
        <v>1</v>
      </c>
    </row>
    <row r="148" spans="1:20" x14ac:dyDescent="0.25">
      <c r="A148">
        <v>139</v>
      </c>
      <c r="L148">
        <v>139</v>
      </c>
      <c r="M148" t="s">
        <v>190</v>
      </c>
      <c r="N148" s="6">
        <v>1294</v>
      </c>
      <c r="O148" s="6">
        <v>1100</v>
      </c>
      <c r="P148">
        <v>0.9</v>
      </c>
      <c r="Q148">
        <v>5</v>
      </c>
      <c r="R148" s="19">
        <v>1E-3</v>
      </c>
      <c r="S148" s="19">
        <v>0.97099999999999997</v>
      </c>
      <c r="T148">
        <v>1</v>
      </c>
    </row>
    <row r="149" spans="1:20" x14ac:dyDescent="0.25">
      <c r="A149">
        <v>140</v>
      </c>
      <c r="L149">
        <v>140</v>
      </c>
      <c r="M149" t="s">
        <v>167</v>
      </c>
      <c r="N149">
        <v>756</v>
      </c>
      <c r="O149">
        <v>975</v>
      </c>
      <c r="P149">
        <v>1.3</v>
      </c>
      <c r="Q149">
        <v>4</v>
      </c>
      <c r="R149" s="19">
        <v>1E-3</v>
      </c>
      <c r="S149" s="19">
        <v>0.97099999999999997</v>
      </c>
      <c r="T149">
        <v>1</v>
      </c>
    </row>
    <row r="150" spans="1:20" x14ac:dyDescent="0.25">
      <c r="A150">
        <v>141</v>
      </c>
      <c r="L150">
        <v>141</v>
      </c>
      <c r="M150" t="s">
        <v>194</v>
      </c>
      <c r="N150">
        <v>890</v>
      </c>
      <c r="O150">
        <v>990</v>
      </c>
      <c r="P150">
        <v>1.5</v>
      </c>
      <c r="Q150">
        <v>4</v>
      </c>
      <c r="R150" s="19">
        <v>1E-3</v>
      </c>
      <c r="S150" s="19">
        <v>0.97199999999999998</v>
      </c>
      <c r="T150">
        <v>1</v>
      </c>
    </row>
    <row r="151" spans="1:20" x14ac:dyDescent="0.25">
      <c r="A151">
        <v>142</v>
      </c>
      <c r="L151">
        <v>142</v>
      </c>
      <c r="M151" t="s">
        <v>127</v>
      </c>
      <c r="N151">
        <v>782</v>
      </c>
      <c r="O151">
        <v>915</v>
      </c>
      <c r="P151">
        <v>1.2</v>
      </c>
      <c r="Q151">
        <v>4</v>
      </c>
      <c r="R151" s="19">
        <v>1E-3</v>
      </c>
      <c r="S151" s="19">
        <v>0.97299999999999998</v>
      </c>
      <c r="T151">
        <v>1</v>
      </c>
    </row>
    <row r="152" spans="1:20" x14ac:dyDescent="0.25">
      <c r="A152">
        <v>143</v>
      </c>
      <c r="L152">
        <v>143</v>
      </c>
      <c r="M152" t="s">
        <v>114</v>
      </c>
      <c r="N152">
        <v>460</v>
      </c>
      <c r="O152">
        <v>906</v>
      </c>
      <c r="P152">
        <v>2</v>
      </c>
      <c r="Q152">
        <v>4</v>
      </c>
      <c r="R152" s="19">
        <v>1E-3</v>
      </c>
      <c r="S152" s="19">
        <v>0.97399999999999998</v>
      </c>
      <c r="T152">
        <v>1</v>
      </c>
    </row>
    <row r="153" spans="1:20" x14ac:dyDescent="0.25">
      <c r="A153">
        <v>144</v>
      </c>
      <c r="L153">
        <v>144</v>
      </c>
      <c r="M153" t="s">
        <v>176</v>
      </c>
      <c r="N153">
        <v>627</v>
      </c>
      <c r="O153">
        <v>746</v>
      </c>
      <c r="P153">
        <v>1.2</v>
      </c>
      <c r="Q153">
        <v>4</v>
      </c>
      <c r="R153" s="19">
        <v>1E-3</v>
      </c>
      <c r="S153" s="19">
        <v>0.97499999999999998</v>
      </c>
      <c r="T153">
        <v>1</v>
      </c>
    </row>
    <row r="154" spans="1:20" x14ac:dyDescent="0.25">
      <c r="A154">
        <v>145</v>
      </c>
      <c r="L154">
        <v>145</v>
      </c>
      <c r="M154" t="s">
        <v>183</v>
      </c>
      <c r="N154">
        <v>722</v>
      </c>
      <c r="O154">
        <v>852</v>
      </c>
      <c r="P154">
        <v>1.2</v>
      </c>
      <c r="Q154">
        <v>4</v>
      </c>
      <c r="R154" s="19">
        <v>1E-3</v>
      </c>
      <c r="S154" s="19">
        <v>0.97599999999999998</v>
      </c>
      <c r="T154">
        <v>1</v>
      </c>
    </row>
    <row r="155" spans="1:20" x14ac:dyDescent="0.25">
      <c r="A155">
        <v>146</v>
      </c>
      <c r="L155">
        <v>146</v>
      </c>
      <c r="M155" t="s">
        <v>197</v>
      </c>
      <c r="N155">
        <v>711</v>
      </c>
      <c r="O155">
        <v>725</v>
      </c>
      <c r="P155">
        <v>1</v>
      </c>
      <c r="Q155">
        <v>4</v>
      </c>
      <c r="R155" s="19">
        <v>1E-3</v>
      </c>
      <c r="S155" s="19">
        <v>0.97699999999999998</v>
      </c>
      <c r="T155">
        <v>1</v>
      </c>
    </row>
    <row r="156" spans="1:20" x14ac:dyDescent="0.25">
      <c r="L156">
        <v>147</v>
      </c>
      <c r="M156" t="s">
        <v>178</v>
      </c>
      <c r="N156">
        <v>810</v>
      </c>
      <c r="O156">
        <v>899</v>
      </c>
      <c r="P156">
        <v>1.1000000000000001</v>
      </c>
      <c r="Q156">
        <v>4</v>
      </c>
      <c r="R156" s="19">
        <v>1E-3</v>
      </c>
      <c r="S156" s="19">
        <v>0.97699999999999998</v>
      </c>
      <c r="T156">
        <v>1</v>
      </c>
    </row>
    <row r="157" spans="1:20" x14ac:dyDescent="0.25">
      <c r="L157">
        <v>148</v>
      </c>
      <c r="M157" t="s">
        <v>174</v>
      </c>
      <c r="N157">
        <v>844</v>
      </c>
      <c r="O157">
        <v>810</v>
      </c>
      <c r="P157">
        <v>1</v>
      </c>
      <c r="Q157">
        <v>4</v>
      </c>
      <c r="R157" s="19">
        <v>1E-3</v>
      </c>
      <c r="S157" s="19">
        <v>0.97799999999999998</v>
      </c>
      <c r="T157">
        <v>1</v>
      </c>
    </row>
    <row r="158" spans="1:20" x14ac:dyDescent="0.25">
      <c r="L158">
        <v>149</v>
      </c>
      <c r="M158" t="s">
        <v>181</v>
      </c>
      <c r="N158">
        <v>635</v>
      </c>
      <c r="O158">
        <v>889</v>
      </c>
      <c r="P158">
        <v>1.4</v>
      </c>
      <c r="Q158">
        <v>4</v>
      </c>
      <c r="R158" s="19">
        <v>1E-3</v>
      </c>
      <c r="S158" s="19">
        <v>0.97899999999999998</v>
      </c>
      <c r="T158">
        <v>1</v>
      </c>
    </row>
    <row r="159" spans="1:20" x14ac:dyDescent="0.25">
      <c r="L159">
        <v>150</v>
      </c>
      <c r="M159" t="s">
        <v>195</v>
      </c>
      <c r="N159">
        <v>805</v>
      </c>
      <c r="O159">
        <v>846</v>
      </c>
      <c r="P159">
        <v>1.2</v>
      </c>
      <c r="Q159">
        <v>4</v>
      </c>
      <c r="R159" s="19">
        <v>1E-3</v>
      </c>
      <c r="S159" s="19">
        <v>0.98</v>
      </c>
      <c r="T159">
        <v>1</v>
      </c>
    </row>
    <row r="160" spans="1:20" x14ac:dyDescent="0.25">
      <c r="L160">
        <v>151</v>
      </c>
      <c r="M160" t="s">
        <v>180</v>
      </c>
      <c r="N160" s="6">
        <v>1050</v>
      </c>
      <c r="O160">
        <v>793</v>
      </c>
      <c r="P160">
        <v>1.2</v>
      </c>
      <c r="Q160">
        <v>4</v>
      </c>
      <c r="R160" s="19">
        <v>1E-3</v>
      </c>
      <c r="S160" s="19">
        <v>0.98099999999999998</v>
      </c>
      <c r="T160">
        <v>1</v>
      </c>
    </row>
    <row r="161" spans="12:20" x14ac:dyDescent="0.25">
      <c r="L161">
        <v>152</v>
      </c>
      <c r="M161" t="s">
        <v>201</v>
      </c>
      <c r="N161">
        <v>710</v>
      </c>
      <c r="O161">
        <v>902</v>
      </c>
      <c r="P161">
        <v>1.3</v>
      </c>
      <c r="Q161">
        <v>4</v>
      </c>
      <c r="R161" s="19">
        <v>1E-3</v>
      </c>
      <c r="S161" s="19">
        <v>0.98099999999999998</v>
      </c>
      <c r="T161">
        <v>1</v>
      </c>
    </row>
    <row r="162" spans="12:20" x14ac:dyDescent="0.25">
      <c r="L162">
        <v>153</v>
      </c>
      <c r="M162" t="s">
        <v>187</v>
      </c>
      <c r="N162">
        <v>966</v>
      </c>
      <c r="O162">
        <v>819</v>
      </c>
      <c r="P162">
        <v>1.2</v>
      </c>
      <c r="Q162">
        <v>4</v>
      </c>
      <c r="R162" s="19">
        <v>1E-3</v>
      </c>
      <c r="S162" s="19">
        <v>0.98199999999999998</v>
      </c>
      <c r="T162">
        <v>1</v>
      </c>
    </row>
    <row r="163" spans="12:20" x14ac:dyDescent="0.25">
      <c r="L163">
        <v>154</v>
      </c>
      <c r="M163" t="s">
        <v>72</v>
      </c>
      <c r="N163" s="6">
        <v>1241</v>
      </c>
      <c r="O163">
        <v>869</v>
      </c>
      <c r="P163">
        <v>0.7</v>
      </c>
      <c r="Q163">
        <v>4</v>
      </c>
      <c r="R163" s="19">
        <v>1E-3</v>
      </c>
      <c r="S163" s="19">
        <v>0.98299999999999998</v>
      </c>
      <c r="T163">
        <v>1</v>
      </c>
    </row>
    <row r="164" spans="12:20" x14ac:dyDescent="0.25">
      <c r="L164">
        <v>155</v>
      </c>
      <c r="M164" t="s">
        <v>205</v>
      </c>
      <c r="N164">
        <v>790</v>
      </c>
      <c r="O164">
        <v>608</v>
      </c>
      <c r="P164">
        <v>1.7</v>
      </c>
      <c r="Q164">
        <v>3</v>
      </c>
      <c r="R164" s="19">
        <v>1E-3</v>
      </c>
      <c r="S164" s="19">
        <v>0.98299999999999998</v>
      </c>
      <c r="T164">
        <v>1</v>
      </c>
    </row>
    <row r="165" spans="12:20" x14ac:dyDescent="0.25">
      <c r="L165">
        <v>156</v>
      </c>
      <c r="M165" t="s">
        <v>204</v>
      </c>
      <c r="N165">
        <v>542</v>
      </c>
      <c r="O165">
        <v>596</v>
      </c>
      <c r="P165">
        <v>1.1000000000000001</v>
      </c>
      <c r="Q165">
        <v>3</v>
      </c>
      <c r="R165" s="19">
        <v>1E-3</v>
      </c>
      <c r="S165" s="19">
        <v>0.98399999999999999</v>
      </c>
      <c r="T165">
        <v>1</v>
      </c>
    </row>
    <row r="166" spans="12:20" x14ac:dyDescent="0.25">
      <c r="L166">
        <v>157</v>
      </c>
      <c r="M166" t="s">
        <v>203</v>
      </c>
      <c r="N166">
        <v>670</v>
      </c>
      <c r="O166">
        <v>683</v>
      </c>
      <c r="P166">
        <v>1.1000000000000001</v>
      </c>
      <c r="Q166">
        <v>3</v>
      </c>
      <c r="R166" s="19">
        <v>1E-3</v>
      </c>
      <c r="S166" s="19">
        <v>0.98499999999999999</v>
      </c>
      <c r="T166">
        <v>1</v>
      </c>
    </row>
    <row r="167" spans="12:20" x14ac:dyDescent="0.25">
      <c r="L167">
        <v>158</v>
      </c>
      <c r="M167" t="s">
        <v>157</v>
      </c>
      <c r="N167">
        <v>688</v>
      </c>
      <c r="O167">
        <v>688</v>
      </c>
      <c r="P167">
        <v>1</v>
      </c>
      <c r="Q167">
        <v>3</v>
      </c>
      <c r="R167" s="19">
        <v>1E-3</v>
      </c>
      <c r="S167" s="19">
        <v>0.98499999999999999</v>
      </c>
      <c r="T167">
        <v>1</v>
      </c>
    </row>
    <row r="168" spans="12:20" x14ac:dyDescent="0.25">
      <c r="L168">
        <v>159</v>
      </c>
      <c r="M168" t="s">
        <v>206</v>
      </c>
      <c r="N168">
        <v>582</v>
      </c>
      <c r="O168">
        <v>582</v>
      </c>
      <c r="P168">
        <v>1</v>
      </c>
      <c r="Q168">
        <v>3</v>
      </c>
      <c r="R168" s="19">
        <v>1E-3</v>
      </c>
      <c r="S168" s="19">
        <v>0.98599999999999999</v>
      </c>
      <c r="T168">
        <v>1</v>
      </c>
    </row>
    <row r="169" spans="12:20" x14ac:dyDescent="0.25">
      <c r="L169">
        <v>160</v>
      </c>
      <c r="M169" t="s">
        <v>196</v>
      </c>
      <c r="N169">
        <v>870</v>
      </c>
      <c r="O169">
        <v>649</v>
      </c>
      <c r="P169">
        <v>1.4</v>
      </c>
      <c r="Q169">
        <v>3</v>
      </c>
      <c r="R169" s="19">
        <v>1E-3</v>
      </c>
      <c r="S169" s="19">
        <v>0.98599999999999999</v>
      </c>
      <c r="T169">
        <v>1</v>
      </c>
    </row>
    <row r="170" spans="12:20" x14ac:dyDescent="0.25">
      <c r="L170">
        <v>161</v>
      </c>
      <c r="M170" t="s">
        <v>164</v>
      </c>
      <c r="N170">
        <v>490</v>
      </c>
      <c r="O170">
        <v>647</v>
      </c>
      <c r="P170">
        <v>1.3</v>
      </c>
      <c r="Q170">
        <v>3</v>
      </c>
      <c r="R170" s="19">
        <v>1E-3</v>
      </c>
      <c r="S170" s="19">
        <v>0.98699999999999999</v>
      </c>
      <c r="T170">
        <v>1</v>
      </c>
    </row>
    <row r="171" spans="12:20" x14ac:dyDescent="0.25">
      <c r="L171">
        <v>162</v>
      </c>
      <c r="M171" t="s">
        <v>208</v>
      </c>
      <c r="N171">
        <v>135</v>
      </c>
      <c r="O171">
        <v>440</v>
      </c>
      <c r="P171">
        <v>3.3</v>
      </c>
      <c r="Q171">
        <v>3</v>
      </c>
      <c r="R171" s="19">
        <v>1E-3</v>
      </c>
      <c r="S171" s="19">
        <v>0.98699999999999999</v>
      </c>
      <c r="T171">
        <v>1</v>
      </c>
    </row>
    <row r="172" spans="12:20" x14ac:dyDescent="0.25">
      <c r="L172">
        <v>163</v>
      </c>
      <c r="M172" t="s">
        <v>142</v>
      </c>
      <c r="N172">
        <v>990</v>
      </c>
      <c r="O172">
        <v>608</v>
      </c>
      <c r="P172">
        <v>1</v>
      </c>
      <c r="Q172">
        <v>3</v>
      </c>
      <c r="R172" s="19">
        <v>1E-3</v>
      </c>
      <c r="S172" s="19">
        <v>0.98799999999999999</v>
      </c>
      <c r="T172">
        <v>1</v>
      </c>
    </row>
    <row r="173" spans="12:20" x14ac:dyDescent="0.25">
      <c r="L173">
        <v>164</v>
      </c>
      <c r="M173" t="s">
        <v>211</v>
      </c>
      <c r="N173">
        <v>452</v>
      </c>
      <c r="O173">
        <v>501</v>
      </c>
      <c r="P173">
        <v>1.1000000000000001</v>
      </c>
      <c r="Q173">
        <v>3</v>
      </c>
      <c r="R173" s="19">
        <v>1E-3</v>
      </c>
      <c r="S173" s="19">
        <v>0.98899999999999999</v>
      </c>
      <c r="T173">
        <v>1</v>
      </c>
    </row>
    <row r="174" spans="12:20" x14ac:dyDescent="0.25">
      <c r="L174">
        <v>165</v>
      </c>
      <c r="M174" t="s">
        <v>191</v>
      </c>
      <c r="N174">
        <v>490</v>
      </c>
      <c r="O174">
        <v>564</v>
      </c>
      <c r="P174">
        <v>1.2</v>
      </c>
      <c r="Q174">
        <v>3</v>
      </c>
      <c r="R174" s="19">
        <v>1E-3</v>
      </c>
      <c r="S174" s="19">
        <v>0.98899999999999999</v>
      </c>
      <c r="T174">
        <v>1</v>
      </c>
    </row>
    <row r="175" spans="12:20" x14ac:dyDescent="0.25">
      <c r="L175">
        <v>166</v>
      </c>
      <c r="M175" t="s">
        <v>210</v>
      </c>
      <c r="N175">
        <v>498</v>
      </c>
      <c r="O175">
        <v>483</v>
      </c>
      <c r="P175">
        <v>1</v>
      </c>
      <c r="Q175">
        <v>2</v>
      </c>
      <c r="R175" s="19">
        <v>0</v>
      </c>
      <c r="S175" s="19">
        <v>0.99</v>
      </c>
      <c r="T175">
        <v>1</v>
      </c>
    </row>
    <row r="176" spans="12:20" x14ac:dyDescent="0.25">
      <c r="L176">
        <v>167</v>
      </c>
      <c r="M176" t="s">
        <v>207</v>
      </c>
      <c r="N176">
        <v>447</v>
      </c>
      <c r="O176">
        <v>525</v>
      </c>
      <c r="P176">
        <v>1.3</v>
      </c>
      <c r="Q176">
        <v>2</v>
      </c>
      <c r="R176" s="19">
        <v>0</v>
      </c>
      <c r="S176" s="19">
        <v>0.99</v>
      </c>
      <c r="T176">
        <v>1</v>
      </c>
    </row>
    <row r="177" spans="12:20" x14ac:dyDescent="0.25">
      <c r="L177">
        <v>168</v>
      </c>
      <c r="M177" t="s">
        <v>153</v>
      </c>
      <c r="N177" s="6">
        <v>1110</v>
      </c>
      <c r="O177">
        <v>508</v>
      </c>
      <c r="P177">
        <v>1.2</v>
      </c>
      <c r="Q177">
        <v>2</v>
      </c>
      <c r="R177" s="19">
        <v>0</v>
      </c>
      <c r="S177" s="19">
        <v>0.99</v>
      </c>
      <c r="T177">
        <v>1</v>
      </c>
    </row>
    <row r="178" spans="12:20" x14ac:dyDescent="0.25">
      <c r="L178">
        <v>169</v>
      </c>
      <c r="M178" t="s">
        <v>214</v>
      </c>
      <c r="N178">
        <v>502</v>
      </c>
      <c r="O178">
        <v>382</v>
      </c>
      <c r="P178">
        <v>0.8</v>
      </c>
      <c r="Q178">
        <v>2</v>
      </c>
      <c r="R178" s="19">
        <v>0</v>
      </c>
      <c r="S178" s="19">
        <v>0.99099999999999999</v>
      </c>
      <c r="T178">
        <v>1</v>
      </c>
    </row>
    <row r="179" spans="12:20" x14ac:dyDescent="0.25">
      <c r="L179">
        <v>170</v>
      </c>
      <c r="M179" t="s">
        <v>185</v>
      </c>
      <c r="N179">
        <v>367</v>
      </c>
      <c r="O179">
        <v>484</v>
      </c>
      <c r="P179">
        <v>1.3</v>
      </c>
      <c r="Q179">
        <v>2</v>
      </c>
      <c r="R179" s="19">
        <v>0</v>
      </c>
      <c r="S179" s="19">
        <v>0.99099999999999999</v>
      </c>
      <c r="T179">
        <v>1</v>
      </c>
    </row>
    <row r="180" spans="12:20" x14ac:dyDescent="0.25">
      <c r="L180">
        <v>171</v>
      </c>
      <c r="M180" t="s">
        <v>131</v>
      </c>
      <c r="N180">
        <v>741</v>
      </c>
      <c r="O180">
        <v>519</v>
      </c>
      <c r="P180">
        <v>0.7</v>
      </c>
      <c r="Q180">
        <v>2</v>
      </c>
      <c r="R180" s="19">
        <v>0</v>
      </c>
      <c r="S180" s="19">
        <v>0.99199999999999999</v>
      </c>
      <c r="T180">
        <v>1</v>
      </c>
    </row>
    <row r="181" spans="12:20" x14ac:dyDescent="0.25">
      <c r="L181">
        <v>172</v>
      </c>
      <c r="M181" t="s">
        <v>219</v>
      </c>
      <c r="N181">
        <v>453</v>
      </c>
      <c r="O181">
        <v>439</v>
      </c>
      <c r="P181">
        <v>1</v>
      </c>
      <c r="Q181">
        <v>2</v>
      </c>
      <c r="R181" s="19">
        <v>0</v>
      </c>
      <c r="S181" s="19">
        <v>0.99199999999999999</v>
      </c>
      <c r="T181">
        <v>1</v>
      </c>
    </row>
    <row r="182" spans="12:20" x14ac:dyDescent="0.25">
      <c r="L182">
        <v>173</v>
      </c>
      <c r="M182" t="s">
        <v>102</v>
      </c>
      <c r="N182">
        <v>251</v>
      </c>
      <c r="O182">
        <v>349</v>
      </c>
      <c r="P182">
        <v>1.4</v>
      </c>
      <c r="Q182">
        <v>2</v>
      </c>
      <c r="R182" s="19">
        <v>0</v>
      </c>
      <c r="S182" s="19">
        <v>0.99299999999999999</v>
      </c>
      <c r="T182">
        <v>1</v>
      </c>
    </row>
    <row r="183" spans="12:20" x14ac:dyDescent="0.25">
      <c r="L183">
        <v>174</v>
      </c>
      <c r="M183" t="s">
        <v>213</v>
      </c>
      <c r="N183">
        <v>381</v>
      </c>
      <c r="O183">
        <v>431</v>
      </c>
      <c r="P183">
        <v>1.1000000000000001</v>
      </c>
      <c r="Q183">
        <v>2</v>
      </c>
      <c r="R183" s="19">
        <v>0</v>
      </c>
      <c r="S183" s="19">
        <v>0.99299999999999999</v>
      </c>
      <c r="T183">
        <v>1</v>
      </c>
    </row>
    <row r="184" spans="12:20" x14ac:dyDescent="0.25">
      <c r="L184">
        <v>175</v>
      </c>
      <c r="M184" t="s">
        <v>220</v>
      </c>
      <c r="N184">
        <v>371</v>
      </c>
      <c r="O184">
        <v>334</v>
      </c>
      <c r="P184">
        <v>0.9</v>
      </c>
      <c r="Q184">
        <v>2</v>
      </c>
      <c r="R184" s="19">
        <v>0</v>
      </c>
      <c r="S184" s="19">
        <v>0.99299999999999999</v>
      </c>
      <c r="T184">
        <v>1</v>
      </c>
    </row>
    <row r="185" spans="12:20" x14ac:dyDescent="0.25">
      <c r="L185">
        <v>176</v>
      </c>
      <c r="M185" t="s">
        <v>215</v>
      </c>
      <c r="N185">
        <v>367</v>
      </c>
      <c r="O185">
        <v>437</v>
      </c>
      <c r="P185">
        <v>1.2</v>
      </c>
      <c r="Q185">
        <v>2</v>
      </c>
      <c r="R185" s="19">
        <v>0</v>
      </c>
      <c r="S185" s="19">
        <v>0.99399999999999999</v>
      </c>
      <c r="T185">
        <v>1</v>
      </c>
    </row>
    <row r="186" spans="12:20" x14ac:dyDescent="0.25">
      <c r="L186">
        <v>177</v>
      </c>
      <c r="M186" t="s">
        <v>221</v>
      </c>
      <c r="N186">
        <v>443</v>
      </c>
      <c r="O186">
        <v>412</v>
      </c>
      <c r="P186">
        <v>0.9</v>
      </c>
      <c r="Q186">
        <v>2</v>
      </c>
      <c r="R186" s="19">
        <v>0</v>
      </c>
      <c r="S186" s="19">
        <v>0.99399999999999999</v>
      </c>
      <c r="T186">
        <v>1</v>
      </c>
    </row>
    <row r="187" spans="12:20" x14ac:dyDescent="0.25">
      <c r="L187">
        <v>178</v>
      </c>
      <c r="M187" t="s">
        <v>184</v>
      </c>
      <c r="N187">
        <v>335</v>
      </c>
      <c r="O187">
        <v>442</v>
      </c>
      <c r="P187">
        <v>1.3</v>
      </c>
      <c r="Q187">
        <v>2</v>
      </c>
      <c r="R187" s="19">
        <v>0</v>
      </c>
      <c r="S187" s="19">
        <v>0.995</v>
      </c>
      <c r="T187">
        <v>1</v>
      </c>
    </row>
    <row r="188" spans="12:20" x14ac:dyDescent="0.25">
      <c r="L188">
        <v>179</v>
      </c>
      <c r="M188" t="s">
        <v>222</v>
      </c>
      <c r="N188">
        <v>351</v>
      </c>
      <c r="O188">
        <v>390</v>
      </c>
      <c r="P188">
        <v>1.1000000000000001</v>
      </c>
      <c r="Q188">
        <v>2</v>
      </c>
      <c r="R188" s="19">
        <v>0</v>
      </c>
      <c r="S188" s="19">
        <v>0.995</v>
      </c>
      <c r="T188">
        <v>1</v>
      </c>
    </row>
    <row r="189" spans="12:20" x14ac:dyDescent="0.25">
      <c r="L189">
        <v>180</v>
      </c>
      <c r="M189" t="s">
        <v>218</v>
      </c>
      <c r="N189">
        <v>346</v>
      </c>
      <c r="O189">
        <v>401</v>
      </c>
      <c r="P189">
        <v>1.2</v>
      </c>
      <c r="Q189">
        <v>2</v>
      </c>
      <c r="R189" s="19">
        <v>0</v>
      </c>
      <c r="S189" s="19">
        <v>0.995</v>
      </c>
      <c r="T189">
        <v>1</v>
      </c>
    </row>
    <row r="190" spans="12:20" x14ac:dyDescent="0.25">
      <c r="L190">
        <v>181</v>
      </c>
      <c r="M190" t="s">
        <v>209</v>
      </c>
      <c r="N190">
        <v>710</v>
      </c>
      <c r="O190">
        <v>387</v>
      </c>
      <c r="P190">
        <v>1.3</v>
      </c>
      <c r="Q190">
        <v>2</v>
      </c>
      <c r="R190" s="19">
        <v>0</v>
      </c>
      <c r="S190" s="19">
        <v>0.996</v>
      </c>
      <c r="T190">
        <v>1</v>
      </c>
    </row>
    <row r="191" spans="12:20" x14ac:dyDescent="0.25">
      <c r="L191">
        <v>182</v>
      </c>
      <c r="M191" t="s">
        <v>217</v>
      </c>
      <c r="N191">
        <v>208</v>
      </c>
      <c r="O191">
        <v>329</v>
      </c>
      <c r="P191">
        <v>1.6</v>
      </c>
      <c r="Q191">
        <v>1</v>
      </c>
      <c r="R191" s="19">
        <v>0</v>
      </c>
      <c r="S191" s="19">
        <v>0.996</v>
      </c>
      <c r="T191">
        <v>1</v>
      </c>
    </row>
    <row r="192" spans="12:20" x14ac:dyDescent="0.25">
      <c r="L192">
        <v>183</v>
      </c>
      <c r="M192" t="s">
        <v>189</v>
      </c>
      <c r="N192">
        <v>260</v>
      </c>
      <c r="O192">
        <v>290</v>
      </c>
      <c r="P192">
        <v>1.2</v>
      </c>
      <c r="Q192">
        <v>1</v>
      </c>
      <c r="R192" s="19">
        <v>0</v>
      </c>
      <c r="S192" s="19">
        <v>0.996</v>
      </c>
      <c r="T192">
        <v>1</v>
      </c>
    </row>
    <row r="193" spans="12:20" x14ac:dyDescent="0.25">
      <c r="L193">
        <v>184</v>
      </c>
      <c r="M193" t="s">
        <v>216</v>
      </c>
      <c r="N193">
        <v>448</v>
      </c>
      <c r="O193">
        <v>275</v>
      </c>
      <c r="P193">
        <v>1.4</v>
      </c>
      <c r="Q193">
        <v>1</v>
      </c>
      <c r="R193" s="19">
        <v>0</v>
      </c>
      <c r="S193" s="19">
        <v>0.996</v>
      </c>
      <c r="T193">
        <v>1</v>
      </c>
    </row>
    <row r="194" spans="12:20" x14ac:dyDescent="0.25">
      <c r="L194">
        <v>185</v>
      </c>
      <c r="M194" t="s">
        <v>199</v>
      </c>
      <c r="N194">
        <v>210</v>
      </c>
      <c r="O194">
        <v>277</v>
      </c>
      <c r="P194">
        <v>1.3</v>
      </c>
      <c r="Q194">
        <v>1</v>
      </c>
      <c r="R194" s="19">
        <v>0</v>
      </c>
      <c r="S194" s="19">
        <v>0.997</v>
      </c>
      <c r="T194">
        <v>1</v>
      </c>
    </row>
    <row r="195" spans="12:20" x14ac:dyDescent="0.25">
      <c r="L195">
        <v>186</v>
      </c>
      <c r="M195" t="s">
        <v>226</v>
      </c>
      <c r="N195">
        <v>190</v>
      </c>
      <c r="O195">
        <v>235</v>
      </c>
      <c r="P195">
        <v>1.2</v>
      </c>
      <c r="Q195">
        <v>1</v>
      </c>
      <c r="R195" s="19">
        <v>0</v>
      </c>
      <c r="S195" s="19">
        <v>0.997</v>
      </c>
      <c r="T195">
        <v>1</v>
      </c>
    </row>
    <row r="196" spans="12:20" x14ac:dyDescent="0.25">
      <c r="L196">
        <v>187</v>
      </c>
      <c r="M196" t="s">
        <v>200</v>
      </c>
      <c r="N196">
        <v>202</v>
      </c>
      <c r="O196">
        <v>240</v>
      </c>
      <c r="P196">
        <v>1.2</v>
      </c>
      <c r="Q196">
        <v>1</v>
      </c>
      <c r="R196" s="19">
        <v>0</v>
      </c>
      <c r="S196" s="19">
        <v>0.997</v>
      </c>
      <c r="T196">
        <v>1</v>
      </c>
    </row>
    <row r="197" spans="12:20" x14ac:dyDescent="0.25">
      <c r="L197">
        <v>188</v>
      </c>
      <c r="M197" t="s">
        <v>231</v>
      </c>
      <c r="N197">
        <v>315</v>
      </c>
      <c r="O197">
        <v>261</v>
      </c>
      <c r="P197">
        <v>0.8</v>
      </c>
      <c r="Q197">
        <v>1</v>
      </c>
      <c r="R197" s="19">
        <v>0</v>
      </c>
      <c r="S197" s="19">
        <v>0.997</v>
      </c>
      <c r="T197">
        <v>1</v>
      </c>
    </row>
    <row r="198" spans="12:20" x14ac:dyDescent="0.25">
      <c r="L198">
        <v>189</v>
      </c>
      <c r="M198" t="s">
        <v>225</v>
      </c>
      <c r="N198">
        <v>215</v>
      </c>
      <c r="O198">
        <v>247</v>
      </c>
      <c r="P198">
        <v>1.2</v>
      </c>
      <c r="Q198">
        <v>1</v>
      </c>
      <c r="R198" s="19">
        <v>0</v>
      </c>
      <c r="S198" s="19">
        <v>0.998</v>
      </c>
      <c r="T198">
        <v>1</v>
      </c>
    </row>
    <row r="199" spans="12:20" x14ac:dyDescent="0.25">
      <c r="L199">
        <v>190</v>
      </c>
      <c r="M199" t="s">
        <v>232</v>
      </c>
      <c r="N199">
        <v>313</v>
      </c>
      <c r="O199">
        <v>241</v>
      </c>
      <c r="P199">
        <v>0.8</v>
      </c>
      <c r="Q199">
        <v>1</v>
      </c>
      <c r="R199" s="19">
        <v>0</v>
      </c>
      <c r="S199" s="19">
        <v>0.998</v>
      </c>
      <c r="T199">
        <v>1</v>
      </c>
    </row>
    <row r="200" spans="12:20" x14ac:dyDescent="0.25">
      <c r="L200">
        <v>191</v>
      </c>
      <c r="M200" t="s">
        <v>224</v>
      </c>
      <c r="N200">
        <v>170</v>
      </c>
      <c r="O200">
        <v>195</v>
      </c>
      <c r="P200">
        <v>1.4</v>
      </c>
      <c r="Q200">
        <v>1</v>
      </c>
      <c r="R200" s="19">
        <v>0</v>
      </c>
      <c r="S200" s="19">
        <v>0.998</v>
      </c>
      <c r="T200">
        <v>1</v>
      </c>
    </row>
    <row r="201" spans="12:20" x14ac:dyDescent="0.25">
      <c r="L201">
        <v>192</v>
      </c>
      <c r="M201" t="s">
        <v>229</v>
      </c>
      <c r="N201">
        <v>180</v>
      </c>
      <c r="O201">
        <v>219</v>
      </c>
      <c r="P201">
        <v>1.2</v>
      </c>
      <c r="Q201">
        <v>1</v>
      </c>
      <c r="R201" s="19">
        <v>0</v>
      </c>
      <c r="S201" s="19">
        <v>0.998</v>
      </c>
      <c r="T201">
        <v>1</v>
      </c>
    </row>
    <row r="202" spans="12:20" x14ac:dyDescent="0.25">
      <c r="L202">
        <v>193</v>
      </c>
      <c r="M202" t="s">
        <v>188</v>
      </c>
      <c r="N202">
        <v>226</v>
      </c>
      <c r="O202">
        <v>208</v>
      </c>
      <c r="P202">
        <v>1.1000000000000001</v>
      </c>
      <c r="Q202">
        <v>1</v>
      </c>
      <c r="R202" s="19">
        <v>0</v>
      </c>
      <c r="S202" s="19">
        <v>0.998</v>
      </c>
      <c r="T202">
        <v>1</v>
      </c>
    </row>
    <row r="203" spans="12:20" x14ac:dyDescent="0.25">
      <c r="L203">
        <v>194</v>
      </c>
      <c r="M203" t="s">
        <v>202</v>
      </c>
      <c r="N203">
        <v>148</v>
      </c>
      <c r="O203">
        <v>195</v>
      </c>
      <c r="P203">
        <v>1.3</v>
      </c>
      <c r="Q203">
        <v>1</v>
      </c>
      <c r="R203" s="19">
        <v>0</v>
      </c>
      <c r="S203" s="19">
        <v>0.998</v>
      </c>
      <c r="T203">
        <v>1</v>
      </c>
    </row>
    <row r="204" spans="12:20" x14ac:dyDescent="0.25">
      <c r="L204">
        <v>195</v>
      </c>
      <c r="M204" t="s">
        <v>160</v>
      </c>
      <c r="N204">
        <v>284</v>
      </c>
      <c r="O204">
        <v>199</v>
      </c>
      <c r="P204">
        <v>0.7</v>
      </c>
      <c r="Q204">
        <v>1</v>
      </c>
      <c r="R204" s="19">
        <v>0</v>
      </c>
      <c r="S204" s="19">
        <v>0.999</v>
      </c>
      <c r="T204">
        <v>1</v>
      </c>
    </row>
    <row r="205" spans="12:20" x14ac:dyDescent="0.25">
      <c r="L205">
        <v>196</v>
      </c>
      <c r="M205" t="s">
        <v>148</v>
      </c>
      <c r="N205">
        <v>143</v>
      </c>
      <c r="O205">
        <v>163</v>
      </c>
      <c r="P205">
        <v>1.1000000000000001</v>
      </c>
      <c r="Q205">
        <v>1</v>
      </c>
      <c r="R205" s="19">
        <v>0</v>
      </c>
      <c r="S205" s="19">
        <v>0.999</v>
      </c>
      <c r="T205">
        <v>1</v>
      </c>
    </row>
    <row r="206" spans="12:20" x14ac:dyDescent="0.25">
      <c r="L206">
        <v>197</v>
      </c>
      <c r="M206" t="s">
        <v>228</v>
      </c>
      <c r="N206">
        <v>148</v>
      </c>
      <c r="O206">
        <v>172</v>
      </c>
      <c r="P206">
        <v>1.2</v>
      </c>
      <c r="Q206">
        <v>1</v>
      </c>
      <c r="R206" s="19">
        <v>0</v>
      </c>
      <c r="S206" s="19">
        <v>0.999</v>
      </c>
      <c r="T206">
        <v>1</v>
      </c>
    </row>
    <row r="207" spans="12:20" x14ac:dyDescent="0.25">
      <c r="L207">
        <v>198</v>
      </c>
      <c r="M207" t="s">
        <v>90</v>
      </c>
      <c r="N207">
        <v>234</v>
      </c>
      <c r="O207">
        <v>164</v>
      </c>
      <c r="P207">
        <v>0.7</v>
      </c>
      <c r="Q207">
        <v>1</v>
      </c>
      <c r="R207" s="19">
        <v>0</v>
      </c>
      <c r="S207" s="19">
        <v>0.999</v>
      </c>
      <c r="T207">
        <v>1</v>
      </c>
    </row>
    <row r="208" spans="12:20" x14ac:dyDescent="0.25">
      <c r="L208">
        <v>199</v>
      </c>
      <c r="M208" t="s">
        <v>236</v>
      </c>
      <c r="N208">
        <v>195</v>
      </c>
      <c r="O208">
        <v>160</v>
      </c>
      <c r="P208">
        <v>0.8</v>
      </c>
      <c r="Q208">
        <v>1</v>
      </c>
      <c r="R208" s="19">
        <v>0</v>
      </c>
      <c r="S208" s="19">
        <v>0.999</v>
      </c>
      <c r="T208">
        <v>1</v>
      </c>
    </row>
    <row r="209" spans="12:20" x14ac:dyDescent="0.25">
      <c r="L209">
        <v>200</v>
      </c>
      <c r="M209" t="s">
        <v>233</v>
      </c>
      <c r="N209">
        <v>88</v>
      </c>
      <c r="O209">
        <v>103</v>
      </c>
      <c r="P209">
        <v>1.2</v>
      </c>
      <c r="Q209">
        <v>1</v>
      </c>
      <c r="R209" s="19">
        <v>0</v>
      </c>
      <c r="S209" s="19">
        <v>0.999</v>
      </c>
      <c r="T209">
        <v>1</v>
      </c>
    </row>
    <row r="210" spans="12:20" x14ac:dyDescent="0.25">
      <c r="L210">
        <v>201</v>
      </c>
      <c r="M210" t="s">
        <v>198</v>
      </c>
      <c r="N210">
        <v>135</v>
      </c>
      <c r="O210">
        <v>140</v>
      </c>
      <c r="P210">
        <v>1.3</v>
      </c>
      <c r="Q210">
        <v>1</v>
      </c>
      <c r="R210" s="19">
        <v>0</v>
      </c>
      <c r="S210" s="19">
        <v>0.999</v>
      </c>
      <c r="T210">
        <v>1</v>
      </c>
    </row>
    <row r="211" spans="12:20" x14ac:dyDescent="0.25">
      <c r="L211">
        <v>202</v>
      </c>
      <c r="M211" t="s">
        <v>238</v>
      </c>
      <c r="N211">
        <v>190</v>
      </c>
      <c r="O211">
        <v>139</v>
      </c>
      <c r="P211">
        <v>0.7</v>
      </c>
      <c r="Q211">
        <v>1</v>
      </c>
      <c r="R211" s="19">
        <v>0</v>
      </c>
      <c r="S211" s="19">
        <v>1</v>
      </c>
      <c r="T211">
        <v>1</v>
      </c>
    </row>
    <row r="212" spans="12:20" x14ac:dyDescent="0.25">
      <c r="L212">
        <v>203</v>
      </c>
      <c r="M212" t="s">
        <v>234</v>
      </c>
      <c r="N212">
        <v>97</v>
      </c>
      <c r="O212">
        <v>117</v>
      </c>
      <c r="P212">
        <v>1.2</v>
      </c>
      <c r="Q212">
        <v>0</v>
      </c>
      <c r="R212" s="19">
        <v>0</v>
      </c>
      <c r="S212" s="19">
        <v>1</v>
      </c>
      <c r="T212">
        <v>1</v>
      </c>
    </row>
    <row r="213" spans="12:20" x14ac:dyDescent="0.25">
      <c r="L213">
        <v>204</v>
      </c>
      <c r="M213" t="s">
        <v>141</v>
      </c>
      <c r="N213">
        <v>116</v>
      </c>
      <c r="O213">
        <v>81</v>
      </c>
      <c r="P213">
        <v>0.7</v>
      </c>
      <c r="Q213">
        <v>0</v>
      </c>
      <c r="R213" s="19">
        <v>0</v>
      </c>
      <c r="S213" s="19">
        <v>1</v>
      </c>
      <c r="T213">
        <v>1</v>
      </c>
    </row>
    <row r="214" spans="12:20" x14ac:dyDescent="0.25">
      <c r="L214">
        <v>205</v>
      </c>
      <c r="M214" t="s">
        <v>212</v>
      </c>
      <c r="N214">
        <v>58</v>
      </c>
      <c r="O214">
        <v>67</v>
      </c>
      <c r="P214">
        <v>1.2</v>
      </c>
      <c r="Q214">
        <v>0</v>
      </c>
      <c r="R214" s="19">
        <v>0</v>
      </c>
      <c r="S214" s="19">
        <v>1</v>
      </c>
      <c r="T214">
        <v>1</v>
      </c>
    </row>
    <row r="215" spans="12:20" x14ac:dyDescent="0.25">
      <c r="L215">
        <v>206</v>
      </c>
      <c r="M215" t="s">
        <v>241</v>
      </c>
      <c r="N215">
        <v>145</v>
      </c>
      <c r="O215">
        <v>63</v>
      </c>
      <c r="P215">
        <v>1.4</v>
      </c>
      <c r="Q215">
        <v>0</v>
      </c>
      <c r="R215" s="19">
        <v>0</v>
      </c>
      <c r="S215" s="19">
        <v>1</v>
      </c>
      <c r="T215">
        <v>1</v>
      </c>
    </row>
    <row r="216" spans="12:20" x14ac:dyDescent="0.25">
      <c r="L216">
        <v>207</v>
      </c>
      <c r="M216" t="s">
        <v>230</v>
      </c>
      <c r="N216">
        <v>50</v>
      </c>
      <c r="O216">
        <v>40</v>
      </c>
      <c r="P216">
        <v>1.2</v>
      </c>
      <c r="Q216">
        <v>0</v>
      </c>
      <c r="R216" s="19">
        <v>0</v>
      </c>
      <c r="S216" s="19">
        <v>1</v>
      </c>
      <c r="T216">
        <v>1</v>
      </c>
    </row>
    <row r="217" spans="12:20" x14ac:dyDescent="0.25">
      <c r="L217">
        <v>208</v>
      </c>
      <c r="M217" t="s">
        <v>242</v>
      </c>
      <c r="N217">
        <v>30</v>
      </c>
      <c r="O217">
        <v>41</v>
      </c>
      <c r="P217">
        <v>1.4</v>
      </c>
      <c r="Q217">
        <v>0</v>
      </c>
      <c r="R217" s="19">
        <v>0</v>
      </c>
      <c r="S217" s="19">
        <v>1</v>
      </c>
      <c r="T217">
        <v>1</v>
      </c>
    </row>
    <row r="218" spans="12:20" x14ac:dyDescent="0.25">
      <c r="L218">
        <v>209</v>
      </c>
      <c r="M218" t="s">
        <v>237</v>
      </c>
      <c r="N218">
        <v>25</v>
      </c>
      <c r="O218">
        <v>29</v>
      </c>
      <c r="P218">
        <v>1.2</v>
      </c>
      <c r="Q218">
        <v>0</v>
      </c>
      <c r="R218" s="19">
        <v>0</v>
      </c>
      <c r="S218" s="19">
        <v>1</v>
      </c>
      <c r="T218">
        <v>1</v>
      </c>
    </row>
    <row r="219" spans="12:20" x14ac:dyDescent="0.25">
      <c r="L219">
        <v>210</v>
      </c>
      <c r="M219" t="s">
        <v>192</v>
      </c>
      <c r="N219">
        <v>22</v>
      </c>
      <c r="O219">
        <v>26</v>
      </c>
      <c r="P219">
        <v>1.2</v>
      </c>
      <c r="Q219">
        <v>0</v>
      </c>
      <c r="R219" s="19">
        <v>0</v>
      </c>
      <c r="S219" s="19">
        <v>1</v>
      </c>
      <c r="T219">
        <v>1</v>
      </c>
    </row>
    <row r="220" spans="12:20" x14ac:dyDescent="0.25">
      <c r="L220">
        <v>211</v>
      </c>
      <c r="M220" t="s">
        <v>223</v>
      </c>
      <c r="N220">
        <v>52</v>
      </c>
      <c r="O220">
        <v>24</v>
      </c>
      <c r="P220">
        <v>1.1000000000000001</v>
      </c>
      <c r="Q220">
        <v>0</v>
      </c>
      <c r="R220" s="19">
        <v>0</v>
      </c>
      <c r="S220" s="19">
        <v>1</v>
      </c>
      <c r="T220">
        <v>1</v>
      </c>
    </row>
    <row r="221" spans="12:20" x14ac:dyDescent="0.25">
      <c r="L221">
        <v>212</v>
      </c>
      <c r="M221" t="s">
        <v>239</v>
      </c>
      <c r="N221">
        <v>263</v>
      </c>
      <c r="O221">
        <v>24</v>
      </c>
      <c r="P221">
        <v>1.3</v>
      </c>
      <c r="Q221">
        <v>0</v>
      </c>
      <c r="R221" s="19">
        <v>0</v>
      </c>
      <c r="S221" s="19">
        <v>1</v>
      </c>
      <c r="T221">
        <v>1</v>
      </c>
    </row>
    <row r="222" spans="12:20" x14ac:dyDescent="0.25">
      <c r="L222">
        <v>213</v>
      </c>
      <c r="M222" t="s">
        <v>235</v>
      </c>
      <c r="N222">
        <v>70</v>
      </c>
      <c r="O222">
        <v>7</v>
      </c>
      <c r="P222">
        <v>1.3</v>
      </c>
      <c r="Q222">
        <v>0</v>
      </c>
      <c r="R222" s="19">
        <v>0</v>
      </c>
      <c r="S222" s="19">
        <v>1</v>
      </c>
      <c r="T222">
        <v>1</v>
      </c>
    </row>
    <row r="223" spans="12:20" x14ac:dyDescent="0.25">
      <c r="L223">
        <v>214</v>
      </c>
      <c r="M223" t="s">
        <v>25</v>
      </c>
      <c r="N223" s="6">
        <v>452046</v>
      </c>
      <c r="O223" s="6">
        <v>888503</v>
      </c>
      <c r="P223">
        <v>1.7</v>
      </c>
      <c r="Q223" s="6">
        <v>4986</v>
      </c>
      <c r="R223" s="19">
        <v>1</v>
      </c>
      <c r="T22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8DB21-361F-4B4B-AC63-C907B1158F5D}">
  <dimension ref="A3:N171"/>
  <sheetViews>
    <sheetView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M5" sqref="M5"/>
    </sheetView>
  </sheetViews>
  <sheetFormatPr baseColWidth="10" defaultRowHeight="15" x14ac:dyDescent="0.25"/>
  <cols>
    <col min="1" max="1" width="11.42578125" style="24"/>
    <col min="2" max="2" width="5.7109375" style="24" customWidth="1"/>
    <col min="3" max="3" width="30.7109375" style="24" bestFit="1" customWidth="1"/>
    <col min="4" max="4" width="23.85546875" style="24" bestFit="1" customWidth="1"/>
    <col min="5" max="5" width="13.5703125" style="24" customWidth="1"/>
    <col min="6" max="16384" width="11.42578125" style="24"/>
  </cols>
  <sheetData>
    <row r="3" spans="1:14" x14ac:dyDescent="0.25">
      <c r="E3" s="25">
        <f>SUM(E5:E165)</f>
        <v>392152</v>
      </c>
    </row>
    <row r="4" spans="1:14" x14ac:dyDescent="0.25">
      <c r="A4" s="29" t="s">
        <v>319</v>
      </c>
      <c r="B4" s="29" t="s">
        <v>319</v>
      </c>
      <c r="C4" s="29" t="s">
        <v>14</v>
      </c>
      <c r="D4" s="29" t="s">
        <v>320</v>
      </c>
      <c r="E4" s="29" t="s">
        <v>321</v>
      </c>
      <c r="H4" s="29" t="s">
        <v>320</v>
      </c>
      <c r="I4" s="29" t="s">
        <v>321</v>
      </c>
      <c r="J4" s="29" t="s">
        <v>14</v>
      </c>
      <c r="M4" s="29" t="s">
        <v>14</v>
      </c>
      <c r="N4" s="29" t="s">
        <v>320</v>
      </c>
    </row>
    <row r="5" spans="1:14" x14ac:dyDescent="0.25">
      <c r="A5" s="24">
        <v>1</v>
      </c>
      <c r="B5" s="24">
        <v>1</v>
      </c>
      <c r="C5" s="24" t="s">
        <v>38</v>
      </c>
      <c r="D5" s="24" t="s">
        <v>307</v>
      </c>
      <c r="E5" s="25">
        <v>7756</v>
      </c>
      <c r="H5" s="24" t="s">
        <v>308</v>
      </c>
      <c r="I5" s="25">
        <f>SUMIFS($E$5:$E$165,$D$5:$D$165,H5)</f>
        <v>133369</v>
      </c>
      <c r="J5" s="24">
        <f>COUNTIFS($D$5:$D$165,H5)</f>
        <v>79</v>
      </c>
      <c r="M5" s="24" t="s">
        <v>76</v>
      </c>
      <c r="N5" s="24" t="s">
        <v>308</v>
      </c>
    </row>
    <row r="6" spans="1:14" x14ac:dyDescent="0.25">
      <c r="A6" s="24">
        <v>2</v>
      </c>
      <c r="B6" s="24">
        <v>2</v>
      </c>
      <c r="C6" s="24" t="s">
        <v>76</v>
      </c>
      <c r="D6" s="24" t="s">
        <v>308</v>
      </c>
      <c r="E6" s="25">
        <v>4202</v>
      </c>
      <c r="H6" s="24" t="s">
        <v>310</v>
      </c>
      <c r="I6" s="25">
        <f t="shared" ref="I6:I7" si="0">SUMIFS($E$5:$E$165,$D$5:$D$165,H6)</f>
        <v>51588</v>
      </c>
      <c r="J6" s="24">
        <f t="shared" ref="J6:J7" si="1">COUNTIFS($D$5:$D$165,H6)</f>
        <v>19</v>
      </c>
      <c r="M6" s="24" t="s">
        <v>220</v>
      </c>
      <c r="N6" s="24" t="s">
        <v>308</v>
      </c>
    </row>
    <row r="7" spans="1:14" x14ac:dyDescent="0.25">
      <c r="A7" s="24">
        <v>3</v>
      </c>
      <c r="B7" s="24">
        <v>3</v>
      </c>
      <c r="C7" s="24" t="s">
        <v>179</v>
      </c>
      <c r="D7" s="24" t="s">
        <v>308</v>
      </c>
      <c r="E7" s="25">
        <v>1352</v>
      </c>
      <c r="H7" s="24" t="s">
        <v>307</v>
      </c>
      <c r="I7" s="25">
        <f t="shared" si="0"/>
        <v>207195</v>
      </c>
      <c r="J7" s="24">
        <f t="shared" si="1"/>
        <v>63</v>
      </c>
      <c r="M7" s="24" t="s">
        <v>179</v>
      </c>
      <c r="N7" s="24" t="s">
        <v>308</v>
      </c>
    </row>
    <row r="8" spans="1:14" x14ac:dyDescent="0.25">
      <c r="A8" s="24">
        <v>4</v>
      </c>
      <c r="B8" s="24">
        <v>4</v>
      </c>
      <c r="C8" s="24" t="s">
        <v>147</v>
      </c>
      <c r="D8" s="24" t="s">
        <v>308</v>
      </c>
      <c r="E8" s="25">
        <v>1602</v>
      </c>
      <c r="H8" s="30" t="s">
        <v>322</v>
      </c>
      <c r="I8" s="25">
        <f>SUM(I5:I7)</f>
        <v>392152</v>
      </c>
      <c r="J8" s="25">
        <f>SUM(J5:J7)</f>
        <v>161</v>
      </c>
      <c r="M8" s="24" t="s">
        <v>147</v>
      </c>
      <c r="N8" s="24" t="s">
        <v>308</v>
      </c>
    </row>
    <row r="9" spans="1:14" x14ac:dyDescent="0.25">
      <c r="A9" s="24">
        <v>5</v>
      </c>
      <c r="B9" s="24">
        <v>5</v>
      </c>
      <c r="C9" s="24" t="s">
        <v>59</v>
      </c>
      <c r="D9" s="24" t="s">
        <v>309</v>
      </c>
      <c r="E9" s="25">
        <v>3452</v>
      </c>
      <c r="M9" s="24" t="s">
        <v>211</v>
      </c>
      <c r="N9" s="24" t="s">
        <v>308</v>
      </c>
    </row>
    <row r="10" spans="1:14" x14ac:dyDescent="0.25">
      <c r="A10" s="24">
        <v>6</v>
      </c>
      <c r="B10" s="24">
        <v>6</v>
      </c>
      <c r="C10" s="24" t="s">
        <v>168</v>
      </c>
      <c r="D10" s="24" t="s">
        <v>308</v>
      </c>
      <c r="E10" s="25">
        <v>1765</v>
      </c>
      <c r="M10" s="24" t="s">
        <v>134</v>
      </c>
      <c r="N10" s="24" t="s">
        <v>308</v>
      </c>
    </row>
    <row r="11" spans="1:14" x14ac:dyDescent="0.25">
      <c r="A11" s="24">
        <v>7</v>
      </c>
      <c r="B11" s="24">
        <v>7</v>
      </c>
      <c r="C11" s="24" t="s">
        <v>149</v>
      </c>
      <c r="D11" s="24" t="s">
        <v>308</v>
      </c>
      <c r="E11" s="25">
        <v>2334</v>
      </c>
      <c r="M11" s="24" t="s">
        <v>168</v>
      </c>
      <c r="N11" s="24" t="s">
        <v>308</v>
      </c>
    </row>
    <row r="12" spans="1:14" x14ac:dyDescent="0.25">
      <c r="A12" s="24">
        <v>8</v>
      </c>
      <c r="B12" s="24">
        <v>8</v>
      </c>
      <c r="C12" s="24" t="s">
        <v>148</v>
      </c>
      <c r="D12" s="24" t="s">
        <v>308</v>
      </c>
      <c r="E12" s="25">
        <v>143</v>
      </c>
      <c r="M12" s="24" t="s">
        <v>50</v>
      </c>
      <c r="N12" s="24" t="s">
        <v>308</v>
      </c>
    </row>
    <row r="13" spans="1:14" x14ac:dyDescent="0.25">
      <c r="A13" s="24">
        <v>9</v>
      </c>
      <c r="B13" s="24">
        <v>9</v>
      </c>
      <c r="C13" s="24" t="s">
        <v>197</v>
      </c>
      <c r="D13" s="24" t="s">
        <v>308</v>
      </c>
      <c r="E13" s="25">
        <v>711</v>
      </c>
      <c r="M13" s="24" t="s">
        <v>137</v>
      </c>
      <c r="N13" s="24" t="s">
        <v>308</v>
      </c>
    </row>
    <row r="14" spans="1:14" x14ac:dyDescent="0.25">
      <c r="A14" s="24">
        <v>10</v>
      </c>
      <c r="B14" s="24">
        <v>10</v>
      </c>
      <c r="C14" s="24" t="s">
        <v>190</v>
      </c>
      <c r="D14" s="24" t="s">
        <v>308</v>
      </c>
      <c r="E14" s="25">
        <v>1294</v>
      </c>
      <c r="M14" s="24" t="s">
        <v>206</v>
      </c>
      <c r="N14" s="24" t="s">
        <v>308</v>
      </c>
    </row>
    <row r="15" spans="1:14" x14ac:dyDescent="0.25">
      <c r="A15" s="24">
        <v>11</v>
      </c>
      <c r="B15" s="24">
        <v>11</v>
      </c>
      <c r="C15" s="24" t="s">
        <v>80</v>
      </c>
      <c r="D15" s="24" t="s">
        <v>308</v>
      </c>
      <c r="E15" s="25">
        <v>2036</v>
      </c>
      <c r="M15" s="24" t="s">
        <v>149</v>
      </c>
      <c r="N15" s="24" t="s">
        <v>308</v>
      </c>
    </row>
    <row r="16" spans="1:14" x14ac:dyDescent="0.25">
      <c r="A16" s="24">
        <v>12</v>
      </c>
      <c r="B16" s="24">
        <v>12</v>
      </c>
      <c r="C16" s="24" t="s">
        <v>123</v>
      </c>
      <c r="D16" s="24" t="s">
        <v>308</v>
      </c>
      <c r="E16" s="25">
        <v>2603</v>
      </c>
      <c r="M16" s="24" t="s">
        <v>178</v>
      </c>
      <c r="N16" s="11" t="s">
        <v>308</v>
      </c>
    </row>
    <row r="17" spans="1:14" x14ac:dyDescent="0.25">
      <c r="A17" s="24">
        <v>13</v>
      </c>
      <c r="B17" s="24">
        <v>13</v>
      </c>
      <c r="C17" s="24" t="s">
        <v>231</v>
      </c>
      <c r="D17" s="24" t="s">
        <v>308</v>
      </c>
      <c r="E17" s="25">
        <v>315</v>
      </c>
      <c r="M17" s="24" t="s">
        <v>53</v>
      </c>
      <c r="N17" s="24" t="s">
        <v>308</v>
      </c>
    </row>
    <row r="18" spans="1:14" x14ac:dyDescent="0.25">
      <c r="A18" s="24">
        <v>14</v>
      </c>
      <c r="B18" s="24">
        <v>14</v>
      </c>
      <c r="C18" s="24" t="s">
        <v>49</v>
      </c>
      <c r="D18" s="24" t="s">
        <v>308</v>
      </c>
      <c r="E18" s="25">
        <v>11223</v>
      </c>
      <c r="M18" s="24" t="s">
        <v>85</v>
      </c>
      <c r="N18" s="24" t="s">
        <v>308</v>
      </c>
    </row>
    <row r="19" spans="1:14" x14ac:dyDescent="0.25">
      <c r="A19" s="24">
        <v>15</v>
      </c>
      <c r="B19" s="24">
        <v>15</v>
      </c>
      <c r="C19" s="24" t="s">
        <v>182</v>
      </c>
      <c r="D19" s="24" t="s">
        <v>308</v>
      </c>
      <c r="E19" s="25">
        <v>964</v>
      </c>
      <c r="M19" s="24" t="s">
        <v>120</v>
      </c>
      <c r="N19" s="24" t="s">
        <v>308</v>
      </c>
    </row>
    <row r="20" spans="1:14" x14ac:dyDescent="0.25">
      <c r="A20" s="24">
        <v>16</v>
      </c>
      <c r="B20" s="24">
        <v>16</v>
      </c>
      <c r="C20" s="24" t="s">
        <v>192</v>
      </c>
      <c r="D20" s="24" t="s">
        <v>308</v>
      </c>
      <c r="E20" s="25">
        <v>22</v>
      </c>
      <c r="M20" s="24" t="s">
        <v>231</v>
      </c>
      <c r="N20" s="24" t="s">
        <v>308</v>
      </c>
    </row>
    <row r="21" spans="1:14" x14ac:dyDescent="0.25">
      <c r="A21" s="24">
        <v>17</v>
      </c>
      <c r="B21" s="24">
        <v>17</v>
      </c>
      <c r="C21" s="24" t="s">
        <v>155</v>
      </c>
      <c r="D21" s="24" t="s">
        <v>308</v>
      </c>
      <c r="E21" s="25">
        <v>2196</v>
      </c>
      <c r="M21" s="24" t="s">
        <v>49</v>
      </c>
      <c r="N21" s="24" t="s">
        <v>308</v>
      </c>
    </row>
    <row r="22" spans="1:14" x14ac:dyDescent="0.25">
      <c r="A22" s="24">
        <v>18</v>
      </c>
      <c r="B22" s="24">
        <v>18</v>
      </c>
      <c r="C22" s="24" t="s">
        <v>131</v>
      </c>
      <c r="D22" s="24" t="s">
        <v>308</v>
      </c>
      <c r="E22" s="25">
        <v>741</v>
      </c>
      <c r="M22" s="24" t="s">
        <v>182</v>
      </c>
      <c r="N22" s="24" t="s">
        <v>308</v>
      </c>
    </row>
    <row r="23" spans="1:14" x14ac:dyDescent="0.25">
      <c r="A23" s="24">
        <v>19</v>
      </c>
      <c r="B23" s="24">
        <v>19</v>
      </c>
      <c r="C23" s="24" t="s">
        <v>173</v>
      </c>
      <c r="D23" s="24" t="s">
        <v>308</v>
      </c>
      <c r="E23" s="25">
        <v>1503</v>
      </c>
      <c r="M23" s="24" t="s">
        <v>314</v>
      </c>
      <c r="N23" s="24" t="s">
        <v>308</v>
      </c>
    </row>
    <row r="24" spans="1:14" x14ac:dyDescent="0.25">
      <c r="A24" s="24">
        <v>20</v>
      </c>
      <c r="B24" s="24">
        <v>20</v>
      </c>
      <c r="C24" s="24" t="s">
        <v>57</v>
      </c>
      <c r="D24" s="24" t="s">
        <v>310</v>
      </c>
      <c r="E24" s="25">
        <v>10354</v>
      </c>
      <c r="M24" s="24" t="s">
        <v>204</v>
      </c>
      <c r="N24" s="24" t="s">
        <v>308</v>
      </c>
    </row>
    <row r="25" spans="1:14" x14ac:dyDescent="0.25">
      <c r="A25" s="24">
        <v>21</v>
      </c>
      <c r="B25" s="24">
        <v>21</v>
      </c>
      <c r="C25" s="24" t="s">
        <v>64</v>
      </c>
      <c r="D25" s="24" t="s">
        <v>308</v>
      </c>
      <c r="E25" s="25">
        <v>4602</v>
      </c>
      <c r="M25" s="24" t="s">
        <v>148</v>
      </c>
      <c r="N25" s="24" t="s">
        <v>308</v>
      </c>
    </row>
    <row r="26" spans="1:14" x14ac:dyDescent="0.25">
      <c r="A26" s="24">
        <v>22</v>
      </c>
      <c r="B26" s="24">
        <v>22</v>
      </c>
      <c r="C26" s="24" t="s">
        <v>171</v>
      </c>
      <c r="D26" s="24" t="s">
        <v>308</v>
      </c>
      <c r="E26" s="25">
        <v>1791</v>
      </c>
      <c r="M26" s="24" t="s">
        <v>146</v>
      </c>
      <c r="N26" s="24" t="s">
        <v>308</v>
      </c>
    </row>
    <row r="27" spans="1:14" x14ac:dyDescent="0.25">
      <c r="A27" s="24">
        <v>23</v>
      </c>
      <c r="B27" s="24">
        <v>23</v>
      </c>
      <c r="C27" t="s">
        <v>33</v>
      </c>
      <c r="D27" s="24" t="s">
        <v>307</v>
      </c>
      <c r="E27" s="25">
        <v>7010</v>
      </c>
      <c r="M27" s="24" t="s">
        <v>197</v>
      </c>
      <c r="N27" s="24" t="s">
        <v>308</v>
      </c>
    </row>
    <row r="28" spans="1:14" x14ac:dyDescent="0.25">
      <c r="A28" s="24">
        <v>24</v>
      </c>
      <c r="B28" s="24">
        <v>24</v>
      </c>
      <c r="C28" s="24" t="s">
        <v>236</v>
      </c>
      <c r="D28" s="24" t="s">
        <v>308</v>
      </c>
      <c r="E28" s="25">
        <v>195</v>
      </c>
      <c r="M28" s="24" t="s">
        <v>190</v>
      </c>
      <c r="N28" s="24" t="s">
        <v>308</v>
      </c>
    </row>
    <row r="29" spans="1:14" x14ac:dyDescent="0.25">
      <c r="A29" s="24">
        <v>25</v>
      </c>
      <c r="B29" s="24">
        <v>25</v>
      </c>
      <c r="C29" s="24" t="s">
        <v>108</v>
      </c>
      <c r="D29" s="24" t="s">
        <v>308</v>
      </c>
      <c r="E29" s="25">
        <v>2380</v>
      </c>
      <c r="M29" s="24" t="s">
        <v>185</v>
      </c>
      <c r="N29" s="24" t="s">
        <v>308</v>
      </c>
    </row>
    <row r="30" spans="1:14" x14ac:dyDescent="0.25">
      <c r="A30" s="24">
        <v>26</v>
      </c>
      <c r="B30" s="24">
        <v>26</v>
      </c>
      <c r="C30" s="24" t="s">
        <v>37</v>
      </c>
      <c r="D30" s="24" t="s">
        <v>307</v>
      </c>
      <c r="E30" s="25">
        <v>6490</v>
      </c>
      <c r="M30" s="24" t="s">
        <v>80</v>
      </c>
      <c r="N30" s="24" t="s">
        <v>308</v>
      </c>
    </row>
    <row r="31" spans="1:14" x14ac:dyDescent="0.25">
      <c r="A31" s="24">
        <v>27</v>
      </c>
      <c r="B31" s="24">
        <v>27</v>
      </c>
      <c r="C31" s="24" t="s">
        <v>89</v>
      </c>
      <c r="D31" s="24" t="s">
        <v>307</v>
      </c>
      <c r="E31" s="25">
        <v>1350</v>
      </c>
      <c r="M31" s="24" t="s">
        <v>123</v>
      </c>
      <c r="N31" s="24" t="s">
        <v>308</v>
      </c>
    </row>
    <row r="32" spans="1:14" x14ac:dyDescent="0.25">
      <c r="A32" s="24">
        <v>28</v>
      </c>
      <c r="B32" s="24">
        <v>28</v>
      </c>
      <c r="C32" s="24" t="s">
        <v>88</v>
      </c>
      <c r="D32" s="24" t="s">
        <v>308</v>
      </c>
      <c r="E32" s="25">
        <v>3479</v>
      </c>
      <c r="M32" s="24" t="s">
        <v>192</v>
      </c>
      <c r="N32" s="24" t="s">
        <v>308</v>
      </c>
    </row>
    <row r="33" spans="1:14" x14ac:dyDescent="0.25">
      <c r="A33" s="24">
        <v>29</v>
      </c>
      <c r="B33" s="24">
        <v>29</v>
      </c>
      <c r="C33" s="24" t="s">
        <v>0</v>
      </c>
      <c r="D33" s="24" t="s">
        <v>307</v>
      </c>
      <c r="E33" s="25">
        <v>7806</v>
      </c>
      <c r="M33" s="24" t="s">
        <v>104</v>
      </c>
      <c r="N33" s="26" t="s">
        <v>308</v>
      </c>
    </row>
    <row r="34" spans="1:14" x14ac:dyDescent="0.25">
      <c r="A34" s="24">
        <v>30</v>
      </c>
      <c r="B34" s="24">
        <v>30</v>
      </c>
      <c r="C34" s="24" t="s">
        <v>208</v>
      </c>
      <c r="D34" s="24" t="s">
        <v>307</v>
      </c>
      <c r="E34" s="25">
        <v>135</v>
      </c>
      <c r="M34" s="24" t="s">
        <v>73</v>
      </c>
      <c r="N34" s="24" t="s">
        <v>308</v>
      </c>
    </row>
    <row r="35" spans="1:14" x14ac:dyDescent="0.25">
      <c r="A35" s="24">
        <v>31</v>
      </c>
      <c r="B35" s="24">
        <v>31</v>
      </c>
      <c r="C35" s="24" t="s">
        <v>311</v>
      </c>
      <c r="D35" s="24" t="s">
        <v>308</v>
      </c>
      <c r="E35" s="25">
        <v>453</v>
      </c>
      <c r="M35" s="24" t="s">
        <v>155</v>
      </c>
      <c r="N35" s="24" t="s">
        <v>308</v>
      </c>
    </row>
    <row r="36" spans="1:14" x14ac:dyDescent="0.25">
      <c r="A36" s="24">
        <v>32</v>
      </c>
      <c r="B36" s="24">
        <v>32</v>
      </c>
      <c r="C36" s="24" t="s">
        <v>210</v>
      </c>
      <c r="D36" s="24" t="s">
        <v>308</v>
      </c>
      <c r="E36" s="25">
        <v>498</v>
      </c>
      <c r="M36" s="24" t="s">
        <v>315</v>
      </c>
      <c r="N36" s="24" t="s">
        <v>308</v>
      </c>
    </row>
    <row r="37" spans="1:14" x14ac:dyDescent="0.25">
      <c r="A37" s="24">
        <v>33</v>
      </c>
      <c r="B37" s="24">
        <v>33</v>
      </c>
      <c r="C37" s="24" t="s">
        <v>46</v>
      </c>
      <c r="D37" s="24" t="s">
        <v>307</v>
      </c>
      <c r="E37" s="25">
        <v>3020</v>
      </c>
      <c r="M37" s="24" t="s">
        <v>312</v>
      </c>
      <c r="N37" s="24" t="s">
        <v>308</v>
      </c>
    </row>
    <row r="38" spans="1:14" x14ac:dyDescent="0.25">
      <c r="A38" s="24">
        <v>34</v>
      </c>
      <c r="B38" s="24">
        <v>34</v>
      </c>
      <c r="C38" s="24" t="s">
        <v>238</v>
      </c>
      <c r="D38" s="24" t="s">
        <v>308</v>
      </c>
      <c r="E38" s="25">
        <v>190</v>
      </c>
      <c r="M38" s="24" t="s">
        <v>131</v>
      </c>
      <c r="N38" s="24" t="s">
        <v>308</v>
      </c>
    </row>
    <row r="39" spans="1:14" x14ac:dyDescent="0.25">
      <c r="A39" s="24">
        <v>35</v>
      </c>
      <c r="B39" s="24">
        <v>35</v>
      </c>
      <c r="C39" s="24" t="s">
        <v>213</v>
      </c>
      <c r="D39" s="24" t="s">
        <v>308</v>
      </c>
      <c r="E39" s="25">
        <v>381</v>
      </c>
      <c r="M39" s="24" t="s">
        <v>111</v>
      </c>
      <c r="N39" s="24" t="s">
        <v>308</v>
      </c>
    </row>
    <row r="40" spans="1:14" x14ac:dyDescent="0.25">
      <c r="A40" s="24">
        <v>36</v>
      </c>
      <c r="B40" s="24">
        <v>36</v>
      </c>
      <c r="C40" s="24" t="s">
        <v>221</v>
      </c>
      <c r="D40" s="24" t="s">
        <v>308</v>
      </c>
      <c r="E40" s="25">
        <v>443</v>
      </c>
      <c r="M40" s="24" t="s">
        <v>173</v>
      </c>
      <c r="N40" s="24" t="s">
        <v>308</v>
      </c>
    </row>
    <row r="41" spans="1:14" x14ac:dyDescent="0.25">
      <c r="A41" s="24">
        <v>37</v>
      </c>
      <c r="B41" s="24">
        <v>37</v>
      </c>
      <c r="C41" s="24" t="s">
        <v>232</v>
      </c>
      <c r="D41" s="24" t="s">
        <v>308</v>
      </c>
      <c r="E41" s="25">
        <v>313</v>
      </c>
      <c r="M41" s="24" t="s">
        <v>64</v>
      </c>
      <c r="N41" s="24" t="s">
        <v>308</v>
      </c>
    </row>
    <row r="42" spans="1:14" x14ac:dyDescent="0.25">
      <c r="A42" s="24">
        <v>38</v>
      </c>
      <c r="B42" s="24">
        <v>38</v>
      </c>
      <c r="C42" s="24" t="s">
        <v>156</v>
      </c>
      <c r="D42" s="24" t="s">
        <v>308</v>
      </c>
      <c r="E42" s="25">
        <v>2345</v>
      </c>
      <c r="M42" s="24" t="s">
        <v>191</v>
      </c>
      <c r="N42" s="24" t="s">
        <v>308</v>
      </c>
    </row>
    <row r="43" spans="1:14" x14ac:dyDescent="0.25">
      <c r="A43" s="24">
        <v>39</v>
      </c>
      <c r="B43" s="24">
        <v>39</v>
      </c>
      <c r="C43" s="24" t="s">
        <v>312</v>
      </c>
      <c r="D43" s="24" t="s">
        <v>308</v>
      </c>
      <c r="E43" s="25">
        <v>1804</v>
      </c>
      <c r="M43" s="24" t="s">
        <v>68</v>
      </c>
      <c r="N43" s="24" t="s">
        <v>308</v>
      </c>
    </row>
    <row r="44" spans="1:14" x14ac:dyDescent="0.25">
      <c r="A44" s="24">
        <v>40</v>
      </c>
      <c r="B44" s="24">
        <v>40</v>
      </c>
      <c r="C44" s="24" t="s">
        <v>97</v>
      </c>
      <c r="D44" s="24" t="s">
        <v>308</v>
      </c>
      <c r="E44" s="25">
        <v>1008</v>
      </c>
      <c r="M44" s="24" t="s">
        <v>171</v>
      </c>
      <c r="N44" s="24" t="s">
        <v>308</v>
      </c>
    </row>
    <row r="45" spans="1:14" x14ac:dyDescent="0.25">
      <c r="A45" s="24">
        <v>41</v>
      </c>
      <c r="B45" s="24">
        <v>41</v>
      </c>
      <c r="C45" s="24" t="s">
        <v>39</v>
      </c>
      <c r="D45" s="24" t="s">
        <v>307</v>
      </c>
      <c r="E45" s="25">
        <v>3120</v>
      </c>
      <c r="M45" s="24" t="s">
        <v>236</v>
      </c>
      <c r="N45" s="24" t="s">
        <v>308</v>
      </c>
    </row>
    <row r="46" spans="1:14" x14ac:dyDescent="0.25">
      <c r="A46" s="24">
        <v>42</v>
      </c>
      <c r="B46" s="24">
        <v>42</v>
      </c>
      <c r="C46" s="24" t="s">
        <v>56</v>
      </c>
      <c r="D46" s="24" t="s">
        <v>308</v>
      </c>
      <c r="E46" s="25">
        <v>2410</v>
      </c>
      <c r="M46" s="24" t="s">
        <v>108</v>
      </c>
      <c r="N46" s="24" t="s">
        <v>308</v>
      </c>
    </row>
    <row r="47" spans="1:14" x14ac:dyDescent="0.25">
      <c r="A47" s="24">
        <v>43</v>
      </c>
      <c r="B47" s="24">
        <v>43</v>
      </c>
      <c r="C47" s="24" t="s">
        <v>94</v>
      </c>
      <c r="D47" s="24" t="s">
        <v>308</v>
      </c>
      <c r="E47" s="25">
        <v>4133</v>
      </c>
      <c r="M47" s="24" t="s">
        <v>88</v>
      </c>
      <c r="N47" s="24" t="s">
        <v>308</v>
      </c>
    </row>
    <row r="48" spans="1:14" x14ac:dyDescent="0.25">
      <c r="A48" s="24">
        <v>44</v>
      </c>
      <c r="B48" s="24">
        <v>44</v>
      </c>
      <c r="C48" s="24" t="s">
        <v>169</v>
      </c>
      <c r="D48" s="24" t="s">
        <v>308</v>
      </c>
      <c r="E48" s="25">
        <v>1243</v>
      </c>
      <c r="M48" s="24" t="s">
        <v>133</v>
      </c>
      <c r="N48" s="24" t="s">
        <v>308</v>
      </c>
    </row>
    <row r="49" spans="1:14" x14ac:dyDescent="0.25">
      <c r="A49" s="24">
        <v>45</v>
      </c>
      <c r="B49" s="24">
        <v>45</v>
      </c>
      <c r="C49" s="24" t="s">
        <v>47</v>
      </c>
      <c r="D49" s="24" t="s">
        <v>307</v>
      </c>
      <c r="E49" s="25">
        <v>1735</v>
      </c>
      <c r="M49" s="24" t="s">
        <v>311</v>
      </c>
      <c r="N49" s="24" t="s">
        <v>308</v>
      </c>
    </row>
    <row r="50" spans="1:14" x14ac:dyDescent="0.25">
      <c r="A50" s="24">
        <v>46</v>
      </c>
      <c r="B50" s="24">
        <v>46</v>
      </c>
      <c r="C50" s="24" t="s">
        <v>77</v>
      </c>
      <c r="D50" s="24" t="s">
        <v>307</v>
      </c>
      <c r="E50" s="25">
        <v>2284</v>
      </c>
      <c r="M50" s="24" t="s">
        <v>91</v>
      </c>
      <c r="N50" s="24" t="s">
        <v>308</v>
      </c>
    </row>
    <row r="51" spans="1:14" x14ac:dyDescent="0.25">
      <c r="A51" s="24">
        <v>47</v>
      </c>
      <c r="B51" s="24">
        <v>47</v>
      </c>
      <c r="C51" s="24" t="s">
        <v>103</v>
      </c>
      <c r="D51" s="24" t="s">
        <v>308</v>
      </c>
      <c r="E51" s="25">
        <v>6756</v>
      </c>
      <c r="M51" s="24" t="s">
        <v>110</v>
      </c>
      <c r="N51" s="24" t="s">
        <v>308</v>
      </c>
    </row>
    <row r="52" spans="1:14" x14ac:dyDescent="0.25">
      <c r="A52" s="24">
        <v>48</v>
      </c>
      <c r="B52" s="24">
        <v>48</v>
      </c>
      <c r="C52" s="24" t="s">
        <v>36</v>
      </c>
      <c r="D52" s="24" t="s">
        <v>307</v>
      </c>
      <c r="E52" s="25">
        <v>4535</v>
      </c>
      <c r="M52" s="24" t="s">
        <v>210</v>
      </c>
      <c r="N52" s="24" t="s">
        <v>308</v>
      </c>
    </row>
    <row r="53" spans="1:14" x14ac:dyDescent="0.25">
      <c r="A53" s="24">
        <v>49</v>
      </c>
      <c r="B53" s="24">
        <v>49</v>
      </c>
      <c r="C53" s="24" t="s">
        <v>58</v>
      </c>
      <c r="D53" s="24" t="s">
        <v>308</v>
      </c>
      <c r="E53" s="25">
        <v>2764</v>
      </c>
      <c r="M53" s="24" t="s">
        <v>114</v>
      </c>
      <c r="N53" s="24" t="s">
        <v>308</v>
      </c>
    </row>
    <row r="54" spans="1:14" x14ac:dyDescent="0.25">
      <c r="A54" s="24">
        <v>50</v>
      </c>
      <c r="B54" s="24">
        <v>50</v>
      </c>
      <c r="C54" s="24" t="s">
        <v>72</v>
      </c>
      <c r="D54" s="24" t="s">
        <v>307</v>
      </c>
      <c r="E54" s="25">
        <v>1241</v>
      </c>
      <c r="M54" s="24" t="s">
        <v>238</v>
      </c>
      <c r="N54" s="24" t="s">
        <v>308</v>
      </c>
    </row>
    <row r="55" spans="1:14" x14ac:dyDescent="0.25">
      <c r="A55" s="24">
        <v>51</v>
      </c>
      <c r="B55" s="24">
        <v>51</v>
      </c>
      <c r="C55" s="24" t="s">
        <v>226</v>
      </c>
      <c r="D55" s="24" t="s">
        <v>308</v>
      </c>
      <c r="E55" s="25">
        <v>190</v>
      </c>
      <c r="M55" s="24" t="s">
        <v>213</v>
      </c>
      <c r="N55" s="24" t="s">
        <v>308</v>
      </c>
    </row>
    <row r="56" spans="1:14" x14ac:dyDescent="0.25">
      <c r="A56" s="24">
        <v>52</v>
      </c>
      <c r="B56" s="24">
        <v>52</v>
      </c>
      <c r="C56" s="24" t="s">
        <v>144</v>
      </c>
      <c r="D56" s="24" t="s">
        <v>308</v>
      </c>
      <c r="E56" s="25">
        <v>785</v>
      </c>
      <c r="M56" s="24" t="s">
        <v>221</v>
      </c>
      <c r="N56" s="24" t="s">
        <v>308</v>
      </c>
    </row>
    <row r="57" spans="1:14" x14ac:dyDescent="0.25">
      <c r="A57" s="24">
        <v>53</v>
      </c>
      <c r="B57" s="24">
        <v>53</v>
      </c>
      <c r="C57" s="24" t="s">
        <v>233</v>
      </c>
      <c r="D57" s="24" t="s">
        <v>308</v>
      </c>
      <c r="E57" s="25">
        <v>88</v>
      </c>
      <c r="M57" s="24" t="s">
        <v>174</v>
      </c>
      <c r="N57" s="24" t="s">
        <v>308</v>
      </c>
    </row>
    <row r="58" spans="1:14" x14ac:dyDescent="0.25">
      <c r="A58" s="24">
        <v>54</v>
      </c>
      <c r="B58" s="24">
        <v>54</v>
      </c>
      <c r="C58" s="24" t="s">
        <v>176</v>
      </c>
      <c r="D58" s="24" t="s">
        <v>308</v>
      </c>
      <c r="E58" s="25">
        <v>627</v>
      </c>
      <c r="M58" s="24" t="s">
        <v>165</v>
      </c>
      <c r="N58" s="24" t="s">
        <v>308</v>
      </c>
    </row>
    <row r="59" spans="1:14" x14ac:dyDescent="0.25">
      <c r="A59" s="24">
        <v>55</v>
      </c>
      <c r="B59" s="24">
        <v>55</v>
      </c>
      <c r="C59" s="24" t="s">
        <v>61</v>
      </c>
      <c r="D59" s="24" t="s">
        <v>310</v>
      </c>
      <c r="E59" s="25">
        <v>2046</v>
      </c>
      <c r="M59" s="24" t="s">
        <v>232</v>
      </c>
      <c r="N59" s="24" t="s">
        <v>308</v>
      </c>
    </row>
    <row r="60" spans="1:14" x14ac:dyDescent="0.25">
      <c r="A60" s="24">
        <v>56</v>
      </c>
      <c r="B60" s="24">
        <v>56</v>
      </c>
      <c r="C60" s="24" t="s">
        <v>84</v>
      </c>
      <c r="D60" s="24" t="s">
        <v>307</v>
      </c>
      <c r="E60" s="25">
        <v>2166</v>
      </c>
      <c r="M60" s="24" t="s">
        <v>156</v>
      </c>
      <c r="N60" s="24" t="s">
        <v>308</v>
      </c>
    </row>
    <row r="61" spans="1:14" x14ac:dyDescent="0.25">
      <c r="A61" s="24">
        <v>57</v>
      </c>
      <c r="B61" s="24">
        <v>57</v>
      </c>
      <c r="C61" s="24" t="s">
        <v>150</v>
      </c>
      <c r="D61" s="24" t="s">
        <v>308</v>
      </c>
      <c r="E61" s="25">
        <v>2249</v>
      </c>
      <c r="M61" s="24" t="s">
        <v>112</v>
      </c>
      <c r="N61" s="24" t="s">
        <v>308</v>
      </c>
    </row>
    <row r="62" spans="1:14" x14ac:dyDescent="0.25">
      <c r="A62" s="24">
        <v>58</v>
      </c>
      <c r="B62" s="24">
        <v>58</v>
      </c>
      <c r="C62" s="24" t="s">
        <v>152</v>
      </c>
      <c r="D62" s="24" t="s">
        <v>310</v>
      </c>
      <c r="E62" s="25">
        <v>2035</v>
      </c>
      <c r="M62" s="24" t="s">
        <v>97</v>
      </c>
      <c r="N62" s="24" t="s">
        <v>308</v>
      </c>
    </row>
    <row r="63" spans="1:14" x14ac:dyDescent="0.25">
      <c r="A63" s="24">
        <v>59</v>
      </c>
      <c r="B63" s="24">
        <v>1</v>
      </c>
      <c r="C63" s="24" t="s">
        <v>101</v>
      </c>
      <c r="D63" s="24" t="s">
        <v>307</v>
      </c>
      <c r="E63" s="25">
        <v>3150</v>
      </c>
      <c r="M63" s="24" t="s">
        <v>119</v>
      </c>
      <c r="N63" s="24" t="s">
        <v>308</v>
      </c>
    </row>
    <row r="64" spans="1:14" x14ac:dyDescent="0.25">
      <c r="A64" s="24">
        <v>60</v>
      </c>
      <c r="B64" s="24">
        <v>2</v>
      </c>
      <c r="C64" s="24" t="s">
        <v>220</v>
      </c>
      <c r="D64" s="24" t="s">
        <v>308</v>
      </c>
      <c r="E64" s="25">
        <v>371</v>
      </c>
      <c r="M64" s="24" t="s">
        <v>56</v>
      </c>
      <c r="N64" s="24" t="s">
        <v>308</v>
      </c>
    </row>
    <row r="65" spans="1:14" x14ac:dyDescent="0.25">
      <c r="A65" s="24">
        <v>61</v>
      </c>
      <c r="B65" s="24">
        <v>3</v>
      </c>
      <c r="C65" s="24" t="s">
        <v>180</v>
      </c>
      <c r="D65" s="24" t="s">
        <v>307</v>
      </c>
      <c r="E65" s="25">
        <v>1050</v>
      </c>
      <c r="M65" s="24" t="s">
        <v>94</v>
      </c>
      <c r="N65" s="24" t="s">
        <v>308</v>
      </c>
    </row>
    <row r="66" spans="1:14" x14ac:dyDescent="0.25">
      <c r="A66" s="24">
        <v>62</v>
      </c>
      <c r="B66" s="24">
        <v>4</v>
      </c>
      <c r="C66" s="24" t="s">
        <v>211</v>
      </c>
      <c r="D66" s="24" t="s">
        <v>308</v>
      </c>
      <c r="E66" s="25">
        <v>452</v>
      </c>
      <c r="M66" s="24" t="s">
        <v>169</v>
      </c>
      <c r="N66" s="24" t="s">
        <v>308</v>
      </c>
    </row>
    <row r="67" spans="1:14" x14ac:dyDescent="0.25">
      <c r="A67" s="24">
        <v>63</v>
      </c>
      <c r="B67" s="24">
        <v>5</v>
      </c>
      <c r="C67" s="24" t="s">
        <v>67</v>
      </c>
      <c r="D67" s="24" t="s">
        <v>307</v>
      </c>
      <c r="E67" s="25">
        <v>2025</v>
      </c>
      <c r="M67" s="24" t="s">
        <v>158</v>
      </c>
      <c r="N67" s="24" t="s">
        <v>308</v>
      </c>
    </row>
    <row r="68" spans="1:14" x14ac:dyDescent="0.25">
      <c r="A68" s="24">
        <v>64</v>
      </c>
      <c r="B68" s="24">
        <v>7</v>
      </c>
      <c r="C68" s="24" t="s">
        <v>134</v>
      </c>
      <c r="D68" s="24" t="s">
        <v>308</v>
      </c>
      <c r="E68" s="25">
        <v>2093</v>
      </c>
      <c r="M68" s="24" t="s">
        <v>214</v>
      </c>
      <c r="N68" s="26" t="s">
        <v>308</v>
      </c>
    </row>
    <row r="69" spans="1:14" x14ac:dyDescent="0.25">
      <c r="A69" s="24">
        <v>65</v>
      </c>
      <c r="B69" s="24">
        <v>8</v>
      </c>
      <c r="C69" s="24" t="s">
        <v>50</v>
      </c>
      <c r="D69" s="24" t="s">
        <v>308</v>
      </c>
      <c r="E69" s="25">
        <v>4308</v>
      </c>
      <c r="M69" s="24" t="s">
        <v>183</v>
      </c>
      <c r="N69" s="24" t="s">
        <v>308</v>
      </c>
    </row>
    <row r="70" spans="1:14" x14ac:dyDescent="0.25">
      <c r="A70" s="24">
        <v>66</v>
      </c>
      <c r="B70" s="24">
        <v>9</v>
      </c>
      <c r="C70" s="24" t="s">
        <v>90</v>
      </c>
      <c r="D70" s="24" t="s">
        <v>307</v>
      </c>
      <c r="E70" s="25">
        <v>234</v>
      </c>
      <c r="M70" s="24" t="s">
        <v>128</v>
      </c>
      <c r="N70" s="24" t="s">
        <v>308</v>
      </c>
    </row>
    <row r="71" spans="1:14" x14ac:dyDescent="0.25">
      <c r="A71" s="24">
        <v>67</v>
      </c>
      <c r="B71" s="24">
        <v>11</v>
      </c>
      <c r="C71" s="24" t="s">
        <v>137</v>
      </c>
      <c r="D71" s="24" t="s">
        <v>308</v>
      </c>
      <c r="E71" s="25">
        <v>1182</v>
      </c>
      <c r="M71" s="24" t="s">
        <v>103</v>
      </c>
      <c r="N71" s="24" t="s">
        <v>308</v>
      </c>
    </row>
    <row r="72" spans="1:14" x14ac:dyDescent="0.25">
      <c r="A72" s="24">
        <v>68</v>
      </c>
      <c r="B72" s="24">
        <v>12</v>
      </c>
      <c r="C72" s="24" t="s">
        <v>44</v>
      </c>
      <c r="D72" s="24" t="s">
        <v>307</v>
      </c>
      <c r="E72" s="25">
        <v>4205</v>
      </c>
      <c r="M72" s="24" t="s">
        <v>78</v>
      </c>
      <c r="N72" s="24" t="s">
        <v>308</v>
      </c>
    </row>
    <row r="73" spans="1:14" x14ac:dyDescent="0.25">
      <c r="A73" s="24">
        <v>69</v>
      </c>
      <c r="B73" s="24">
        <v>13</v>
      </c>
      <c r="C73" s="24" t="s">
        <v>206</v>
      </c>
      <c r="D73" s="24" t="s">
        <v>308</v>
      </c>
      <c r="E73" s="25">
        <v>582</v>
      </c>
      <c r="M73" s="24" t="s">
        <v>102</v>
      </c>
      <c r="N73" s="24" t="s">
        <v>308</v>
      </c>
    </row>
    <row r="74" spans="1:14" x14ac:dyDescent="0.25">
      <c r="A74" s="24">
        <v>70</v>
      </c>
      <c r="B74" s="24">
        <v>14</v>
      </c>
      <c r="C74" s="24" t="s">
        <v>75</v>
      </c>
      <c r="D74" s="24" t="s">
        <v>307</v>
      </c>
      <c r="E74" s="25">
        <v>2281</v>
      </c>
      <c r="M74" s="24" t="s">
        <v>98</v>
      </c>
      <c r="N74" s="24" t="s">
        <v>308</v>
      </c>
    </row>
    <row r="75" spans="1:14" x14ac:dyDescent="0.25">
      <c r="A75" s="24">
        <v>71</v>
      </c>
      <c r="B75" s="24">
        <v>15</v>
      </c>
      <c r="C75" s="24" t="s">
        <v>146</v>
      </c>
      <c r="D75" s="24" t="s">
        <v>308</v>
      </c>
      <c r="E75" s="25">
        <v>804</v>
      </c>
      <c r="M75" s="24" t="s">
        <v>79</v>
      </c>
      <c r="N75" s="24" t="s">
        <v>308</v>
      </c>
    </row>
    <row r="76" spans="1:14" x14ac:dyDescent="0.25">
      <c r="A76" s="24">
        <v>72</v>
      </c>
      <c r="B76" s="24">
        <v>16</v>
      </c>
      <c r="C76" s="24" t="s">
        <v>87</v>
      </c>
      <c r="D76" s="24" t="s">
        <v>307</v>
      </c>
      <c r="E76" s="25">
        <v>1622</v>
      </c>
      <c r="M76" s="24" t="s">
        <v>58</v>
      </c>
      <c r="N76" s="24" t="s">
        <v>308</v>
      </c>
    </row>
    <row r="77" spans="1:14" x14ac:dyDescent="0.25">
      <c r="A77" s="24">
        <v>73</v>
      </c>
      <c r="B77" s="24">
        <v>17</v>
      </c>
      <c r="C77" s="24" t="s">
        <v>185</v>
      </c>
      <c r="D77" s="24" t="s">
        <v>308</v>
      </c>
      <c r="E77" s="25">
        <v>367</v>
      </c>
      <c r="M77" s="24" t="s">
        <v>226</v>
      </c>
      <c r="N77" s="24" t="s">
        <v>308</v>
      </c>
    </row>
    <row r="78" spans="1:14" x14ac:dyDescent="0.25">
      <c r="A78" s="24">
        <v>74</v>
      </c>
      <c r="B78" s="24">
        <v>18</v>
      </c>
      <c r="C78" s="24" t="s">
        <v>151</v>
      </c>
      <c r="D78" s="24" t="s">
        <v>307</v>
      </c>
      <c r="E78" s="25">
        <v>525</v>
      </c>
      <c r="M78" s="24" t="s">
        <v>159</v>
      </c>
      <c r="N78" s="24" t="s">
        <v>308</v>
      </c>
    </row>
    <row r="79" spans="1:14" x14ac:dyDescent="0.25">
      <c r="A79" s="24">
        <v>75</v>
      </c>
      <c r="B79" s="24">
        <v>19</v>
      </c>
      <c r="C79" s="24" t="s">
        <v>40</v>
      </c>
      <c r="D79" s="24" t="s">
        <v>307</v>
      </c>
      <c r="E79" s="25">
        <v>5050</v>
      </c>
      <c r="M79" s="24" t="s">
        <v>144</v>
      </c>
      <c r="N79" s="24" t="s">
        <v>308</v>
      </c>
    </row>
    <row r="80" spans="1:14" x14ac:dyDescent="0.25">
      <c r="A80" s="24">
        <v>76</v>
      </c>
      <c r="B80" s="24">
        <v>20</v>
      </c>
      <c r="C80" s="24" t="s">
        <v>29</v>
      </c>
      <c r="D80" s="24" t="s">
        <v>307</v>
      </c>
      <c r="E80" s="25">
        <v>14547</v>
      </c>
      <c r="M80" s="24" t="s">
        <v>233</v>
      </c>
      <c r="N80" s="24" t="s">
        <v>308</v>
      </c>
    </row>
    <row r="81" spans="1:14" x14ac:dyDescent="0.25">
      <c r="A81" s="24">
        <v>77</v>
      </c>
      <c r="B81" s="24">
        <v>21</v>
      </c>
      <c r="C81" s="24" t="s">
        <v>178</v>
      </c>
      <c r="D81" s="11" t="s">
        <v>308</v>
      </c>
      <c r="E81" s="25">
        <v>810</v>
      </c>
      <c r="M81" s="24" t="s">
        <v>163</v>
      </c>
      <c r="N81" s="24" t="s">
        <v>308</v>
      </c>
    </row>
    <row r="82" spans="1:14" x14ac:dyDescent="0.25">
      <c r="A82" s="24">
        <v>78</v>
      </c>
      <c r="B82" s="24">
        <v>22</v>
      </c>
      <c r="C82" s="24" t="s">
        <v>53</v>
      </c>
      <c r="D82" s="24" t="s">
        <v>308</v>
      </c>
      <c r="E82" s="25">
        <v>5547</v>
      </c>
      <c r="M82" s="24" t="s">
        <v>176</v>
      </c>
      <c r="N82" s="24" t="s">
        <v>308</v>
      </c>
    </row>
    <row r="83" spans="1:14" x14ac:dyDescent="0.25">
      <c r="A83" s="24">
        <v>79</v>
      </c>
      <c r="B83" s="24">
        <v>23</v>
      </c>
      <c r="C83" s="24" t="s">
        <v>85</v>
      </c>
      <c r="D83" s="24" t="s">
        <v>308</v>
      </c>
      <c r="E83" s="25">
        <v>1303</v>
      </c>
      <c r="M83" s="24" t="s">
        <v>150</v>
      </c>
      <c r="N83" s="24" t="s">
        <v>308</v>
      </c>
    </row>
    <row r="84" spans="1:14" x14ac:dyDescent="0.25">
      <c r="A84" s="24">
        <v>80</v>
      </c>
      <c r="B84" s="24">
        <v>24</v>
      </c>
      <c r="C84" s="24" t="s">
        <v>120</v>
      </c>
      <c r="D84" s="24" t="s">
        <v>308</v>
      </c>
      <c r="E84" s="25">
        <v>2101</v>
      </c>
      <c r="M84" s="24" t="s">
        <v>38</v>
      </c>
      <c r="N84" s="24" t="s">
        <v>307</v>
      </c>
    </row>
    <row r="85" spans="1:14" x14ac:dyDescent="0.25">
      <c r="A85" s="24">
        <v>81</v>
      </c>
      <c r="B85" s="24">
        <v>25</v>
      </c>
      <c r="C85" s="24" t="s">
        <v>132</v>
      </c>
      <c r="D85" s="24" t="s">
        <v>313</v>
      </c>
      <c r="E85" s="25">
        <v>1994</v>
      </c>
      <c r="M85" s="24" t="s">
        <v>101</v>
      </c>
      <c r="N85" s="24" t="s">
        <v>307</v>
      </c>
    </row>
    <row r="86" spans="1:14" x14ac:dyDescent="0.25">
      <c r="A86" s="24">
        <v>82</v>
      </c>
      <c r="B86" s="24">
        <v>26</v>
      </c>
      <c r="C86" s="24" t="s">
        <v>314</v>
      </c>
      <c r="D86" s="24" t="s">
        <v>308</v>
      </c>
      <c r="E86" s="25">
        <v>351</v>
      </c>
      <c r="M86" s="24" t="s">
        <v>180</v>
      </c>
      <c r="N86" s="24" t="s">
        <v>307</v>
      </c>
    </row>
    <row r="87" spans="1:14" x14ac:dyDescent="0.25">
      <c r="A87" s="24">
        <v>83</v>
      </c>
      <c r="B87" s="24">
        <v>27</v>
      </c>
      <c r="C87" s="24" t="s">
        <v>124</v>
      </c>
      <c r="D87" s="24" t="s">
        <v>313</v>
      </c>
      <c r="E87" s="25">
        <v>2450</v>
      </c>
      <c r="M87" s="24" t="s">
        <v>67</v>
      </c>
      <c r="N87" s="24" t="s">
        <v>307</v>
      </c>
    </row>
    <row r="88" spans="1:14" x14ac:dyDescent="0.25">
      <c r="A88" s="24">
        <v>84</v>
      </c>
      <c r="B88" s="24">
        <v>28</v>
      </c>
      <c r="C88" s="24" t="s">
        <v>204</v>
      </c>
      <c r="D88" s="24" t="s">
        <v>308</v>
      </c>
      <c r="E88" s="25">
        <v>542</v>
      </c>
      <c r="M88" s="24" t="s">
        <v>59</v>
      </c>
      <c r="N88" s="24" t="s">
        <v>309</v>
      </c>
    </row>
    <row r="89" spans="1:14" x14ac:dyDescent="0.25">
      <c r="A89" s="24">
        <v>85</v>
      </c>
      <c r="B89" s="24">
        <v>29</v>
      </c>
      <c r="C89" s="24" t="s">
        <v>135</v>
      </c>
      <c r="D89" s="24" t="s">
        <v>307</v>
      </c>
      <c r="E89" s="25">
        <v>760</v>
      </c>
      <c r="M89" s="24" t="s">
        <v>90</v>
      </c>
      <c r="N89" s="24" t="s">
        <v>307</v>
      </c>
    </row>
    <row r="90" spans="1:14" x14ac:dyDescent="0.25">
      <c r="A90" s="24">
        <v>86</v>
      </c>
      <c r="B90" s="24">
        <v>30</v>
      </c>
      <c r="C90" s="24" t="s">
        <v>42</v>
      </c>
      <c r="D90" s="24" t="s">
        <v>307</v>
      </c>
      <c r="E90" s="25">
        <v>4400</v>
      </c>
      <c r="M90" s="24" t="s">
        <v>44</v>
      </c>
      <c r="N90" s="24" t="s">
        <v>307</v>
      </c>
    </row>
    <row r="91" spans="1:14" x14ac:dyDescent="0.25">
      <c r="A91" s="24">
        <v>87</v>
      </c>
      <c r="B91" s="24">
        <v>31</v>
      </c>
      <c r="C91" s="24" t="s">
        <v>130</v>
      </c>
      <c r="D91" s="24" t="s">
        <v>313</v>
      </c>
      <c r="E91" s="25">
        <v>1042</v>
      </c>
      <c r="M91" s="24" t="s">
        <v>75</v>
      </c>
      <c r="N91" s="24" t="s">
        <v>307</v>
      </c>
    </row>
    <row r="92" spans="1:14" x14ac:dyDescent="0.25">
      <c r="A92" s="24">
        <v>88</v>
      </c>
      <c r="B92" s="24">
        <v>32</v>
      </c>
      <c r="C92" s="24" t="s">
        <v>107</v>
      </c>
      <c r="D92" s="24" t="s">
        <v>307</v>
      </c>
      <c r="E92" s="25">
        <v>3170</v>
      </c>
      <c r="M92" s="24" t="s">
        <v>35</v>
      </c>
      <c r="N92" s="24" t="s">
        <v>307</v>
      </c>
    </row>
    <row r="93" spans="1:14" x14ac:dyDescent="0.25">
      <c r="A93" s="24">
        <v>89</v>
      </c>
      <c r="B93" s="24">
        <v>33</v>
      </c>
      <c r="C93" s="24" t="s">
        <v>104</v>
      </c>
      <c r="D93" s="26" t="s">
        <v>308</v>
      </c>
      <c r="E93" s="25">
        <v>3401</v>
      </c>
      <c r="M93" s="24" t="s">
        <v>29</v>
      </c>
      <c r="N93" s="24" t="s">
        <v>307</v>
      </c>
    </row>
    <row r="94" spans="1:14" x14ac:dyDescent="0.25">
      <c r="A94" s="24">
        <v>90</v>
      </c>
      <c r="B94" s="24">
        <v>34</v>
      </c>
      <c r="C94" s="24" t="s">
        <v>48</v>
      </c>
      <c r="D94" s="24" t="s">
        <v>307</v>
      </c>
      <c r="E94" s="25">
        <v>4850</v>
      </c>
      <c r="M94" s="24" t="s">
        <v>87</v>
      </c>
      <c r="N94" s="24" t="s">
        <v>307</v>
      </c>
    </row>
    <row r="95" spans="1:14" x14ac:dyDescent="0.25">
      <c r="A95" s="24">
        <v>91</v>
      </c>
      <c r="B95" s="24">
        <v>35</v>
      </c>
      <c r="C95" s="24" t="s">
        <v>73</v>
      </c>
      <c r="D95" s="24" t="s">
        <v>308</v>
      </c>
      <c r="E95" s="25">
        <v>1678</v>
      </c>
      <c r="M95" s="24" t="s">
        <v>151</v>
      </c>
      <c r="N95" s="24" t="s">
        <v>307</v>
      </c>
    </row>
    <row r="96" spans="1:14" x14ac:dyDescent="0.25">
      <c r="A96" s="24">
        <v>92</v>
      </c>
      <c r="B96" s="24">
        <v>36</v>
      </c>
      <c r="C96" s="24" t="s">
        <v>140</v>
      </c>
      <c r="D96" s="24" t="s">
        <v>313</v>
      </c>
      <c r="E96" s="25">
        <v>1995</v>
      </c>
      <c r="M96" s="24" t="s">
        <v>40</v>
      </c>
      <c r="N96" s="24" t="s">
        <v>307</v>
      </c>
    </row>
    <row r="97" spans="1:14" x14ac:dyDescent="0.25">
      <c r="A97" s="24">
        <v>93</v>
      </c>
      <c r="B97" s="24">
        <v>37</v>
      </c>
      <c r="C97" s="24" t="s">
        <v>315</v>
      </c>
      <c r="D97" s="24" t="s">
        <v>308</v>
      </c>
      <c r="E97" s="25">
        <v>1653</v>
      </c>
      <c r="M97" s="24" t="s">
        <v>135</v>
      </c>
      <c r="N97" s="24" t="s">
        <v>307</v>
      </c>
    </row>
    <row r="98" spans="1:14" x14ac:dyDescent="0.25">
      <c r="A98" s="24">
        <v>94</v>
      </c>
      <c r="B98" s="24">
        <v>38</v>
      </c>
      <c r="C98" s="24" t="s">
        <v>54</v>
      </c>
      <c r="D98" s="24" t="s">
        <v>307</v>
      </c>
      <c r="E98" s="25">
        <v>3874</v>
      </c>
      <c r="M98" s="24" t="s">
        <v>42</v>
      </c>
      <c r="N98" s="24" t="s">
        <v>307</v>
      </c>
    </row>
    <row r="99" spans="1:14" x14ac:dyDescent="0.25">
      <c r="A99" s="24">
        <v>95</v>
      </c>
      <c r="B99" s="24">
        <v>39</v>
      </c>
      <c r="C99" s="24" t="s">
        <v>111</v>
      </c>
      <c r="D99" s="24" t="s">
        <v>308</v>
      </c>
      <c r="E99" s="25">
        <v>2206</v>
      </c>
      <c r="M99" s="24" t="s">
        <v>107</v>
      </c>
      <c r="N99" s="24" t="s">
        <v>307</v>
      </c>
    </row>
    <row r="100" spans="1:14" x14ac:dyDescent="0.25">
      <c r="A100" s="24">
        <v>96</v>
      </c>
      <c r="B100" s="24">
        <v>40</v>
      </c>
      <c r="C100" s="24" t="s">
        <v>191</v>
      </c>
      <c r="D100" s="24" t="s">
        <v>308</v>
      </c>
      <c r="E100" s="25">
        <v>490</v>
      </c>
      <c r="M100" s="24" t="s">
        <v>48</v>
      </c>
      <c r="N100" s="24" t="s">
        <v>307</v>
      </c>
    </row>
    <row r="101" spans="1:14" x14ac:dyDescent="0.25">
      <c r="A101" s="24">
        <v>97</v>
      </c>
      <c r="B101" s="24">
        <v>41</v>
      </c>
      <c r="C101" s="24" t="s">
        <v>68</v>
      </c>
      <c r="D101" s="24" t="s">
        <v>308</v>
      </c>
      <c r="E101" s="25">
        <v>5307</v>
      </c>
      <c r="M101" s="24" t="s">
        <v>54</v>
      </c>
      <c r="N101" s="24" t="s">
        <v>307</v>
      </c>
    </row>
    <row r="102" spans="1:14" x14ac:dyDescent="0.25">
      <c r="A102" s="24">
        <v>98</v>
      </c>
      <c r="B102" s="24">
        <v>42</v>
      </c>
      <c r="C102" s="24" t="s">
        <v>113</v>
      </c>
      <c r="D102" s="24" t="s">
        <v>307</v>
      </c>
      <c r="E102" s="25">
        <v>1000</v>
      </c>
      <c r="M102" s="24" t="s">
        <v>113</v>
      </c>
      <c r="N102" s="24" t="s">
        <v>307</v>
      </c>
    </row>
    <row r="103" spans="1:14" x14ac:dyDescent="0.25">
      <c r="A103" s="24">
        <v>99</v>
      </c>
      <c r="B103" s="24">
        <v>43</v>
      </c>
      <c r="C103" s="24" t="s">
        <v>81</v>
      </c>
      <c r="D103" s="24" t="s">
        <v>307</v>
      </c>
      <c r="E103" s="25">
        <v>2870</v>
      </c>
      <c r="M103" s="24" t="s">
        <v>81</v>
      </c>
      <c r="N103" s="24" t="s">
        <v>307</v>
      </c>
    </row>
    <row r="104" spans="1:14" x14ac:dyDescent="0.25">
      <c r="A104" s="24">
        <v>100</v>
      </c>
      <c r="B104" s="24">
        <v>44</v>
      </c>
      <c r="C104" s="24" t="s">
        <v>63</v>
      </c>
      <c r="D104" s="24" t="s">
        <v>307</v>
      </c>
      <c r="E104" s="25">
        <v>2009</v>
      </c>
      <c r="M104" t="s">
        <v>33</v>
      </c>
      <c r="N104" s="24" t="s">
        <v>307</v>
      </c>
    </row>
    <row r="105" spans="1:14" x14ac:dyDescent="0.25">
      <c r="A105" s="24">
        <v>101</v>
      </c>
      <c r="B105" s="24">
        <v>45</v>
      </c>
      <c r="C105" s="24" t="s">
        <v>35</v>
      </c>
      <c r="D105" s="24" t="s">
        <v>307</v>
      </c>
      <c r="E105" s="25">
        <v>6735</v>
      </c>
      <c r="M105" s="24" t="s">
        <v>199</v>
      </c>
      <c r="N105" s="24" t="s">
        <v>307</v>
      </c>
    </row>
    <row r="106" spans="1:14" x14ac:dyDescent="0.25">
      <c r="A106" s="24">
        <v>102</v>
      </c>
      <c r="B106" s="24">
        <v>46</v>
      </c>
      <c r="C106" s="24" t="s">
        <v>203</v>
      </c>
      <c r="D106" s="24" t="s">
        <v>313</v>
      </c>
      <c r="E106" s="25">
        <v>670</v>
      </c>
      <c r="M106" s="24" t="s">
        <v>63</v>
      </c>
      <c r="N106" s="24" t="s">
        <v>307</v>
      </c>
    </row>
    <row r="107" spans="1:14" x14ac:dyDescent="0.25">
      <c r="A107" s="24">
        <v>103</v>
      </c>
      <c r="B107" s="24">
        <v>47</v>
      </c>
      <c r="C107" s="24" t="s">
        <v>126</v>
      </c>
      <c r="D107" s="24" t="s">
        <v>307</v>
      </c>
      <c r="E107" s="25">
        <v>810</v>
      </c>
      <c r="M107" s="24" t="s">
        <v>202</v>
      </c>
      <c r="N107" s="24" t="s">
        <v>307</v>
      </c>
    </row>
    <row r="108" spans="1:14" x14ac:dyDescent="0.25">
      <c r="A108" s="24">
        <v>104</v>
      </c>
      <c r="B108" s="24">
        <v>48</v>
      </c>
      <c r="C108" s="24" t="s">
        <v>201</v>
      </c>
      <c r="D108" s="24" t="s">
        <v>307</v>
      </c>
      <c r="E108" s="25">
        <v>710</v>
      </c>
      <c r="M108" s="24" t="s">
        <v>126</v>
      </c>
      <c r="N108" s="24" t="s">
        <v>307</v>
      </c>
    </row>
    <row r="109" spans="1:14" x14ac:dyDescent="0.25">
      <c r="A109" s="24">
        <v>105</v>
      </c>
      <c r="B109" s="24">
        <v>49</v>
      </c>
      <c r="C109" s="24" t="s">
        <v>154</v>
      </c>
      <c r="D109" s="26" t="s">
        <v>307</v>
      </c>
      <c r="E109" s="25">
        <v>341</v>
      </c>
      <c r="M109" s="24" t="s">
        <v>201</v>
      </c>
      <c r="N109" s="24" t="s">
        <v>307</v>
      </c>
    </row>
    <row r="110" spans="1:14" x14ac:dyDescent="0.25">
      <c r="A110" s="24">
        <v>106</v>
      </c>
      <c r="B110" s="24">
        <v>50</v>
      </c>
      <c r="C110" s="24" t="s">
        <v>41</v>
      </c>
      <c r="D110" s="24" t="s">
        <v>307</v>
      </c>
      <c r="E110" s="25">
        <v>4450</v>
      </c>
      <c r="M110" s="24" t="s">
        <v>37</v>
      </c>
      <c r="N110" s="24" t="s">
        <v>307</v>
      </c>
    </row>
    <row r="111" spans="1:14" x14ac:dyDescent="0.25">
      <c r="A111" s="24">
        <v>107</v>
      </c>
      <c r="B111" s="24">
        <v>51</v>
      </c>
      <c r="C111" s="24" t="s">
        <v>218</v>
      </c>
      <c r="D111" s="24" t="s">
        <v>313</v>
      </c>
      <c r="E111" s="25">
        <v>346</v>
      </c>
      <c r="M111" s="24" t="s">
        <v>89</v>
      </c>
      <c r="N111" s="24" t="s">
        <v>307</v>
      </c>
    </row>
    <row r="112" spans="1:14" x14ac:dyDescent="0.25">
      <c r="A112" s="24">
        <v>108</v>
      </c>
      <c r="B112" s="24">
        <v>52</v>
      </c>
      <c r="C112" s="24" t="s">
        <v>43</v>
      </c>
      <c r="D112" s="24" t="s">
        <v>307</v>
      </c>
      <c r="E112" s="25">
        <v>10240</v>
      </c>
      <c r="M112" s="24" t="s">
        <v>154</v>
      </c>
      <c r="N112" s="26" t="s">
        <v>307</v>
      </c>
    </row>
    <row r="113" spans="1:14" x14ac:dyDescent="0.25">
      <c r="A113" s="24">
        <v>109</v>
      </c>
      <c r="B113" s="24">
        <v>53</v>
      </c>
      <c r="C113" s="24" t="s">
        <v>133</v>
      </c>
      <c r="D113" s="24" t="s">
        <v>308</v>
      </c>
      <c r="E113" s="25">
        <v>2104</v>
      </c>
      <c r="M113" s="24" t="s">
        <v>41</v>
      </c>
      <c r="N113" s="24" t="s">
        <v>307</v>
      </c>
    </row>
    <row r="114" spans="1:14" x14ac:dyDescent="0.25">
      <c r="A114" s="24">
        <v>110</v>
      </c>
      <c r="B114" s="24">
        <v>54</v>
      </c>
      <c r="C114" s="24" t="s">
        <v>83</v>
      </c>
      <c r="D114" s="24" t="s">
        <v>307</v>
      </c>
      <c r="E114" s="25">
        <v>2200</v>
      </c>
      <c r="M114" s="24" t="s">
        <v>43</v>
      </c>
      <c r="N114" s="24" t="s">
        <v>307</v>
      </c>
    </row>
    <row r="115" spans="1:14" x14ac:dyDescent="0.25">
      <c r="A115" s="24">
        <v>111</v>
      </c>
      <c r="B115" s="24">
        <v>55</v>
      </c>
      <c r="C115" s="24" t="s">
        <v>199</v>
      </c>
      <c r="D115" s="24" t="s">
        <v>307</v>
      </c>
      <c r="E115" s="25">
        <v>210</v>
      </c>
      <c r="M115" s="24" t="s">
        <v>0</v>
      </c>
      <c r="N115" s="24" t="s">
        <v>307</v>
      </c>
    </row>
    <row r="116" spans="1:14" x14ac:dyDescent="0.25">
      <c r="A116" s="24">
        <v>112</v>
      </c>
      <c r="B116" s="24">
        <v>56</v>
      </c>
      <c r="C116" s="24" t="s">
        <v>136</v>
      </c>
      <c r="D116" s="24" t="s">
        <v>307</v>
      </c>
      <c r="E116" s="25">
        <v>629</v>
      </c>
      <c r="M116" s="24" t="s">
        <v>83</v>
      </c>
      <c r="N116" s="24" t="s">
        <v>307</v>
      </c>
    </row>
    <row r="117" spans="1:14" x14ac:dyDescent="0.25">
      <c r="A117" s="24">
        <v>113</v>
      </c>
      <c r="B117" s="24">
        <v>57</v>
      </c>
      <c r="C117" s="24" t="s">
        <v>228</v>
      </c>
      <c r="D117" s="24" t="s">
        <v>307</v>
      </c>
      <c r="E117" s="25">
        <v>148</v>
      </c>
      <c r="M117" s="24" t="s">
        <v>208</v>
      </c>
      <c r="N117" s="24" t="s">
        <v>307</v>
      </c>
    </row>
    <row r="118" spans="1:14" x14ac:dyDescent="0.25">
      <c r="A118" s="24">
        <v>114</v>
      </c>
      <c r="B118" s="24">
        <v>58</v>
      </c>
      <c r="C118" s="24" t="s">
        <v>91</v>
      </c>
      <c r="D118" s="24" t="s">
        <v>308</v>
      </c>
      <c r="E118" s="25">
        <v>1360</v>
      </c>
      <c r="M118" s="24" t="s">
        <v>136</v>
      </c>
      <c r="N118" s="24" t="s">
        <v>307</v>
      </c>
    </row>
    <row r="119" spans="1:14" x14ac:dyDescent="0.25">
      <c r="A119" s="24">
        <v>115</v>
      </c>
      <c r="B119" s="24">
        <v>60</v>
      </c>
      <c r="C119" s="24" t="s">
        <v>166</v>
      </c>
      <c r="D119" s="24" t="s">
        <v>307</v>
      </c>
      <c r="E119" s="25">
        <v>341</v>
      </c>
      <c r="M119" s="24" t="s">
        <v>228</v>
      </c>
      <c r="N119" s="24" t="s">
        <v>307</v>
      </c>
    </row>
    <row r="120" spans="1:14" x14ac:dyDescent="0.25">
      <c r="A120" s="24">
        <v>116</v>
      </c>
      <c r="B120" s="24">
        <v>61</v>
      </c>
      <c r="C120" s="24" t="s">
        <v>110</v>
      </c>
      <c r="D120" s="24" t="s">
        <v>308</v>
      </c>
      <c r="E120" s="25">
        <v>1240</v>
      </c>
      <c r="M120" s="24" t="s">
        <v>166</v>
      </c>
      <c r="N120" s="24" t="s">
        <v>307</v>
      </c>
    </row>
    <row r="121" spans="1:14" x14ac:dyDescent="0.25">
      <c r="A121" s="24">
        <v>117</v>
      </c>
      <c r="B121" s="24">
        <v>62</v>
      </c>
      <c r="C121" s="24" t="s">
        <v>114</v>
      </c>
      <c r="D121" s="24" t="s">
        <v>308</v>
      </c>
      <c r="E121" s="25">
        <v>460</v>
      </c>
      <c r="M121" s="24" t="s">
        <v>46</v>
      </c>
      <c r="N121" s="24" t="s">
        <v>307</v>
      </c>
    </row>
    <row r="122" spans="1:14" x14ac:dyDescent="0.25">
      <c r="A122" s="24">
        <v>118</v>
      </c>
      <c r="B122" s="24">
        <v>63</v>
      </c>
      <c r="C122" s="24" t="s">
        <v>55</v>
      </c>
      <c r="D122" s="24" t="s">
        <v>307</v>
      </c>
      <c r="E122" s="25">
        <v>2904</v>
      </c>
      <c r="M122" s="24" t="s">
        <v>55</v>
      </c>
      <c r="N122" s="24" t="s">
        <v>307</v>
      </c>
    </row>
    <row r="123" spans="1:14" x14ac:dyDescent="0.25">
      <c r="A123" s="24">
        <v>119</v>
      </c>
      <c r="B123" s="24">
        <v>64</v>
      </c>
      <c r="C123" s="24" t="s">
        <v>51</v>
      </c>
      <c r="D123" s="24" t="s">
        <v>307</v>
      </c>
      <c r="E123" s="25">
        <v>2298</v>
      </c>
      <c r="M123" s="24" t="s">
        <v>51</v>
      </c>
      <c r="N123" s="24" t="s">
        <v>307</v>
      </c>
    </row>
    <row r="124" spans="1:14" x14ac:dyDescent="0.25">
      <c r="A124" s="24">
        <v>120</v>
      </c>
      <c r="B124" s="24">
        <v>65</v>
      </c>
      <c r="C124" s="24" t="s">
        <v>71</v>
      </c>
      <c r="D124" s="24" t="s">
        <v>307</v>
      </c>
      <c r="E124" s="25">
        <v>2035</v>
      </c>
      <c r="M124" s="24" t="s">
        <v>71</v>
      </c>
      <c r="N124" s="24" t="s">
        <v>307</v>
      </c>
    </row>
    <row r="125" spans="1:14" x14ac:dyDescent="0.25">
      <c r="A125" s="24">
        <v>121</v>
      </c>
      <c r="B125" s="24">
        <v>66</v>
      </c>
      <c r="C125" s="24" t="s">
        <v>161</v>
      </c>
      <c r="D125" s="24" t="s">
        <v>307</v>
      </c>
      <c r="E125" s="25">
        <v>310</v>
      </c>
      <c r="M125" s="24" t="s">
        <v>161</v>
      </c>
      <c r="N125" s="24" t="s">
        <v>307</v>
      </c>
    </row>
    <row r="126" spans="1:14" x14ac:dyDescent="0.25">
      <c r="A126" s="24">
        <v>122</v>
      </c>
      <c r="B126" s="24">
        <v>67</v>
      </c>
      <c r="C126" s="24" t="s">
        <v>32</v>
      </c>
      <c r="D126" s="24" t="s">
        <v>307</v>
      </c>
      <c r="E126" s="25">
        <v>7945</v>
      </c>
      <c r="M126" s="24" t="s">
        <v>32</v>
      </c>
      <c r="N126" s="24" t="s">
        <v>307</v>
      </c>
    </row>
    <row r="127" spans="1:14" x14ac:dyDescent="0.25">
      <c r="A127" s="24">
        <v>123</v>
      </c>
      <c r="B127" s="24">
        <v>68</v>
      </c>
      <c r="C127" s="24" t="s">
        <v>316</v>
      </c>
      <c r="D127" s="24" t="s">
        <v>307</v>
      </c>
      <c r="E127" s="25">
        <v>1000</v>
      </c>
      <c r="M127" s="24" t="s">
        <v>316</v>
      </c>
      <c r="N127" s="24" t="s">
        <v>307</v>
      </c>
    </row>
    <row r="128" spans="1:14" x14ac:dyDescent="0.25">
      <c r="A128" s="24">
        <v>124</v>
      </c>
      <c r="B128" s="24">
        <v>69</v>
      </c>
      <c r="C128" s="24" t="s">
        <v>174</v>
      </c>
      <c r="D128" s="24" t="s">
        <v>308</v>
      </c>
      <c r="E128" s="25">
        <v>844</v>
      </c>
      <c r="M128" s="24" t="s">
        <v>86</v>
      </c>
      <c r="N128" s="24" t="s">
        <v>307</v>
      </c>
    </row>
    <row r="129" spans="1:14" x14ac:dyDescent="0.25">
      <c r="A129" s="24">
        <v>125</v>
      </c>
      <c r="B129" s="24">
        <v>70</v>
      </c>
      <c r="C129" s="24" t="s">
        <v>86</v>
      </c>
      <c r="D129" s="24" t="s">
        <v>307</v>
      </c>
      <c r="E129" s="25">
        <v>1849</v>
      </c>
      <c r="M129" s="24" t="s">
        <v>317</v>
      </c>
      <c r="N129" s="24" t="s">
        <v>307</v>
      </c>
    </row>
    <row r="130" spans="1:14" x14ac:dyDescent="0.25">
      <c r="A130" s="24">
        <v>126</v>
      </c>
      <c r="B130" s="24">
        <v>71</v>
      </c>
      <c r="C130" s="24" t="s">
        <v>165</v>
      </c>
      <c r="D130" s="24" t="s">
        <v>308</v>
      </c>
      <c r="E130" s="25">
        <v>927</v>
      </c>
      <c r="M130" s="24" t="s">
        <v>318</v>
      </c>
      <c r="N130" s="24" t="s">
        <v>307</v>
      </c>
    </row>
    <row r="131" spans="1:14" x14ac:dyDescent="0.25">
      <c r="A131" s="24">
        <v>127</v>
      </c>
      <c r="B131" s="24">
        <v>72</v>
      </c>
      <c r="C131" s="24" t="s">
        <v>317</v>
      </c>
      <c r="D131" s="24" t="s">
        <v>307</v>
      </c>
      <c r="E131" s="25">
        <v>8818</v>
      </c>
      <c r="M131" s="24" t="s">
        <v>184</v>
      </c>
      <c r="N131" s="24" t="s">
        <v>307</v>
      </c>
    </row>
    <row r="132" spans="1:14" x14ac:dyDescent="0.25">
      <c r="A132" s="24">
        <v>128</v>
      </c>
      <c r="B132" s="24">
        <v>73</v>
      </c>
      <c r="C132" s="24" t="s">
        <v>318</v>
      </c>
      <c r="D132" s="24" t="s">
        <v>307</v>
      </c>
      <c r="E132" s="25">
        <v>1311</v>
      </c>
      <c r="M132" s="24" t="s">
        <v>121</v>
      </c>
      <c r="N132" s="24" t="s">
        <v>307</v>
      </c>
    </row>
    <row r="133" spans="1:14" x14ac:dyDescent="0.25">
      <c r="A133" s="24">
        <v>129</v>
      </c>
      <c r="B133" s="24">
        <v>74</v>
      </c>
      <c r="C133" s="24" t="s">
        <v>184</v>
      </c>
      <c r="D133" s="24" t="s">
        <v>307</v>
      </c>
      <c r="E133" s="25">
        <v>335</v>
      </c>
      <c r="M133" s="24" t="s">
        <v>164</v>
      </c>
      <c r="N133" s="24" t="s">
        <v>307</v>
      </c>
    </row>
    <row r="134" spans="1:14" x14ac:dyDescent="0.25">
      <c r="A134" s="24">
        <v>130</v>
      </c>
      <c r="B134" s="24">
        <v>75</v>
      </c>
      <c r="C134" s="24" t="s">
        <v>121</v>
      </c>
      <c r="D134" s="24" t="s">
        <v>307</v>
      </c>
      <c r="E134" s="25">
        <v>765</v>
      </c>
      <c r="M134" s="24" t="s">
        <v>45</v>
      </c>
      <c r="N134" s="24" t="s">
        <v>307</v>
      </c>
    </row>
    <row r="135" spans="1:14" x14ac:dyDescent="0.25">
      <c r="A135" s="24">
        <v>131</v>
      </c>
      <c r="B135" s="24">
        <v>76</v>
      </c>
      <c r="C135" s="24" t="s">
        <v>112</v>
      </c>
      <c r="D135" s="24" t="s">
        <v>308</v>
      </c>
      <c r="E135" s="25">
        <v>1538</v>
      </c>
      <c r="M135" s="24" t="s">
        <v>39</v>
      </c>
      <c r="N135" s="24" t="s">
        <v>307</v>
      </c>
    </row>
    <row r="136" spans="1:14" x14ac:dyDescent="0.25">
      <c r="A136" s="24">
        <v>132</v>
      </c>
      <c r="B136" s="24">
        <v>77</v>
      </c>
      <c r="C136" s="24" t="s">
        <v>164</v>
      </c>
      <c r="D136" s="24" t="s">
        <v>307</v>
      </c>
      <c r="E136" s="25">
        <v>490</v>
      </c>
      <c r="M136" s="24" t="s">
        <v>47</v>
      </c>
      <c r="N136" s="24" t="s">
        <v>307</v>
      </c>
    </row>
    <row r="137" spans="1:14" x14ac:dyDescent="0.25">
      <c r="A137" s="24">
        <v>133</v>
      </c>
      <c r="B137" s="24">
        <v>78</v>
      </c>
      <c r="C137" s="24" t="s">
        <v>45</v>
      </c>
      <c r="D137" s="24" t="s">
        <v>307</v>
      </c>
      <c r="E137" s="25">
        <v>4010</v>
      </c>
      <c r="M137" s="24" t="s">
        <v>77</v>
      </c>
      <c r="N137" s="24" t="s">
        <v>307</v>
      </c>
    </row>
    <row r="138" spans="1:14" x14ac:dyDescent="0.25">
      <c r="A138" s="24">
        <v>134</v>
      </c>
      <c r="B138" s="24">
        <v>79</v>
      </c>
      <c r="C138" s="24" t="s">
        <v>119</v>
      </c>
      <c r="D138" s="24" t="s">
        <v>308</v>
      </c>
      <c r="E138" s="25">
        <v>2802</v>
      </c>
      <c r="M138" s="24" t="s">
        <v>60</v>
      </c>
      <c r="N138" s="24" t="s">
        <v>307</v>
      </c>
    </row>
    <row r="139" spans="1:14" x14ac:dyDescent="0.25">
      <c r="A139" s="24">
        <v>135</v>
      </c>
      <c r="B139" s="24">
        <v>80</v>
      </c>
      <c r="C139" s="24" t="s">
        <v>158</v>
      </c>
      <c r="D139" s="24" t="s">
        <v>308</v>
      </c>
      <c r="E139" s="25">
        <v>904</v>
      </c>
      <c r="M139" s="24" t="s">
        <v>30</v>
      </c>
      <c r="N139" s="24" t="s">
        <v>307</v>
      </c>
    </row>
    <row r="140" spans="1:14" x14ac:dyDescent="0.25">
      <c r="A140" s="24">
        <v>136</v>
      </c>
      <c r="B140" s="24">
        <v>81</v>
      </c>
      <c r="C140" s="24" t="s">
        <v>60</v>
      </c>
      <c r="D140" s="24" t="s">
        <v>307</v>
      </c>
      <c r="E140" s="25">
        <v>1725</v>
      </c>
      <c r="M140" s="24" t="s">
        <v>141</v>
      </c>
      <c r="N140" s="26" t="s">
        <v>307</v>
      </c>
    </row>
    <row r="141" spans="1:14" x14ac:dyDescent="0.25">
      <c r="A141" s="24">
        <v>137</v>
      </c>
      <c r="B141" s="24">
        <v>82</v>
      </c>
      <c r="C141" s="24" t="s">
        <v>214</v>
      </c>
      <c r="D141" s="26" t="s">
        <v>308</v>
      </c>
      <c r="E141" s="25">
        <v>502</v>
      </c>
      <c r="M141" s="24" t="s">
        <v>28</v>
      </c>
      <c r="N141" s="24" t="s">
        <v>307</v>
      </c>
    </row>
    <row r="142" spans="1:14" x14ac:dyDescent="0.25">
      <c r="A142" s="24">
        <v>138</v>
      </c>
      <c r="B142" s="24">
        <v>83</v>
      </c>
      <c r="C142" s="24" t="s">
        <v>183</v>
      </c>
      <c r="D142" s="24" t="s">
        <v>308</v>
      </c>
      <c r="E142" s="25">
        <v>722</v>
      </c>
      <c r="M142" s="24" t="s">
        <v>36</v>
      </c>
      <c r="N142" s="24" t="s">
        <v>307</v>
      </c>
    </row>
    <row r="143" spans="1:14" x14ac:dyDescent="0.25">
      <c r="A143" s="24">
        <v>139</v>
      </c>
      <c r="B143" s="24">
        <v>84</v>
      </c>
      <c r="C143" s="24" t="s">
        <v>128</v>
      </c>
      <c r="D143" s="24" t="s">
        <v>308</v>
      </c>
      <c r="E143" s="25">
        <v>1502</v>
      </c>
      <c r="M143" s="24" t="s">
        <v>34</v>
      </c>
      <c r="N143" s="24" t="s">
        <v>307</v>
      </c>
    </row>
    <row r="144" spans="1:14" x14ac:dyDescent="0.25">
      <c r="A144" s="24">
        <v>140</v>
      </c>
      <c r="B144" s="24">
        <v>85</v>
      </c>
      <c r="C144" s="24" t="s">
        <v>30</v>
      </c>
      <c r="D144" s="24" t="s">
        <v>307</v>
      </c>
      <c r="E144" s="25">
        <v>10450</v>
      </c>
      <c r="M144" s="24" t="s">
        <v>160</v>
      </c>
      <c r="N144" s="24" t="s">
        <v>307</v>
      </c>
    </row>
    <row r="145" spans="1:14" x14ac:dyDescent="0.25">
      <c r="A145" s="24">
        <v>141</v>
      </c>
      <c r="B145" s="24">
        <v>86</v>
      </c>
      <c r="C145" s="24" t="s">
        <v>141</v>
      </c>
      <c r="D145" s="26" t="s">
        <v>307</v>
      </c>
      <c r="E145" s="25">
        <v>116</v>
      </c>
      <c r="M145" s="24" t="s">
        <v>72</v>
      </c>
      <c r="N145" s="24" t="s">
        <v>307</v>
      </c>
    </row>
    <row r="146" spans="1:14" x14ac:dyDescent="0.25">
      <c r="A146" s="24">
        <v>142</v>
      </c>
      <c r="B146" s="24">
        <v>87</v>
      </c>
      <c r="C146" s="24" t="s">
        <v>105</v>
      </c>
      <c r="D146" s="24" t="s">
        <v>313</v>
      </c>
      <c r="E146" s="25">
        <v>2338</v>
      </c>
      <c r="M146" s="24" t="s">
        <v>84</v>
      </c>
      <c r="N146" s="24" t="s">
        <v>307</v>
      </c>
    </row>
    <row r="147" spans="1:14" x14ac:dyDescent="0.25">
      <c r="A147" s="24">
        <v>143</v>
      </c>
      <c r="B147" s="24">
        <v>88</v>
      </c>
      <c r="C147" s="24" t="s">
        <v>78</v>
      </c>
      <c r="D147" s="24" t="s">
        <v>308</v>
      </c>
      <c r="E147" s="25">
        <v>1777</v>
      </c>
    </row>
    <row r="148" spans="1:14" x14ac:dyDescent="0.25">
      <c r="A148" s="24">
        <v>144</v>
      </c>
      <c r="B148" s="24">
        <v>89</v>
      </c>
      <c r="C148" s="24" t="s">
        <v>102</v>
      </c>
      <c r="D148" s="24" t="s">
        <v>308</v>
      </c>
      <c r="E148" s="25">
        <v>251</v>
      </c>
    </row>
    <row r="149" spans="1:14" x14ac:dyDescent="0.25">
      <c r="A149" s="24">
        <v>145</v>
      </c>
      <c r="B149" s="24">
        <v>90</v>
      </c>
      <c r="C149" s="24" t="s">
        <v>28</v>
      </c>
      <c r="D149" s="24" t="s">
        <v>307</v>
      </c>
      <c r="E149" s="25">
        <v>16211</v>
      </c>
    </row>
    <row r="150" spans="1:14" x14ac:dyDescent="0.25">
      <c r="A150" s="24">
        <v>146</v>
      </c>
      <c r="B150" s="24">
        <v>91</v>
      </c>
      <c r="C150" s="24" t="s">
        <v>34</v>
      </c>
      <c r="D150" s="24" t="s">
        <v>307</v>
      </c>
      <c r="E150" s="25">
        <v>7655</v>
      </c>
    </row>
    <row r="151" spans="1:14" x14ac:dyDescent="0.25">
      <c r="A151" s="24">
        <v>147</v>
      </c>
      <c r="B151" s="24">
        <v>92</v>
      </c>
      <c r="C151" s="24" t="s">
        <v>98</v>
      </c>
      <c r="D151" s="24" t="s">
        <v>308</v>
      </c>
      <c r="E151" s="25">
        <v>1038</v>
      </c>
    </row>
    <row r="152" spans="1:14" x14ac:dyDescent="0.25">
      <c r="A152" s="24">
        <v>148</v>
      </c>
      <c r="B152" s="24">
        <v>93</v>
      </c>
      <c r="C152" s="24" t="s">
        <v>160</v>
      </c>
      <c r="D152" s="24" t="s">
        <v>307</v>
      </c>
      <c r="E152" s="25">
        <v>284</v>
      </c>
    </row>
    <row r="153" spans="1:14" x14ac:dyDescent="0.25">
      <c r="A153" s="24">
        <v>149</v>
      </c>
      <c r="B153" s="24">
        <v>94</v>
      </c>
      <c r="C153" s="24" t="s">
        <v>79</v>
      </c>
      <c r="D153" s="24" t="s">
        <v>308</v>
      </c>
      <c r="E153" s="25">
        <v>1102</v>
      </c>
    </row>
    <row r="154" spans="1:14" x14ac:dyDescent="0.25">
      <c r="A154" s="24">
        <v>150</v>
      </c>
      <c r="B154" s="24">
        <v>95</v>
      </c>
      <c r="C154" s="24" t="s">
        <v>52</v>
      </c>
      <c r="D154" s="24" t="s">
        <v>313</v>
      </c>
      <c r="E154" s="25">
        <v>6000</v>
      </c>
    </row>
    <row r="155" spans="1:14" x14ac:dyDescent="0.25">
      <c r="A155" s="24">
        <v>151</v>
      </c>
      <c r="B155" s="24">
        <v>96</v>
      </c>
      <c r="C155" s="24" t="s">
        <v>159</v>
      </c>
      <c r="D155" s="24" t="s">
        <v>308</v>
      </c>
      <c r="E155" s="25">
        <v>1604</v>
      </c>
    </row>
    <row r="156" spans="1:14" x14ac:dyDescent="0.25">
      <c r="A156" s="24">
        <v>152</v>
      </c>
      <c r="B156" s="24">
        <v>97</v>
      </c>
      <c r="C156" s="24" t="s">
        <v>153</v>
      </c>
      <c r="D156" s="24" t="s">
        <v>313</v>
      </c>
      <c r="E156" s="25">
        <v>1110</v>
      </c>
    </row>
    <row r="157" spans="1:14" x14ac:dyDescent="0.25">
      <c r="A157" s="24">
        <v>153</v>
      </c>
      <c r="B157" s="24">
        <v>98</v>
      </c>
      <c r="C157" s="24" t="s">
        <v>187</v>
      </c>
      <c r="D157" s="24" t="s">
        <v>313</v>
      </c>
      <c r="E157" s="25">
        <v>966</v>
      </c>
    </row>
    <row r="158" spans="1:14" x14ac:dyDescent="0.25">
      <c r="A158" s="24">
        <v>154</v>
      </c>
      <c r="B158" s="24">
        <v>99</v>
      </c>
      <c r="C158" s="24" t="s">
        <v>163</v>
      </c>
      <c r="D158" s="24" t="s">
        <v>308</v>
      </c>
      <c r="E158" s="25">
        <v>1011</v>
      </c>
    </row>
    <row r="159" spans="1:14" x14ac:dyDescent="0.25">
      <c r="A159" s="24">
        <v>155</v>
      </c>
      <c r="B159" s="24">
        <v>100</v>
      </c>
      <c r="C159" s="24" t="s">
        <v>129</v>
      </c>
      <c r="D159" s="24" t="s">
        <v>313</v>
      </c>
      <c r="E159" s="25">
        <v>1655</v>
      </c>
    </row>
    <row r="160" spans="1:14" x14ac:dyDescent="0.25">
      <c r="A160" s="24">
        <v>156</v>
      </c>
      <c r="B160" s="24">
        <v>101</v>
      </c>
      <c r="C160" s="24" t="s">
        <v>115</v>
      </c>
      <c r="D160" s="24" t="s">
        <v>313</v>
      </c>
      <c r="E160" s="25">
        <v>2142</v>
      </c>
    </row>
    <row r="161" spans="1:8" x14ac:dyDescent="0.25">
      <c r="A161" s="24">
        <v>157</v>
      </c>
      <c r="B161" s="24">
        <v>102</v>
      </c>
      <c r="C161" s="24" t="s">
        <v>66</v>
      </c>
      <c r="D161" s="24" t="s">
        <v>313</v>
      </c>
      <c r="E161" s="25">
        <v>8788</v>
      </c>
    </row>
    <row r="162" spans="1:8" x14ac:dyDescent="0.25">
      <c r="A162" s="24">
        <v>158</v>
      </c>
      <c r="B162" s="24">
        <v>103</v>
      </c>
      <c r="C162" s="24" t="s">
        <v>92</v>
      </c>
      <c r="D162" s="24" t="s">
        <v>313</v>
      </c>
      <c r="E162" s="25">
        <v>2258</v>
      </c>
    </row>
    <row r="163" spans="1:8" x14ac:dyDescent="0.25">
      <c r="A163" s="24">
        <v>159</v>
      </c>
      <c r="B163" s="24">
        <v>104</v>
      </c>
      <c r="C163" s="24" t="s">
        <v>95</v>
      </c>
      <c r="D163" s="24" t="s">
        <v>313</v>
      </c>
      <c r="E163" s="25">
        <v>2316</v>
      </c>
    </row>
    <row r="164" spans="1:8" x14ac:dyDescent="0.25">
      <c r="A164" s="24">
        <v>160</v>
      </c>
      <c r="B164" s="24">
        <v>105</v>
      </c>
      <c r="C164" s="24" t="s">
        <v>175</v>
      </c>
      <c r="D164" s="24" t="s">
        <v>313</v>
      </c>
      <c r="E164" s="25">
        <v>1083</v>
      </c>
      <c r="H164"/>
    </row>
    <row r="165" spans="1:8" x14ac:dyDescent="0.25">
      <c r="A165" s="24">
        <v>161</v>
      </c>
      <c r="B165" s="24">
        <v>106</v>
      </c>
      <c r="C165" s="24" t="s">
        <v>202</v>
      </c>
      <c r="D165" s="24" t="s">
        <v>307</v>
      </c>
      <c r="E165" s="25">
        <v>148</v>
      </c>
    </row>
    <row r="168" spans="1:8" x14ac:dyDescent="0.25">
      <c r="B168" s="27">
        <v>6</v>
      </c>
      <c r="C168" s="27" t="s">
        <v>193</v>
      </c>
      <c r="D168" s="27" t="s">
        <v>308</v>
      </c>
      <c r="E168" s="28" t="s">
        <v>324</v>
      </c>
    </row>
    <row r="169" spans="1:8" x14ac:dyDescent="0.25">
      <c r="B169" s="27">
        <v>59</v>
      </c>
      <c r="C169" s="27" t="s">
        <v>227</v>
      </c>
      <c r="D169" s="27" t="s">
        <v>308</v>
      </c>
      <c r="E169" s="28" t="s">
        <v>324</v>
      </c>
    </row>
    <row r="170" spans="1:8" x14ac:dyDescent="0.25">
      <c r="B170" s="27">
        <v>10</v>
      </c>
      <c r="C170" s="27" t="s">
        <v>243</v>
      </c>
      <c r="D170" s="27" t="s">
        <v>308</v>
      </c>
      <c r="E170" s="28" t="s">
        <v>324</v>
      </c>
    </row>
    <row r="171" spans="1:8" x14ac:dyDescent="0.25">
      <c r="C171" s="27" t="s">
        <v>323</v>
      </c>
      <c r="E171" s="28"/>
    </row>
  </sheetData>
  <autoFilter ref="M4:N146" xr:uid="{00E8DB21-361F-4B4B-AC63-C907B1158F5D}">
    <sortState xmlns:xlrd2="http://schemas.microsoft.com/office/spreadsheetml/2017/richdata2" ref="M5:N146">
      <sortCondition ref="N5:N146"/>
      <sortCondition ref="M5:M14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2EB7C-7ED0-4163-B814-68D75C8BCEC1}">
  <dimension ref="C2:AL83"/>
  <sheetViews>
    <sheetView tabSelected="1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C3" sqref="C3"/>
    </sheetView>
  </sheetViews>
  <sheetFormatPr baseColWidth="10" defaultRowHeight="15" x14ac:dyDescent="0.25"/>
  <cols>
    <col min="3" max="3" width="30.7109375" bestFit="1" customWidth="1"/>
    <col min="10" max="10" width="14.140625" customWidth="1"/>
    <col min="11" max="11" width="15.7109375" customWidth="1"/>
    <col min="12" max="12" width="13" customWidth="1"/>
    <col min="20" max="20" width="13.7109375" customWidth="1"/>
    <col min="21" max="21" width="13.28515625" customWidth="1"/>
    <col min="22" max="22" width="16.5703125" customWidth="1"/>
    <col min="23" max="23" width="14.28515625" customWidth="1"/>
    <col min="30" max="30" width="14.7109375" customWidth="1"/>
    <col min="31" max="31" width="15" customWidth="1"/>
    <col min="32" max="32" width="15.140625" customWidth="1"/>
    <col min="33" max="33" width="14.5703125" customWidth="1"/>
  </cols>
  <sheetData>
    <row r="2" spans="3:37" x14ac:dyDescent="0.25">
      <c r="H2" t="s">
        <v>3</v>
      </c>
      <c r="J2" t="s">
        <v>4</v>
      </c>
    </row>
    <row r="3" spans="3:37" x14ac:dyDescent="0.25">
      <c r="C3" s="31" t="s">
        <v>325</v>
      </c>
    </row>
    <row r="4" spans="3:37" x14ac:dyDescent="0.25">
      <c r="C4" t="s">
        <v>76</v>
      </c>
      <c r="L4" s="11" t="s">
        <v>5</v>
      </c>
      <c r="W4" s="11" t="s">
        <v>5</v>
      </c>
      <c r="AG4" s="11" t="s">
        <v>5</v>
      </c>
    </row>
    <row r="5" spans="3:37" x14ac:dyDescent="0.25">
      <c r="C5" t="s">
        <v>179</v>
      </c>
      <c r="H5">
        <v>146</v>
      </c>
      <c r="I5" s="6">
        <v>920938.48</v>
      </c>
      <c r="J5" s="6">
        <v>16576526.189999999</v>
      </c>
      <c r="K5" s="6">
        <v>201.5947486818981</v>
      </c>
      <c r="L5" s="6">
        <v>22091.824008730073</v>
      </c>
      <c r="M5" s="7">
        <v>1</v>
      </c>
      <c r="N5" s="7">
        <v>1</v>
      </c>
      <c r="O5" s="6">
        <v>22</v>
      </c>
      <c r="P5" s="6">
        <v>217</v>
      </c>
      <c r="S5">
        <v>217</v>
      </c>
      <c r="T5" s="6">
        <v>920938.48</v>
      </c>
      <c r="U5" s="6">
        <v>16576526.189999999</v>
      </c>
      <c r="V5" s="6">
        <v>201.5947486818981</v>
      </c>
      <c r="W5" s="6">
        <v>22091.824008730073</v>
      </c>
      <c r="X5" s="7">
        <v>1</v>
      </c>
      <c r="Y5" s="7">
        <v>1</v>
      </c>
      <c r="Z5" s="6">
        <v>146</v>
      </c>
      <c r="AC5" s="6">
        <v>22</v>
      </c>
      <c r="AD5" s="6">
        <v>920938.48</v>
      </c>
      <c r="AE5" s="6">
        <v>16576526.189999999</v>
      </c>
      <c r="AF5" s="6">
        <v>201.5947486818981</v>
      </c>
      <c r="AG5" s="6">
        <v>22091.824008730073</v>
      </c>
      <c r="AH5" s="7">
        <v>1</v>
      </c>
      <c r="AI5" s="7">
        <v>1</v>
      </c>
      <c r="AJ5" s="6">
        <v>217</v>
      </c>
      <c r="AK5" s="6">
        <v>146</v>
      </c>
    </row>
    <row r="6" spans="3:37" ht="45" x14ac:dyDescent="0.25">
      <c r="C6" t="s">
        <v>147</v>
      </c>
      <c r="H6" s="32" t="s">
        <v>6</v>
      </c>
      <c r="I6" s="32" t="s">
        <v>7</v>
      </c>
      <c r="J6" s="32" t="s">
        <v>8</v>
      </c>
      <c r="K6" s="32" t="s">
        <v>9</v>
      </c>
      <c r="L6" s="32" t="s">
        <v>10</v>
      </c>
      <c r="M6" s="32" t="s">
        <v>11</v>
      </c>
      <c r="N6" s="32" t="s">
        <v>12</v>
      </c>
      <c r="O6" s="32" t="s">
        <v>13</v>
      </c>
      <c r="P6" s="32" t="s">
        <v>14</v>
      </c>
      <c r="S6" s="32" t="s">
        <v>14</v>
      </c>
      <c r="T6" s="32" t="s">
        <v>7</v>
      </c>
      <c r="U6" s="32" t="s">
        <v>26</v>
      </c>
      <c r="V6" s="32" t="s">
        <v>9</v>
      </c>
      <c r="W6" s="32" t="s">
        <v>10</v>
      </c>
      <c r="X6" s="32" t="s">
        <v>11</v>
      </c>
      <c r="Y6" s="32" t="s">
        <v>12</v>
      </c>
      <c r="Z6" s="32" t="s">
        <v>6</v>
      </c>
      <c r="AC6" s="32" t="s">
        <v>13</v>
      </c>
      <c r="AD6" s="32" t="s">
        <v>7</v>
      </c>
      <c r="AE6" s="32" t="s">
        <v>26</v>
      </c>
      <c r="AF6" s="32" t="s">
        <v>9</v>
      </c>
      <c r="AG6" s="32" t="s">
        <v>10</v>
      </c>
      <c r="AH6" s="32" t="s">
        <v>11</v>
      </c>
      <c r="AI6" s="32" t="s">
        <v>12</v>
      </c>
      <c r="AJ6" s="32" t="s">
        <v>14</v>
      </c>
      <c r="AK6" s="32" t="s">
        <v>6</v>
      </c>
    </row>
    <row r="7" spans="3:37" x14ac:dyDescent="0.25">
      <c r="C7" t="s">
        <v>211</v>
      </c>
      <c r="G7" t="s">
        <v>25</v>
      </c>
      <c r="H7">
        <v>48</v>
      </c>
      <c r="I7" s="6">
        <v>237677.86</v>
      </c>
      <c r="J7" s="6">
        <v>2936426.25</v>
      </c>
      <c r="K7" s="8">
        <v>21.657397660818713</v>
      </c>
      <c r="L7" s="6">
        <v>5354.2501624299957</v>
      </c>
      <c r="M7">
        <v>1</v>
      </c>
      <c r="N7">
        <v>0</v>
      </c>
      <c r="O7">
        <v>6</v>
      </c>
      <c r="P7">
        <v>73</v>
      </c>
      <c r="R7" t="s">
        <v>25</v>
      </c>
      <c r="S7">
        <v>73</v>
      </c>
      <c r="T7" s="6">
        <v>237677.86</v>
      </c>
      <c r="U7" s="6">
        <v>2936426.25</v>
      </c>
      <c r="V7" s="6">
        <v>21.657397660818713</v>
      </c>
      <c r="W7" s="6">
        <v>5354.2501624299957</v>
      </c>
      <c r="X7">
        <v>1</v>
      </c>
      <c r="Y7">
        <v>0</v>
      </c>
      <c r="Z7">
        <v>48</v>
      </c>
      <c r="AB7" t="s">
        <v>25</v>
      </c>
      <c r="AC7">
        <v>6</v>
      </c>
      <c r="AD7" s="6">
        <v>237677.86</v>
      </c>
      <c r="AE7" s="6">
        <v>2936426.25</v>
      </c>
      <c r="AF7" s="8">
        <v>21.657397660818713</v>
      </c>
      <c r="AG7" s="6">
        <v>5354.2501624299957</v>
      </c>
      <c r="AH7" s="7">
        <v>1</v>
      </c>
      <c r="AI7" s="6">
        <v>0</v>
      </c>
      <c r="AJ7" s="6">
        <v>73</v>
      </c>
      <c r="AK7" s="6">
        <v>48</v>
      </c>
    </row>
    <row r="8" spans="3:37" x14ac:dyDescent="0.25">
      <c r="C8" t="s">
        <v>193</v>
      </c>
      <c r="H8" s="9">
        <v>0.32876712328767121</v>
      </c>
      <c r="I8" s="9">
        <v>0.25808223367971334</v>
      </c>
      <c r="J8" s="9">
        <v>0.17714364374916117</v>
      </c>
      <c r="K8" s="9">
        <v>0.10743036613018386</v>
      </c>
      <c r="L8" s="9">
        <v>0.24236342641124362</v>
      </c>
      <c r="M8" s="9">
        <v>1</v>
      </c>
      <c r="N8" s="9">
        <v>0</v>
      </c>
      <c r="O8" s="9">
        <v>0.27272727272727271</v>
      </c>
      <c r="P8" s="9">
        <v>0.33640552995391704</v>
      </c>
      <c r="S8" s="9">
        <v>0.33640552995391704</v>
      </c>
      <c r="T8" s="9">
        <v>0.25808223367971334</v>
      </c>
      <c r="U8" s="9">
        <v>0.17714364374916117</v>
      </c>
      <c r="V8" s="9">
        <v>0.10743036613018386</v>
      </c>
      <c r="W8" s="9">
        <v>0.24236342641124362</v>
      </c>
      <c r="X8" s="9">
        <v>1</v>
      </c>
      <c r="Y8" s="9">
        <v>0</v>
      </c>
      <c r="Z8" s="9">
        <v>0.32876712328767121</v>
      </c>
      <c r="AA8" s="9"/>
      <c r="AC8" s="9">
        <v>0.27272727272727271</v>
      </c>
      <c r="AD8" s="9">
        <v>0.25808223367971334</v>
      </c>
      <c r="AE8" s="9">
        <v>0.17714364374916117</v>
      </c>
      <c r="AF8" s="9">
        <v>0.10743036613018386</v>
      </c>
      <c r="AG8" s="9">
        <v>0.24236342641124362</v>
      </c>
      <c r="AH8" s="9">
        <v>1</v>
      </c>
      <c r="AI8" s="9">
        <v>0</v>
      </c>
      <c r="AJ8" s="9">
        <v>0.33640552995391704</v>
      </c>
      <c r="AK8" s="9">
        <v>0.32876712328767121</v>
      </c>
    </row>
    <row r="9" spans="3:37" x14ac:dyDescent="0.25">
      <c r="C9" t="s">
        <v>168</v>
      </c>
    </row>
    <row r="10" spans="3:37" x14ac:dyDescent="0.25">
      <c r="C10" t="s">
        <v>243</v>
      </c>
      <c r="G10">
        <v>1</v>
      </c>
      <c r="H10" t="s">
        <v>326</v>
      </c>
      <c r="I10" s="6">
        <v>17159</v>
      </c>
      <c r="J10" s="6">
        <v>1624541.96</v>
      </c>
      <c r="K10" s="8">
        <v>99.250624999999999</v>
      </c>
      <c r="L10" s="6">
        <v>1613.5724174899999</v>
      </c>
      <c r="M10" s="9">
        <v>0.3013629114329035</v>
      </c>
      <c r="N10" s="9">
        <v>0.3013629114329035</v>
      </c>
      <c r="O10" s="6">
        <v>3</v>
      </c>
      <c r="P10" s="6">
        <v>16</v>
      </c>
      <c r="R10">
        <v>1</v>
      </c>
      <c r="S10" t="s">
        <v>64</v>
      </c>
      <c r="T10" s="6">
        <v>13061.15</v>
      </c>
      <c r="U10" s="6">
        <v>599554.43000000005</v>
      </c>
      <c r="V10" s="8">
        <v>27.451499999999999</v>
      </c>
      <c r="W10" s="6">
        <v>670.63029975000006</v>
      </c>
      <c r="X10" s="9">
        <v>0.12525195487796154</v>
      </c>
      <c r="Y10" s="9">
        <v>0.12525195487796154</v>
      </c>
      <c r="Z10" s="6">
        <v>14</v>
      </c>
      <c r="AC10" t="s">
        <v>258</v>
      </c>
      <c r="AD10" s="6">
        <v>45506.11</v>
      </c>
      <c r="AE10" s="6">
        <v>1662618.35</v>
      </c>
      <c r="AF10" s="8">
        <v>26.482183098591548</v>
      </c>
      <c r="AG10" s="6">
        <v>2054.6793243000006</v>
      </c>
      <c r="AH10" s="9">
        <v>0.38374735247101271</v>
      </c>
      <c r="AI10" s="9">
        <v>0.38374735247101271</v>
      </c>
      <c r="AJ10" s="6">
        <v>13</v>
      </c>
      <c r="AK10" s="6">
        <v>18</v>
      </c>
    </row>
    <row r="11" spans="3:37" x14ac:dyDescent="0.25">
      <c r="C11" t="s">
        <v>206</v>
      </c>
      <c r="G11">
        <v>2</v>
      </c>
      <c r="H11" t="s">
        <v>24</v>
      </c>
      <c r="I11" s="6">
        <v>146625</v>
      </c>
      <c r="J11" s="6">
        <v>283389.7</v>
      </c>
      <c r="K11" s="8">
        <v>2.775194805194805</v>
      </c>
      <c r="L11" s="6">
        <v>1531.0099120400009</v>
      </c>
      <c r="M11" s="9">
        <v>0.28594291741967487</v>
      </c>
      <c r="N11" s="9">
        <v>0.58730582885257832</v>
      </c>
      <c r="O11" s="6">
        <v>6</v>
      </c>
      <c r="P11" s="6">
        <v>73</v>
      </c>
      <c r="R11">
        <v>2</v>
      </c>
      <c r="S11" t="s">
        <v>120</v>
      </c>
      <c r="T11" s="6">
        <v>9575.2000000000007</v>
      </c>
      <c r="U11" s="6">
        <v>493075.93</v>
      </c>
      <c r="V11" s="8">
        <v>30.110833333333332</v>
      </c>
      <c r="W11" s="6">
        <v>536.07553552000002</v>
      </c>
      <c r="X11" s="9">
        <v>0.10012149586912562</v>
      </c>
      <c r="Y11" s="9">
        <v>0.22537345074708717</v>
      </c>
      <c r="Z11" s="6">
        <v>8</v>
      </c>
      <c r="AB11">
        <v>1</v>
      </c>
      <c r="AC11" t="s">
        <v>244</v>
      </c>
      <c r="AD11" s="6">
        <v>54100.77</v>
      </c>
      <c r="AE11" s="6">
        <v>454598.94</v>
      </c>
      <c r="AF11" s="8">
        <v>19.98</v>
      </c>
      <c r="AG11" s="6">
        <v>1169.2117700899998</v>
      </c>
      <c r="AH11" s="9">
        <v>0.21837077734884164</v>
      </c>
      <c r="AI11" s="9">
        <v>0.60211812981985435</v>
      </c>
      <c r="AJ11" s="6">
        <v>5</v>
      </c>
      <c r="AK11" s="6">
        <v>21</v>
      </c>
    </row>
    <row r="12" spans="3:37" x14ac:dyDescent="0.25">
      <c r="C12" t="s">
        <v>149</v>
      </c>
      <c r="G12">
        <v>3</v>
      </c>
      <c r="H12" t="s">
        <v>327</v>
      </c>
      <c r="I12" s="6">
        <v>13596.3</v>
      </c>
      <c r="J12" s="6">
        <v>169442.56</v>
      </c>
      <c r="K12" s="8">
        <v>15.404750000000002</v>
      </c>
      <c r="L12" s="6">
        <v>266.53991265000002</v>
      </c>
      <c r="M12" s="9">
        <v>4.9780997257145791E-2</v>
      </c>
      <c r="N12" s="9">
        <v>0.63708682610972411</v>
      </c>
      <c r="O12" s="6">
        <v>3</v>
      </c>
      <c r="P12" s="6">
        <v>24</v>
      </c>
      <c r="R12">
        <v>3</v>
      </c>
      <c r="S12" t="s">
        <v>40</v>
      </c>
      <c r="T12" s="6">
        <v>18610.27</v>
      </c>
      <c r="U12" s="6">
        <v>110191.03</v>
      </c>
      <c r="V12" s="8">
        <v>16.688333333333333</v>
      </c>
      <c r="W12" s="6">
        <v>350.48035123999995</v>
      </c>
      <c r="X12" s="9">
        <v>6.5458344419405401E-2</v>
      </c>
      <c r="Y12" s="9">
        <v>0.29083179516649255</v>
      </c>
      <c r="Z12" s="6">
        <v>16</v>
      </c>
      <c r="AB12">
        <v>2</v>
      </c>
      <c r="AC12" t="s">
        <v>252</v>
      </c>
      <c r="AD12" s="6">
        <v>40777.1</v>
      </c>
      <c r="AE12" s="6">
        <v>530664.84</v>
      </c>
      <c r="AF12" s="8">
        <v>23.019111111111108</v>
      </c>
      <c r="AG12" s="6">
        <v>946.24352395999983</v>
      </c>
      <c r="AH12" s="9">
        <v>0.17672755199218271</v>
      </c>
      <c r="AI12" s="9">
        <v>0.77884568181203706</v>
      </c>
      <c r="AJ12" s="6">
        <v>13</v>
      </c>
      <c r="AK12" s="6">
        <v>32</v>
      </c>
    </row>
    <row r="13" spans="3:37" x14ac:dyDescent="0.25">
      <c r="C13" t="s">
        <v>178</v>
      </c>
      <c r="G13">
        <v>4</v>
      </c>
      <c r="H13" t="s">
        <v>328</v>
      </c>
      <c r="I13" s="6">
        <v>461.13</v>
      </c>
      <c r="J13" s="6">
        <v>47888.4</v>
      </c>
      <c r="K13" s="8">
        <v>104.548125</v>
      </c>
      <c r="L13" s="6">
        <v>263.17092074999994</v>
      </c>
      <c r="M13" s="9">
        <v>4.9151779010370579E-2</v>
      </c>
      <c r="N13" s="9">
        <v>0.68623860512009471</v>
      </c>
      <c r="O13" s="6">
        <v>4</v>
      </c>
      <c r="P13" s="6">
        <v>27</v>
      </c>
      <c r="R13">
        <v>4</v>
      </c>
      <c r="S13" t="s">
        <v>30</v>
      </c>
      <c r="T13" s="6">
        <v>15062</v>
      </c>
      <c r="U13" s="6">
        <v>92274.559999999998</v>
      </c>
      <c r="V13" s="8">
        <v>20.797499999999999</v>
      </c>
      <c r="W13" s="6">
        <v>338.04614052000005</v>
      </c>
      <c r="X13" s="9">
        <v>6.3136037776497872E-2</v>
      </c>
      <c r="Y13" s="9">
        <v>0.35396783294299045</v>
      </c>
      <c r="Z13" s="6">
        <v>13</v>
      </c>
      <c r="AB13">
        <v>3</v>
      </c>
      <c r="AC13" t="s">
        <v>259</v>
      </c>
      <c r="AD13" s="6">
        <v>44891.18</v>
      </c>
      <c r="AE13" s="6">
        <v>136364.57999999999</v>
      </c>
      <c r="AF13" s="8">
        <v>21.846250000000001</v>
      </c>
      <c r="AG13" s="6">
        <v>677.5558195399999</v>
      </c>
      <c r="AH13" s="9">
        <v>0.12654541700242394</v>
      </c>
      <c r="AI13" s="9">
        <v>0.905391098814461</v>
      </c>
      <c r="AJ13" s="6">
        <v>16</v>
      </c>
      <c r="AK13" s="6">
        <v>20</v>
      </c>
    </row>
    <row r="14" spans="3:37" x14ac:dyDescent="0.25">
      <c r="C14" t="s">
        <v>53</v>
      </c>
      <c r="G14">
        <v>5</v>
      </c>
      <c r="H14" t="s">
        <v>329</v>
      </c>
      <c r="I14" s="6">
        <v>2096.2199999999998</v>
      </c>
      <c r="J14" s="6">
        <v>48513.51</v>
      </c>
      <c r="K14" s="8">
        <v>22.693243243243241</v>
      </c>
      <c r="L14" s="6">
        <v>261.08827219999995</v>
      </c>
      <c r="M14" s="9">
        <v>4.8762807915106184E-2</v>
      </c>
      <c r="N14" s="9">
        <v>0.73500141303520083</v>
      </c>
      <c r="O14" s="6">
        <v>4</v>
      </c>
      <c r="P14" s="6">
        <v>21</v>
      </c>
      <c r="R14">
        <v>5</v>
      </c>
      <c r="S14" t="s">
        <v>33</v>
      </c>
      <c r="T14" s="6">
        <v>11527</v>
      </c>
      <c r="U14" s="6">
        <v>181638.24</v>
      </c>
      <c r="V14" s="8">
        <v>24.976499999999998</v>
      </c>
      <c r="W14" s="6">
        <v>292.14724406000011</v>
      </c>
      <c r="X14" s="9">
        <v>5.4563614922208035E-2</v>
      </c>
      <c r="Y14" s="9">
        <v>0.40853144786519852</v>
      </c>
      <c r="Z14" s="6">
        <v>18</v>
      </c>
      <c r="AB14">
        <v>4</v>
      </c>
      <c r="AC14" t="s">
        <v>256</v>
      </c>
      <c r="AD14" s="6">
        <v>22027.45</v>
      </c>
      <c r="AE14" s="6">
        <v>106982.71</v>
      </c>
      <c r="AF14" s="8">
        <v>12.244857142857143</v>
      </c>
      <c r="AG14" s="6">
        <v>286.56338470000014</v>
      </c>
      <c r="AH14" s="9">
        <v>5.3520731382850628E-2</v>
      </c>
      <c r="AI14" s="9">
        <v>0.95891183019731152</v>
      </c>
      <c r="AJ14" s="6">
        <v>9</v>
      </c>
      <c r="AK14" s="6">
        <v>10</v>
      </c>
    </row>
    <row r="15" spans="3:37" x14ac:dyDescent="0.25">
      <c r="C15" t="s">
        <v>120</v>
      </c>
      <c r="G15">
        <v>6</v>
      </c>
      <c r="H15" t="s">
        <v>330</v>
      </c>
      <c r="I15" s="6">
        <v>15139</v>
      </c>
      <c r="J15" s="6">
        <v>55865.42</v>
      </c>
      <c r="K15" s="8">
        <v>3.4250000000000003</v>
      </c>
      <c r="L15" s="6">
        <v>243.18948898999997</v>
      </c>
      <c r="M15" s="9">
        <v>4.5419896645178384E-2</v>
      </c>
      <c r="N15" s="9">
        <v>0.78042130968037915</v>
      </c>
      <c r="O15" s="6">
        <v>2</v>
      </c>
      <c r="P15" s="6">
        <v>6</v>
      </c>
      <c r="R15">
        <v>6</v>
      </c>
      <c r="S15" t="s">
        <v>56</v>
      </c>
      <c r="T15" s="6">
        <v>10003.5</v>
      </c>
      <c r="U15" s="6">
        <v>189730.68</v>
      </c>
      <c r="V15" s="8">
        <v>37.677575757575752</v>
      </c>
      <c r="W15" s="6">
        <v>252.79295077</v>
      </c>
      <c r="X15" s="9">
        <v>4.7213511341664953E-2</v>
      </c>
      <c r="Y15" s="9">
        <v>0.45574495920686348</v>
      </c>
      <c r="Z15" s="6">
        <v>21</v>
      </c>
      <c r="AB15">
        <v>5</v>
      </c>
      <c r="AC15" t="s">
        <v>255</v>
      </c>
      <c r="AD15" s="6">
        <v>30375.25</v>
      </c>
      <c r="AE15" s="6">
        <v>45196.83</v>
      </c>
      <c r="AF15" s="8">
        <v>14.245652173913044</v>
      </c>
      <c r="AG15" s="6">
        <v>219.99633983999996</v>
      </c>
      <c r="AH15" s="9">
        <v>4.1088169802689214E-2</v>
      </c>
      <c r="AI15" s="9">
        <v>1.0000000000000007</v>
      </c>
      <c r="AJ15" s="6">
        <v>17</v>
      </c>
      <c r="AK15" s="6">
        <v>11</v>
      </c>
    </row>
    <row r="16" spans="3:37" x14ac:dyDescent="0.25">
      <c r="C16" t="s">
        <v>231</v>
      </c>
      <c r="G16">
        <v>7</v>
      </c>
      <c r="H16" t="s">
        <v>331</v>
      </c>
      <c r="I16" s="6">
        <v>4495.2</v>
      </c>
      <c r="J16" s="6">
        <v>394678.88</v>
      </c>
      <c r="K16" s="8">
        <v>82.393600000000006</v>
      </c>
      <c r="L16" s="6">
        <v>223.37079317999999</v>
      </c>
      <c r="M16" s="9">
        <v>4.1718408069044061E-2</v>
      </c>
      <c r="N16" s="9">
        <v>0.82213971774942318</v>
      </c>
      <c r="O16" s="6">
        <v>5</v>
      </c>
      <c r="P16" s="6">
        <v>23</v>
      </c>
      <c r="R16">
        <v>7</v>
      </c>
      <c r="S16" t="s">
        <v>102</v>
      </c>
      <c r="T16" s="6">
        <v>3342.45</v>
      </c>
      <c r="U16" s="6">
        <v>193795.91</v>
      </c>
      <c r="V16" s="8">
        <v>31.868571428571432</v>
      </c>
      <c r="W16" s="6">
        <v>244.78912309999998</v>
      </c>
      <c r="X16" s="9">
        <v>4.5718656333551634E-2</v>
      </c>
      <c r="Y16" s="9">
        <v>0.50146361554041508</v>
      </c>
      <c r="Z16" s="6">
        <v>9</v>
      </c>
      <c r="AB16">
        <v>6</v>
      </c>
      <c r="AC16" t="s">
        <v>25</v>
      </c>
      <c r="AD16" s="6">
        <v>237677.86</v>
      </c>
      <c r="AE16" s="6">
        <v>2936426.25</v>
      </c>
      <c r="AF16" s="8">
        <v>21.657397660818713</v>
      </c>
      <c r="AG16" s="6">
        <v>5354.2501624299957</v>
      </c>
      <c r="AH16" s="9">
        <v>1</v>
      </c>
      <c r="AI16" s="9"/>
      <c r="AJ16" s="6">
        <v>73</v>
      </c>
      <c r="AK16" s="6">
        <v>48</v>
      </c>
    </row>
    <row r="17" spans="3:28" x14ac:dyDescent="0.25">
      <c r="C17" t="s">
        <v>182</v>
      </c>
      <c r="G17">
        <v>8</v>
      </c>
      <c r="H17" t="s">
        <v>332</v>
      </c>
      <c r="I17" s="6">
        <v>11940.85</v>
      </c>
      <c r="J17" s="6">
        <v>46334.52</v>
      </c>
      <c r="K17" s="8">
        <v>3.4492682926829263</v>
      </c>
      <c r="L17" s="6">
        <v>182.94156258000004</v>
      </c>
      <c r="M17" s="9">
        <v>3.416754111783471E-2</v>
      </c>
      <c r="N17" s="9">
        <v>0.856307258867258</v>
      </c>
      <c r="O17" s="6">
        <v>5</v>
      </c>
      <c r="P17" s="6">
        <v>39</v>
      </c>
      <c r="R17">
        <v>8</v>
      </c>
      <c r="S17" t="s">
        <v>47</v>
      </c>
      <c r="T17" s="6">
        <v>6130</v>
      </c>
      <c r="U17" s="6">
        <v>84190.91</v>
      </c>
      <c r="V17" s="8">
        <v>24.89769230769231</v>
      </c>
      <c r="W17" s="6">
        <v>210.49918901000001</v>
      </c>
      <c r="X17" s="9">
        <v>3.9314410538200582E-2</v>
      </c>
      <c r="Y17" s="9">
        <v>0.54077802607861569</v>
      </c>
      <c r="Z17" s="6">
        <v>18</v>
      </c>
      <c r="AB17">
        <v>7</v>
      </c>
    </row>
    <row r="18" spans="3:28" x14ac:dyDescent="0.25">
      <c r="C18" t="s">
        <v>314</v>
      </c>
      <c r="G18">
        <v>9</v>
      </c>
      <c r="H18" t="s">
        <v>333</v>
      </c>
      <c r="I18" s="6">
        <v>15103.84</v>
      </c>
      <c r="J18" s="6">
        <v>10501.04</v>
      </c>
      <c r="K18" s="8">
        <v>1.0023529411764704</v>
      </c>
      <c r="L18" s="6">
        <v>138.09839684000005</v>
      </c>
      <c r="M18" s="9">
        <v>2.579229446711636E-2</v>
      </c>
      <c r="N18" s="9">
        <v>0.88209955333437429</v>
      </c>
      <c r="O18" s="6">
        <v>4</v>
      </c>
      <c r="P18" s="6">
        <v>36</v>
      </c>
      <c r="R18">
        <v>9</v>
      </c>
      <c r="S18" t="s">
        <v>79</v>
      </c>
      <c r="T18" s="6">
        <v>3973.14</v>
      </c>
      <c r="U18" s="6">
        <v>60848.74</v>
      </c>
      <c r="V18" s="8">
        <v>28.507368421052632</v>
      </c>
      <c r="W18" s="6">
        <v>171.92523923000005</v>
      </c>
      <c r="X18" s="9">
        <v>3.2110049776227258E-2</v>
      </c>
      <c r="Y18" s="9">
        <v>0.57288807585484292</v>
      </c>
      <c r="Z18" s="6">
        <v>12</v>
      </c>
      <c r="AB18">
        <v>8</v>
      </c>
    </row>
    <row r="19" spans="3:28" x14ac:dyDescent="0.25">
      <c r="C19" t="s">
        <v>204</v>
      </c>
      <c r="G19">
        <v>10</v>
      </c>
      <c r="H19" t="s">
        <v>334</v>
      </c>
      <c r="I19" s="6">
        <v>1447</v>
      </c>
      <c r="J19" s="6">
        <v>20481.84</v>
      </c>
      <c r="K19" s="8">
        <v>13.886060606060607</v>
      </c>
      <c r="L19" s="6">
        <v>112.44162767999998</v>
      </c>
      <c r="M19" s="9">
        <v>2.1000443436316581E-2</v>
      </c>
      <c r="N19" s="9">
        <v>0.90309999677069086</v>
      </c>
      <c r="O19" s="6">
        <v>5</v>
      </c>
      <c r="P19" s="6">
        <v>22</v>
      </c>
      <c r="R19">
        <v>10</v>
      </c>
      <c r="S19" t="s">
        <v>183</v>
      </c>
      <c r="T19" s="6">
        <v>2699.05</v>
      </c>
      <c r="U19" s="6">
        <v>143726.42000000001</v>
      </c>
      <c r="V19" s="8">
        <v>32.781874999999999</v>
      </c>
      <c r="W19" s="6">
        <v>146.93467143000001</v>
      </c>
      <c r="X19" s="9">
        <v>2.7442623518232206E-2</v>
      </c>
      <c r="Y19" s="9">
        <v>0.60033069937307515</v>
      </c>
      <c r="Z19" s="6">
        <v>11</v>
      </c>
      <c r="AB19">
        <v>9</v>
      </c>
    </row>
    <row r="20" spans="3:28" x14ac:dyDescent="0.25">
      <c r="C20" t="s">
        <v>148</v>
      </c>
      <c r="G20">
        <v>11</v>
      </c>
      <c r="H20" t="s">
        <v>335</v>
      </c>
      <c r="I20" s="6">
        <v>1380.9</v>
      </c>
      <c r="J20" s="6">
        <v>19128.37</v>
      </c>
      <c r="K20" s="8">
        <v>14.114464285714286</v>
      </c>
      <c r="L20" s="6">
        <v>101.24571844000002</v>
      </c>
      <c r="M20" s="9">
        <v>1.8909411284221772E-2</v>
      </c>
      <c r="N20" s="9">
        <v>0.9220094080549126</v>
      </c>
      <c r="O20" s="6">
        <v>6</v>
      </c>
      <c r="P20" s="6">
        <v>33</v>
      </c>
      <c r="R20">
        <v>11</v>
      </c>
      <c r="S20" t="s">
        <v>41</v>
      </c>
      <c r="T20" s="6">
        <v>6282.5</v>
      </c>
      <c r="U20" s="6">
        <v>61755.8</v>
      </c>
      <c r="V20" s="8">
        <v>23.240714285714287</v>
      </c>
      <c r="W20" s="6">
        <v>140.94433828999996</v>
      </c>
      <c r="X20" s="9">
        <v>2.6323823880883664E-2</v>
      </c>
      <c r="Y20" s="9">
        <v>0.62665452325395876</v>
      </c>
      <c r="Z20" s="6">
        <v>11</v>
      </c>
      <c r="AB20">
        <v>10</v>
      </c>
    </row>
    <row r="21" spans="3:28" x14ac:dyDescent="0.25">
      <c r="C21" t="s">
        <v>146</v>
      </c>
      <c r="G21">
        <v>12</v>
      </c>
      <c r="H21" t="s">
        <v>336</v>
      </c>
      <c r="I21" s="6">
        <v>824.5</v>
      </c>
      <c r="J21" s="6">
        <v>24810.98</v>
      </c>
      <c r="K21" s="8">
        <v>30.335555555555555</v>
      </c>
      <c r="L21" s="6">
        <v>62.307694720000001</v>
      </c>
      <c r="M21" s="9">
        <v>1.1637053337030112E-2</v>
      </c>
      <c r="N21" s="9">
        <v>0.93364646139194274</v>
      </c>
      <c r="O21" s="6">
        <v>3</v>
      </c>
      <c r="P21" s="6">
        <v>13</v>
      </c>
      <c r="R21">
        <v>12</v>
      </c>
      <c r="S21" t="s">
        <v>173</v>
      </c>
      <c r="T21" s="6">
        <v>3421.5</v>
      </c>
      <c r="U21" s="6">
        <v>27997.32</v>
      </c>
      <c r="V21" s="8">
        <v>26.730499999999999</v>
      </c>
      <c r="W21" s="6">
        <v>135.49398633000001</v>
      </c>
      <c r="X21" s="9">
        <v>2.5305875186920075E-2</v>
      </c>
      <c r="Y21" s="9">
        <v>0.65196039844087883</v>
      </c>
      <c r="Z21" s="6">
        <v>12</v>
      </c>
      <c r="AB21">
        <v>11</v>
      </c>
    </row>
    <row r="22" spans="3:28" x14ac:dyDescent="0.25">
      <c r="C22" t="s">
        <v>100</v>
      </c>
      <c r="G22">
        <v>13</v>
      </c>
      <c r="H22" t="s">
        <v>337</v>
      </c>
      <c r="I22" s="6">
        <v>1597</v>
      </c>
      <c r="J22" s="6">
        <v>87284.25</v>
      </c>
      <c r="K22" s="8">
        <v>53.844285714285718</v>
      </c>
      <c r="L22" s="6">
        <v>51.453137120000008</v>
      </c>
      <c r="M22" s="9">
        <v>9.6097745826370391E-3</v>
      </c>
      <c r="N22" s="9">
        <v>0.94325623597457975</v>
      </c>
      <c r="O22" s="6">
        <v>2</v>
      </c>
      <c r="P22" s="6">
        <v>5</v>
      </c>
      <c r="R22">
        <v>13</v>
      </c>
      <c r="S22" t="s">
        <v>103</v>
      </c>
      <c r="T22" s="6">
        <v>10465.299999999999</v>
      </c>
      <c r="U22" s="6">
        <v>21266.95</v>
      </c>
      <c r="V22" s="8">
        <v>23.546818181818182</v>
      </c>
      <c r="W22" s="6">
        <v>121.65563556000001</v>
      </c>
      <c r="X22" s="9">
        <v>2.2721320795513093E-2</v>
      </c>
      <c r="Y22" s="9">
        <v>0.67468171923639197</v>
      </c>
      <c r="Z22" s="6">
        <v>13</v>
      </c>
      <c r="AB22">
        <v>12</v>
      </c>
    </row>
    <row r="23" spans="3:28" x14ac:dyDescent="0.25">
      <c r="C23" t="s">
        <v>190</v>
      </c>
      <c r="G23">
        <v>14</v>
      </c>
      <c r="H23" t="s">
        <v>338</v>
      </c>
      <c r="I23" s="6">
        <v>362</v>
      </c>
      <c r="J23" s="6">
        <v>3358.8</v>
      </c>
      <c r="K23" s="8">
        <v>10.845000000000001</v>
      </c>
      <c r="L23" s="6">
        <v>43.935464699999997</v>
      </c>
      <c r="M23" s="9">
        <v>8.2057175826951156E-3</v>
      </c>
      <c r="N23" s="9">
        <v>0.95146195355727492</v>
      </c>
      <c r="O23" s="6">
        <v>1</v>
      </c>
      <c r="P23" s="6">
        <v>3</v>
      </c>
      <c r="R23">
        <v>14</v>
      </c>
      <c r="S23" t="s">
        <v>100</v>
      </c>
      <c r="T23" s="6">
        <v>4484.1499999999996</v>
      </c>
      <c r="U23" s="6">
        <v>98959.78</v>
      </c>
      <c r="V23" s="8">
        <v>13.688181818181818</v>
      </c>
      <c r="W23" s="6">
        <v>120.99566478000001</v>
      </c>
      <c r="X23" s="9">
        <v>2.2598059692654857E-2</v>
      </c>
      <c r="Y23" s="9">
        <v>0.6972797789290468</v>
      </c>
      <c r="Z23" s="6">
        <v>10</v>
      </c>
      <c r="AB23">
        <v>13</v>
      </c>
    </row>
    <row r="24" spans="3:28" x14ac:dyDescent="0.25">
      <c r="C24" t="s">
        <v>123</v>
      </c>
      <c r="G24">
        <v>15</v>
      </c>
      <c r="H24" t="s">
        <v>339</v>
      </c>
      <c r="I24" s="6">
        <v>237.2</v>
      </c>
      <c r="J24" s="6">
        <v>2332.7600000000002</v>
      </c>
      <c r="K24" s="8">
        <v>8.7341666666666669</v>
      </c>
      <c r="L24" s="6">
        <v>41.10670021</v>
      </c>
      <c r="M24" s="9">
        <v>7.6773962670701884E-3</v>
      </c>
      <c r="N24" s="9">
        <v>0.95913934982434501</v>
      </c>
      <c r="O24" s="6">
        <v>4</v>
      </c>
      <c r="P24" s="6">
        <v>12</v>
      </c>
      <c r="R24">
        <v>15</v>
      </c>
      <c r="S24" t="s">
        <v>53</v>
      </c>
      <c r="T24" s="6">
        <v>7357.1</v>
      </c>
      <c r="U24" s="6">
        <v>44857.7</v>
      </c>
      <c r="V24" s="8">
        <v>30.371666666666666</v>
      </c>
      <c r="W24" s="6">
        <v>119.00388083000001</v>
      </c>
      <c r="X24" s="9">
        <v>2.222605915297592E-2</v>
      </c>
      <c r="Y24" s="9">
        <v>0.71950583808202273</v>
      </c>
      <c r="Z24" s="6">
        <v>5</v>
      </c>
      <c r="AB24">
        <v>14</v>
      </c>
    </row>
    <row r="25" spans="3:28" x14ac:dyDescent="0.25">
      <c r="C25" t="s">
        <v>40</v>
      </c>
      <c r="G25">
        <v>16</v>
      </c>
      <c r="H25" t="s">
        <v>340</v>
      </c>
      <c r="I25" s="6">
        <v>369</v>
      </c>
      <c r="J25" s="6">
        <v>3022.76</v>
      </c>
      <c r="K25" s="8">
        <v>25.136666666666667</v>
      </c>
      <c r="L25" s="6">
        <v>23.647196460000004</v>
      </c>
      <c r="M25" s="9">
        <v>4.416528130480153E-3</v>
      </c>
      <c r="N25" s="9">
        <v>0.96355587795482511</v>
      </c>
      <c r="O25" s="6">
        <v>1</v>
      </c>
      <c r="P25" s="6">
        <v>6</v>
      </c>
      <c r="R25">
        <v>16</v>
      </c>
      <c r="S25" t="s">
        <v>148</v>
      </c>
      <c r="T25" s="6">
        <v>1709.2</v>
      </c>
      <c r="U25" s="6">
        <v>22319.439999999999</v>
      </c>
      <c r="V25" s="8">
        <v>18.582666666666668</v>
      </c>
      <c r="W25" s="6">
        <v>93.887959809999984</v>
      </c>
      <c r="X25" s="9">
        <v>1.7535220985526286E-2</v>
      </c>
      <c r="Y25" s="9">
        <v>0.73704105906754902</v>
      </c>
      <c r="Z25" s="6">
        <v>9</v>
      </c>
      <c r="AB25">
        <v>15</v>
      </c>
    </row>
    <row r="26" spans="3:28" x14ac:dyDescent="0.25">
      <c r="C26" t="s">
        <v>192</v>
      </c>
      <c r="G26">
        <v>17</v>
      </c>
      <c r="H26" t="s">
        <v>341</v>
      </c>
      <c r="I26" s="6">
        <v>152.5</v>
      </c>
      <c r="J26" s="6">
        <v>1641.56</v>
      </c>
      <c r="K26" s="8">
        <v>9.831428571428571</v>
      </c>
      <c r="L26" s="6">
        <v>23.533787340000003</v>
      </c>
      <c r="M26" s="9">
        <v>4.395346990907001E-3</v>
      </c>
      <c r="N26" s="9">
        <v>0.96795122494573216</v>
      </c>
      <c r="O26" s="6">
        <v>2</v>
      </c>
      <c r="P26" s="6">
        <v>5</v>
      </c>
      <c r="R26">
        <v>17</v>
      </c>
      <c r="S26" t="s">
        <v>192</v>
      </c>
      <c r="T26" s="6">
        <v>1569.95</v>
      </c>
      <c r="U26" s="6">
        <v>70104.539999999994</v>
      </c>
      <c r="V26" s="8">
        <v>17.588571428571431</v>
      </c>
      <c r="W26" s="6">
        <v>90.175185409999997</v>
      </c>
      <c r="X26" s="9">
        <v>1.684179533536672E-2</v>
      </c>
      <c r="Y26" s="9">
        <v>0.75388285440291569</v>
      </c>
      <c r="Z26" s="6">
        <v>9</v>
      </c>
      <c r="AB26">
        <v>16</v>
      </c>
    </row>
    <row r="27" spans="3:28" x14ac:dyDescent="0.25">
      <c r="C27" t="s">
        <v>104</v>
      </c>
      <c r="G27">
        <v>18</v>
      </c>
      <c r="H27" t="s">
        <v>342</v>
      </c>
      <c r="I27" s="6">
        <v>130.5</v>
      </c>
      <c r="J27" s="6">
        <v>4001.78</v>
      </c>
      <c r="K27" s="8">
        <v>38.300000000000004</v>
      </c>
      <c r="L27" s="6">
        <v>21.42673881</v>
      </c>
      <c r="M27" s="9">
        <v>4.0018187720006716E-3</v>
      </c>
      <c r="N27" s="9">
        <v>0.97195304371773283</v>
      </c>
      <c r="O27" s="6">
        <v>2</v>
      </c>
      <c r="P27" s="6">
        <v>5</v>
      </c>
      <c r="R27">
        <v>18</v>
      </c>
      <c r="S27" t="s">
        <v>193</v>
      </c>
      <c r="T27" s="6">
        <v>3534.5</v>
      </c>
      <c r="U27" s="6">
        <v>42450.13</v>
      </c>
      <c r="V27" s="8">
        <v>26.9925</v>
      </c>
      <c r="W27" s="6">
        <v>82.797772319999993</v>
      </c>
      <c r="X27" s="9">
        <v>1.5463934222009286E-2</v>
      </c>
      <c r="Y27" s="9">
        <v>0.76934678862492489</v>
      </c>
      <c r="Z27" s="6">
        <v>5</v>
      </c>
      <c r="AB27">
        <v>17</v>
      </c>
    </row>
    <row r="28" spans="3:28" x14ac:dyDescent="0.25">
      <c r="C28" t="s">
        <v>155</v>
      </c>
      <c r="G28">
        <v>19</v>
      </c>
      <c r="H28" t="s">
        <v>343</v>
      </c>
      <c r="I28" s="6">
        <v>133</v>
      </c>
      <c r="J28" s="6">
        <v>5286.49</v>
      </c>
      <c r="K28" s="8">
        <v>41.824545454545451</v>
      </c>
      <c r="L28" s="6">
        <v>21.191189740000002</v>
      </c>
      <c r="M28" s="9">
        <v>3.9578258574273452E-3</v>
      </c>
      <c r="N28" s="9">
        <v>0.97591086957516004</v>
      </c>
      <c r="O28" s="6">
        <v>4</v>
      </c>
      <c r="P28" s="6">
        <v>11</v>
      </c>
      <c r="R28">
        <v>19</v>
      </c>
      <c r="S28" t="s">
        <v>128</v>
      </c>
      <c r="T28" s="6">
        <v>5347.65</v>
      </c>
      <c r="U28" s="6">
        <v>18744.84</v>
      </c>
      <c r="V28" s="8">
        <v>21.885714285714283</v>
      </c>
      <c r="W28" s="6">
        <v>80.59544305</v>
      </c>
      <c r="X28" s="9">
        <v>1.505261065602176E-2</v>
      </c>
      <c r="Y28" s="9">
        <v>0.7843993992809466</v>
      </c>
      <c r="Z28" s="6">
        <v>4</v>
      </c>
      <c r="AB28">
        <v>18</v>
      </c>
    </row>
    <row r="29" spans="3:28" x14ac:dyDescent="0.25">
      <c r="C29" t="s">
        <v>315</v>
      </c>
      <c r="G29">
        <v>20</v>
      </c>
      <c r="H29" t="s">
        <v>344</v>
      </c>
      <c r="I29" s="6">
        <v>330</v>
      </c>
      <c r="J29" s="6">
        <v>1565.71</v>
      </c>
      <c r="K29" s="8">
        <v>4.2228571428571424</v>
      </c>
      <c r="L29" s="6">
        <v>17.794171909999999</v>
      </c>
      <c r="M29" s="9">
        <v>3.3233732773375341E-3</v>
      </c>
      <c r="N29" s="9">
        <v>0.97923424285249761</v>
      </c>
      <c r="O29" s="6">
        <v>2</v>
      </c>
      <c r="P29" s="6">
        <v>7</v>
      </c>
      <c r="R29">
        <v>20</v>
      </c>
      <c r="S29" t="s">
        <v>150</v>
      </c>
      <c r="T29" s="6">
        <v>4235.55</v>
      </c>
      <c r="U29" s="6">
        <v>10899.41</v>
      </c>
      <c r="V29" s="8">
        <v>24.350555555555555</v>
      </c>
      <c r="W29" s="6">
        <v>74.811873459999987</v>
      </c>
      <c r="X29" s="9">
        <v>1.3972427733194865E-2</v>
      </c>
      <c r="Y29" s="9">
        <v>0.79837182701414144</v>
      </c>
      <c r="Z29" s="6">
        <v>12</v>
      </c>
      <c r="AB29">
        <v>19</v>
      </c>
    </row>
    <row r="30" spans="3:28" x14ac:dyDescent="0.25">
      <c r="C30" t="s">
        <v>312</v>
      </c>
      <c r="G30">
        <v>21</v>
      </c>
      <c r="H30" t="s">
        <v>345</v>
      </c>
      <c r="I30" s="6">
        <v>220</v>
      </c>
      <c r="J30" s="6">
        <v>3714</v>
      </c>
      <c r="K30" s="8">
        <v>16.86</v>
      </c>
      <c r="L30" s="6">
        <v>17.046795780000004</v>
      </c>
      <c r="M30" s="9">
        <v>3.183787694421699E-3</v>
      </c>
      <c r="N30" s="9">
        <v>0.98241803054691934</v>
      </c>
      <c r="O30" s="6">
        <v>1</v>
      </c>
      <c r="P30" s="6">
        <v>2</v>
      </c>
      <c r="R30">
        <v>21</v>
      </c>
      <c r="S30" t="s">
        <v>227</v>
      </c>
      <c r="T30" s="6">
        <v>2137.1</v>
      </c>
      <c r="U30" s="6">
        <v>25315.48</v>
      </c>
      <c r="V30" s="8">
        <v>20.080909090909088</v>
      </c>
      <c r="W30" s="6">
        <v>71.495155069999996</v>
      </c>
      <c r="X30" s="9">
        <v>1.335297248000686E-2</v>
      </c>
      <c r="Y30" s="9">
        <v>0.81172479949414833</v>
      </c>
      <c r="Z30" s="6">
        <v>8</v>
      </c>
      <c r="AB30">
        <v>20</v>
      </c>
    </row>
    <row r="31" spans="3:28" x14ac:dyDescent="0.25">
      <c r="C31" t="s">
        <v>111</v>
      </c>
      <c r="G31">
        <v>22</v>
      </c>
      <c r="H31" t="s">
        <v>346</v>
      </c>
      <c r="I31" s="6">
        <v>86</v>
      </c>
      <c r="J31" s="6">
        <v>2156.79</v>
      </c>
      <c r="K31" s="8">
        <v>25.12</v>
      </c>
      <c r="L31" s="6">
        <v>12.748601700000002</v>
      </c>
      <c r="M31" s="9">
        <v>2.3810246651258674E-3</v>
      </c>
      <c r="N31" s="9">
        <v>0.98479905521204525</v>
      </c>
      <c r="O31" s="6">
        <v>4</v>
      </c>
      <c r="P31" s="6">
        <v>7</v>
      </c>
      <c r="R31">
        <v>22</v>
      </c>
      <c r="S31" t="s">
        <v>109</v>
      </c>
      <c r="T31" s="6">
        <v>2265.5</v>
      </c>
      <c r="U31" s="6">
        <v>40758.07</v>
      </c>
      <c r="V31" s="8">
        <v>27.204999999999998</v>
      </c>
      <c r="W31" s="6">
        <v>64.40255689</v>
      </c>
      <c r="X31" s="9">
        <v>1.2028305539756713E-2</v>
      </c>
      <c r="Y31" s="9">
        <v>0.82375310503390498</v>
      </c>
      <c r="Z31" s="6">
        <v>5</v>
      </c>
      <c r="AB31">
        <v>21</v>
      </c>
    </row>
    <row r="32" spans="3:28" x14ac:dyDescent="0.25">
      <c r="C32" t="s">
        <v>173</v>
      </c>
      <c r="G32">
        <v>23</v>
      </c>
      <c r="H32" t="s">
        <v>347</v>
      </c>
      <c r="I32" s="6">
        <v>79</v>
      </c>
      <c r="J32" s="6">
        <v>1789.12</v>
      </c>
      <c r="K32" s="8">
        <v>22.88</v>
      </c>
      <c r="L32" s="6">
        <v>11.0220214</v>
      </c>
      <c r="M32" s="9">
        <v>2.0585555522489294E-3</v>
      </c>
      <c r="N32" s="9">
        <v>0.98685761076429412</v>
      </c>
      <c r="O32" s="6">
        <v>1</v>
      </c>
      <c r="P32" s="6">
        <v>3</v>
      </c>
      <c r="R32">
        <v>23</v>
      </c>
      <c r="S32" t="s">
        <v>240</v>
      </c>
      <c r="T32" s="6">
        <v>2444.3000000000002</v>
      </c>
      <c r="U32" s="6">
        <v>31295.89</v>
      </c>
      <c r="V32" s="8">
        <v>20.238461538461539</v>
      </c>
      <c r="W32" s="6">
        <v>61.429786119999996</v>
      </c>
      <c r="X32" s="9">
        <v>1.1473088529005235E-2</v>
      </c>
      <c r="Y32" s="9">
        <v>0.83522619356291028</v>
      </c>
      <c r="Z32" s="6">
        <v>9</v>
      </c>
      <c r="AB32">
        <v>22</v>
      </c>
    </row>
    <row r="33" spans="3:38" x14ac:dyDescent="0.25">
      <c r="C33" t="s">
        <v>64</v>
      </c>
      <c r="G33">
        <v>24</v>
      </c>
      <c r="H33" t="s">
        <v>348</v>
      </c>
      <c r="I33" s="6">
        <v>590</v>
      </c>
      <c r="J33" s="6">
        <v>7313.36</v>
      </c>
      <c r="K33" s="8">
        <v>55.268333333333338</v>
      </c>
      <c r="L33" s="6">
        <v>10.655975429999998</v>
      </c>
      <c r="M33" s="9">
        <v>1.9901900558870872E-3</v>
      </c>
      <c r="N33" s="9">
        <v>0.9888478008201812</v>
      </c>
      <c r="O33" s="6">
        <v>3</v>
      </c>
      <c r="P33" s="6">
        <v>5</v>
      </c>
      <c r="R33">
        <v>24</v>
      </c>
      <c r="S33" t="s">
        <v>190</v>
      </c>
      <c r="T33" s="6">
        <v>3153.62</v>
      </c>
      <c r="U33" s="6">
        <v>11884.57</v>
      </c>
      <c r="V33" s="8">
        <v>28.395882352941179</v>
      </c>
      <c r="W33" s="6">
        <v>57.350555499999999</v>
      </c>
      <c r="X33" s="9">
        <v>1.0711220761110606E-2</v>
      </c>
      <c r="Y33" s="9">
        <v>0.84593741432402092</v>
      </c>
      <c r="Z33" s="6">
        <v>10</v>
      </c>
    </row>
    <row r="34" spans="3:38" x14ac:dyDescent="0.25">
      <c r="C34" t="s">
        <v>68</v>
      </c>
      <c r="G34">
        <v>25</v>
      </c>
      <c r="H34" t="s">
        <v>349</v>
      </c>
      <c r="I34" s="6">
        <v>112</v>
      </c>
      <c r="J34" s="6">
        <v>90.06</v>
      </c>
      <c r="K34" s="8">
        <v>0.875</v>
      </c>
      <c r="L34" s="6">
        <v>9.600813200000001</v>
      </c>
      <c r="M34" s="9">
        <v>1.793120027780459E-3</v>
      </c>
      <c r="N34" s="9">
        <v>0.99064092084796163</v>
      </c>
      <c r="O34" s="6">
        <v>1</v>
      </c>
      <c r="P34" s="6">
        <v>3</v>
      </c>
      <c r="R34">
        <v>25</v>
      </c>
      <c r="S34" t="s">
        <v>171</v>
      </c>
      <c r="T34" s="6">
        <v>2965</v>
      </c>
      <c r="U34" s="6">
        <v>11024.27</v>
      </c>
      <c r="V34" s="8">
        <v>15.859375</v>
      </c>
      <c r="W34" s="6">
        <v>54.151094230000005</v>
      </c>
      <c r="X34" s="9">
        <v>1.0113665328895249E-2</v>
      </c>
      <c r="Y34" s="9">
        <v>0.85605107965291616</v>
      </c>
      <c r="Z34" s="6">
        <v>11</v>
      </c>
    </row>
    <row r="35" spans="3:38" x14ac:dyDescent="0.25">
      <c r="C35" t="s">
        <v>171</v>
      </c>
      <c r="G35">
        <v>26</v>
      </c>
      <c r="H35" t="s">
        <v>350</v>
      </c>
      <c r="I35" s="6">
        <v>1568.5</v>
      </c>
      <c r="J35" s="6">
        <v>16727.11</v>
      </c>
      <c r="K35" s="8">
        <v>18.511111111111109</v>
      </c>
      <c r="L35" s="6">
        <v>6.8349304100000001</v>
      </c>
      <c r="M35" s="9">
        <v>1.2765429710325687E-3</v>
      </c>
      <c r="N35" s="9">
        <v>0.99191746381899415</v>
      </c>
      <c r="O35" s="6">
        <v>2</v>
      </c>
      <c r="P35" s="6">
        <v>8</v>
      </c>
      <c r="R35">
        <v>26</v>
      </c>
      <c r="S35" t="s">
        <v>112</v>
      </c>
      <c r="T35" s="6">
        <v>2780.8</v>
      </c>
      <c r="U35" s="6">
        <v>30423.19</v>
      </c>
      <c r="V35" s="8">
        <v>20.890625</v>
      </c>
      <c r="W35" s="6">
        <v>50.327252029999997</v>
      </c>
      <c r="X35" s="9">
        <v>9.3994958216818292E-3</v>
      </c>
      <c r="Y35" s="9">
        <v>0.86545057547459792</v>
      </c>
      <c r="Z35" s="6">
        <v>10</v>
      </c>
    </row>
    <row r="36" spans="3:38" x14ac:dyDescent="0.25">
      <c r="C36" t="s">
        <v>236</v>
      </c>
      <c r="G36">
        <v>27</v>
      </c>
      <c r="H36" t="s">
        <v>351</v>
      </c>
      <c r="I36" s="6">
        <v>101</v>
      </c>
      <c r="J36" s="6">
        <v>2188.83</v>
      </c>
      <c r="K36" s="8">
        <v>22.331666666666667</v>
      </c>
      <c r="L36" s="6">
        <v>6.5108196300000003</v>
      </c>
      <c r="M36" s="9">
        <v>1.2160096059174608E-3</v>
      </c>
      <c r="N36" s="9">
        <v>0.99313347342491165</v>
      </c>
      <c r="O36" s="6">
        <v>3</v>
      </c>
      <c r="P36" s="6">
        <v>5</v>
      </c>
      <c r="R36">
        <v>27</v>
      </c>
      <c r="S36" t="s">
        <v>68</v>
      </c>
      <c r="T36" s="6">
        <v>5861.5</v>
      </c>
      <c r="U36" s="6">
        <v>9975.36</v>
      </c>
      <c r="V36" s="8">
        <v>3.7524999999999999</v>
      </c>
      <c r="W36" s="6">
        <v>47.715056789999998</v>
      </c>
      <c r="X36" s="9">
        <v>8.9116226068049077E-3</v>
      </c>
      <c r="Y36" s="9">
        <v>0.87436219808140281</v>
      </c>
      <c r="Z36" s="6">
        <v>3</v>
      </c>
    </row>
    <row r="37" spans="3:38" x14ac:dyDescent="0.25">
      <c r="C37" t="s">
        <v>33</v>
      </c>
      <c r="G37">
        <v>28</v>
      </c>
      <c r="H37" t="s">
        <v>352</v>
      </c>
      <c r="I37" s="6">
        <v>186</v>
      </c>
      <c r="J37" s="6">
        <v>13388.44</v>
      </c>
      <c r="K37" s="8">
        <v>68.17</v>
      </c>
      <c r="L37" s="6">
        <v>6.4704179599999998</v>
      </c>
      <c r="M37" s="9">
        <v>1.2084638863910382E-3</v>
      </c>
      <c r="N37" s="9">
        <v>0.99434193731130271</v>
      </c>
      <c r="O37" s="6">
        <v>2</v>
      </c>
      <c r="P37" s="6">
        <v>2</v>
      </c>
      <c r="R37">
        <v>28</v>
      </c>
      <c r="S37" t="s">
        <v>89</v>
      </c>
      <c r="T37" s="6">
        <v>2619</v>
      </c>
      <c r="U37" s="6">
        <v>8739.31</v>
      </c>
      <c r="V37" s="8">
        <v>3.4116666666666666</v>
      </c>
      <c r="W37" s="6">
        <v>47.59369598</v>
      </c>
      <c r="X37" s="9">
        <v>8.8889563498467314E-3</v>
      </c>
      <c r="Y37" s="9">
        <v>0.88325115443124957</v>
      </c>
      <c r="Z37" s="6">
        <v>6</v>
      </c>
    </row>
    <row r="38" spans="3:38" x14ac:dyDescent="0.25">
      <c r="C38" t="s">
        <v>108</v>
      </c>
      <c r="G38">
        <v>29</v>
      </c>
      <c r="H38" t="s">
        <v>353</v>
      </c>
      <c r="I38" s="6">
        <v>377</v>
      </c>
      <c r="J38" s="6">
        <v>1014.41</v>
      </c>
      <c r="K38" s="8">
        <v>2.1441666666666666</v>
      </c>
      <c r="L38" s="6">
        <v>6.3252020699999996</v>
      </c>
      <c r="M38" s="9">
        <v>1.1813422754101096E-3</v>
      </c>
      <c r="N38" s="9">
        <v>0.99552327958671283</v>
      </c>
      <c r="O38" s="6">
        <v>3</v>
      </c>
      <c r="P38" s="6">
        <v>8</v>
      </c>
      <c r="R38">
        <v>29</v>
      </c>
      <c r="S38" t="s">
        <v>243</v>
      </c>
      <c r="T38" s="6">
        <v>579.02</v>
      </c>
      <c r="U38" s="6">
        <v>42795.83</v>
      </c>
      <c r="V38" s="8">
        <v>37.03</v>
      </c>
      <c r="W38" s="6">
        <v>44.090437350000002</v>
      </c>
      <c r="X38" s="9">
        <v>8.2346614395002061E-3</v>
      </c>
      <c r="Y38" s="9">
        <v>0.89148581587074971</v>
      </c>
      <c r="Z38" s="6">
        <v>6</v>
      </c>
      <c r="AB38">
        <v>1</v>
      </c>
      <c r="AC38" t="s">
        <v>15</v>
      </c>
      <c r="AD38" t="s">
        <v>16</v>
      </c>
      <c r="AE38" t="s">
        <v>17</v>
      </c>
      <c r="AF38" t="s">
        <v>18</v>
      </c>
      <c r="AG38" t="s">
        <v>19</v>
      </c>
      <c r="AH38" t="s">
        <v>20</v>
      </c>
      <c r="AI38" t="s">
        <v>21</v>
      </c>
      <c r="AJ38" t="s">
        <v>23</v>
      </c>
      <c r="AK38" t="s">
        <v>27</v>
      </c>
      <c r="AL38" t="s">
        <v>22</v>
      </c>
    </row>
    <row r="39" spans="3:38" x14ac:dyDescent="0.25">
      <c r="C39" t="s">
        <v>201</v>
      </c>
      <c r="G39">
        <v>30</v>
      </c>
      <c r="H39" t="s">
        <v>354</v>
      </c>
      <c r="I39" s="6">
        <v>100</v>
      </c>
      <c r="J39" s="6">
        <v>1646.25</v>
      </c>
      <c r="K39" s="8">
        <v>16.778749999999999</v>
      </c>
      <c r="L39" s="6">
        <v>5.2632629999999994</v>
      </c>
      <c r="M39" s="9">
        <v>9.8300655373399618E-4</v>
      </c>
      <c r="N39" s="9">
        <v>0.99650628614044678</v>
      </c>
      <c r="O39" s="6">
        <v>1</v>
      </c>
      <c r="P39" s="6">
        <v>8</v>
      </c>
      <c r="R39">
        <v>30</v>
      </c>
      <c r="S39" t="s">
        <v>114</v>
      </c>
      <c r="T39" s="6">
        <v>1983.65</v>
      </c>
      <c r="U39" s="6">
        <v>17023.73</v>
      </c>
      <c r="V39" s="8">
        <v>17.171333333333333</v>
      </c>
      <c r="W39" s="6">
        <v>38.508314029999994</v>
      </c>
      <c r="X39" s="9">
        <v>7.1921021360203344E-3</v>
      </c>
      <c r="Y39" s="9">
        <v>0.8986779180067701</v>
      </c>
      <c r="Z39" s="6">
        <v>9</v>
      </c>
      <c r="AB39">
        <v>2</v>
      </c>
      <c r="AC39" t="s">
        <v>267</v>
      </c>
      <c r="AD39" s="6">
        <v>61437.91</v>
      </c>
      <c r="AE39" s="6">
        <v>2574083.66</v>
      </c>
      <c r="AF39" s="6">
        <v>29.042735042735043</v>
      </c>
      <c r="AG39" s="6">
        <v>3535.5972900600004</v>
      </c>
      <c r="AH39" s="9">
        <v>0.66033472153930695</v>
      </c>
      <c r="AI39" s="9">
        <v>0.66033472153930695</v>
      </c>
      <c r="AJ39" s="6">
        <v>63</v>
      </c>
      <c r="AK39" s="6">
        <v>39</v>
      </c>
      <c r="AL39" s="6">
        <v>6</v>
      </c>
    </row>
    <row r="40" spans="3:38" x14ac:dyDescent="0.25">
      <c r="C40" t="s">
        <v>89</v>
      </c>
      <c r="G40">
        <v>31</v>
      </c>
      <c r="H40" t="s">
        <v>355</v>
      </c>
      <c r="I40" s="6">
        <v>105</v>
      </c>
      <c r="J40" s="6">
        <v>711.69</v>
      </c>
      <c r="K40" s="8">
        <v>8.4933333333333341</v>
      </c>
      <c r="L40" s="6">
        <v>3.2090592199999994</v>
      </c>
      <c r="M40" s="9">
        <v>5.9934801749038683E-4</v>
      </c>
      <c r="N40" s="9">
        <v>0.99710563415793718</v>
      </c>
      <c r="O40" s="6">
        <v>2</v>
      </c>
      <c r="P40" s="6">
        <v>6</v>
      </c>
      <c r="R40">
        <v>31</v>
      </c>
      <c r="S40" t="s">
        <v>176</v>
      </c>
      <c r="T40" s="6">
        <v>1207.45</v>
      </c>
      <c r="U40" s="6">
        <v>29736.2</v>
      </c>
      <c r="V40" s="8">
        <v>25.401666666666667</v>
      </c>
      <c r="W40" s="6">
        <v>38.3939448</v>
      </c>
      <c r="X40" s="9">
        <v>7.1707416790879131E-3</v>
      </c>
      <c r="Y40" s="9">
        <v>0.90584865968585804</v>
      </c>
      <c r="Z40" s="6">
        <v>8</v>
      </c>
      <c r="AC40" t="s">
        <v>266</v>
      </c>
      <c r="AD40" s="6">
        <v>176239.95</v>
      </c>
      <c r="AE40" s="6">
        <v>362342.59</v>
      </c>
      <c r="AF40" s="6">
        <v>5.6558333333333337</v>
      </c>
      <c r="AG40" s="6">
        <v>1818.6528723700019</v>
      </c>
      <c r="AH40" s="9">
        <v>0.33966527846069422</v>
      </c>
      <c r="AI40" s="9">
        <v>1.0000000000000011</v>
      </c>
      <c r="AJ40" s="6">
        <v>72</v>
      </c>
      <c r="AK40" s="6">
        <v>24</v>
      </c>
      <c r="AL40" s="6">
        <v>6</v>
      </c>
    </row>
    <row r="41" spans="3:38" x14ac:dyDescent="0.25">
      <c r="C41" t="s">
        <v>41</v>
      </c>
      <c r="G41">
        <v>32</v>
      </c>
      <c r="H41" t="s">
        <v>356</v>
      </c>
      <c r="I41" s="6">
        <v>144</v>
      </c>
      <c r="J41" s="6">
        <v>585.91999999999996</v>
      </c>
      <c r="K41" s="8">
        <v>5.5759999999999996</v>
      </c>
      <c r="L41" s="6">
        <v>2.3651018699999997</v>
      </c>
      <c r="M41" s="9">
        <v>4.417242000748452E-4</v>
      </c>
      <c r="N41" s="9">
        <v>0.99754735835801212</v>
      </c>
      <c r="O41" s="6">
        <v>1</v>
      </c>
      <c r="P41" s="6">
        <v>4</v>
      </c>
      <c r="R41">
        <v>32</v>
      </c>
      <c r="S41" t="s">
        <v>108</v>
      </c>
      <c r="T41" s="6">
        <v>3905.31</v>
      </c>
      <c r="U41" s="6">
        <v>7861.97</v>
      </c>
      <c r="V41" s="8">
        <v>24.295555555555556</v>
      </c>
      <c r="W41" s="6">
        <v>38.045429440000007</v>
      </c>
      <c r="X41" s="9">
        <v>7.1056503312003092E-3</v>
      </c>
      <c r="Y41" s="9">
        <v>0.91295431001705829</v>
      </c>
      <c r="Z41" s="6">
        <v>12</v>
      </c>
      <c r="AC41" t="s">
        <v>25</v>
      </c>
      <c r="AD41" s="6">
        <v>237677.86</v>
      </c>
      <c r="AE41" s="6">
        <v>2936426.25</v>
      </c>
      <c r="AF41" s="6">
        <v>21.657397660818713</v>
      </c>
      <c r="AG41" s="6">
        <v>5354.2501624299957</v>
      </c>
      <c r="AH41" s="9">
        <v>1</v>
      </c>
      <c r="AI41" s="9"/>
      <c r="AJ41" s="6">
        <v>73</v>
      </c>
      <c r="AK41" s="6">
        <v>48</v>
      </c>
      <c r="AL41" s="6">
        <v>6</v>
      </c>
    </row>
    <row r="42" spans="3:38" x14ac:dyDescent="0.25">
      <c r="C42" t="s">
        <v>88</v>
      </c>
      <c r="G42">
        <v>33</v>
      </c>
      <c r="H42" t="s">
        <v>357</v>
      </c>
      <c r="I42" s="6">
        <v>36</v>
      </c>
      <c r="J42" s="6">
        <v>28767.24</v>
      </c>
      <c r="K42" s="8">
        <v>799.09</v>
      </c>
      <c r="L42" s="6">
        <v>2.2438447200000002</v>
      </c>
      <c r="M42" s="9">
        <v>4.1907730343732096E-4</v>
      </c>
      <c r="N42" s="9">
        <v>0.99796643566144949</v>
      </c>
      <c r="O42" s="6">
        <v>1</v>
      </c>
      <c r="P42" s="6">
        <v>1</v>
      </c>
      <c r="R42">
        <v>33</v>
      </c>
      <c r="S42" t="s">
        <v>76</v>
      </c>
      <c r="T42" s="6">
        <v>4458.8</v>
      </c>
      <c r="U42" s="6">
        <v>7620.93</v>
      </c>
      <c r="V42" s="8">
        <v>22.653749999999999</v>
      </c>
      <c r="W42" s="6">
        <v>37.748876400000007</v>
      </c>
      <c r="X42" s="9">
        <v>7.0502638567167542E-3</v>
      </c>
      <c r="Y42" s="9">
        <v>0.92000457387377499</v>
      </c>
      <c r="Z42" s="6">
        <v>7</v>
      </c>
    </row>
    <row r="43" spans="3:38" x14ac:dyDescent="0.25">
      <c r="C43" t="s">
        <v>133</v>
      </c>
      <c r="G43">
        <v>34</v>
      </c>
      <c r="H43" t="s">
        <v>358</v>
      </c>
      <c r="I43" s="6">
        <v>49.1</v>
      </c>
      <c r="J43" s="6">
        <v>562.4</v>
      </c>
      <c r="K43" s="8">
        <v>11.547499999999999</v>
      </c>
      <c r="L43" s="6">
        <v>2.1122787000000001</v>
      </c>
      <c r="M43" s="9">
        <v>3.94505044762674E-4</v>
      </c>
      <c r="N43" s="9">
        <v>0.99836094070621217</v>
      </c>
      <c r="O43" s="6">
        <v>2</v>
      </c>
      <c r="P43" s="6">
        <v>4</v>
      </c>
      <c r="R43">
        <v>34</v>
      </c>
      <c r="S43" t="s">
        <v>94</v>
      </c>
      <c r="T43" s="6">
        <v>4608.25</v>
      </c>
      <c r="U43" s="6">
        <v>7103.17</v>
      </c>
      <c r="V43" s="8">
        <v>14.078571428571427</v>
      </c>
      <c r="W43" s="6">
        <v>34.7980278</v>
      </c>
      <c r="X43" s="9">
        <v>6.4991411951897133E-3</v>
      </c>
      <c r="Y43" s="9">
        <v>0.92650371506896478</v>
      </c>
      <c r="Z43" s="6">
        <v>6</v>
      </c>
    </row>
    <row r="44" spans="3:38" x14ac:dyDescent="0.25">
      <c r="C44" t="s">
        <v>228</v>
      </c>
      <c r="G44">
        <v>35</v>
      </c>
      <c r="H44" t="s">
        <v>359</v>
      </c>
      <c r="I44" s="6">
        <v>21</v>
      </c>
      <c r="J44" s="6">
        <v>420</v>
      </c>
      <c r="K44" s="8">
        <v>20</v>
      </c>
      <c r="L44" s="6">
        <v>1.9195997</v>
      </c>
      <c r="M44" s="9">
        <v>3.5851886665093748E-4</v>
      </c>
      <c r="N44" s="9">
        <v>0.99871945957286312</v>
      </c>
      <c r="O44" s="6">
        <v>1</v>
      </c>
      <c r="P44" s="6">
        <v>2</v>
      </c>
      <c r="R44">
        <v>35</v>
      </c>
      <c r="S44" t="s">
        <v>88</v>
      </c>
      <c r="T44" s="6">
        <v>3559.85</v>
      </c>
      <c r="U44" s="6">
        <v>5816.24</v>
      </c>
      <c r="V44" s="8">
        <v>26.197500000000002</v>
      </c>
      <c r="W44" s="6">
        <v>26.394196450000003</v>
      </c>
      <c r="X44" s="9">
        <v>4.9295784935870736E-3</v>
      </c>
      <c r="Y44" s="9">
        <v>0.93143329356255189</v>
      </c>
      <c r="Z44" s="6">
        <v>3</v>
      </c>
    </row>
    <row r="45" spans="3:38" x14ac:dyDescent="0.25">
      <c r="C45" t="s">
        <v>311</v>
      </c>
      <c r="G45">
        <v>36</v>
      </c>
      <c r="H45" t="s">
        <v>360</v>
      </c>
      <c r="I45" s="6">
        <v>79</v>
      </c>
      <c r="J45" s="6">
        <v>98.75</v>
      </c>
      <c r="K45" s="8">
        <v>1.25</v>
      </c>
      <c r="L45" s="6">
        <v>1.3931482099999999</v>
      </c>
      <c r="M45" s="9">
        <v>2.6019482985227712E-4</v>
      </c>
      <c r="N45" s="9">
        <v>0.9989796544027153</v>
      </c>
      <c r="O45" s="6">
        <v>1</v>
      </c>
      <c r="P45" s="6">
        <v>1</v>
      </c>
      <c r="R45">
        <v>36</v>
      </c>
      <c r="S45" t="s">
        <v>168</v>
      </c>
      <c r="T45" s="6">
        <v>2747</v>
      </c>
      <c r="U45" s="6">
        <v>4154.7</v>
      </c>
      <c r="V45" s="8">
        <v>12.954285714285716</v>
      </c>
      <c r="W45" s="6">
        <v>24.005079919999996</v>
      </c>
      <c r="X45" s="9">
        <v>4.4833691351293583E-3</v>
      </c>
      <c r="Y45" s="9">
        <v>0.93591666269768126</v>
      </c>
      <c r="Z45" s="6">
        <v>9</v>
      </c>
      <c r="AC45" t="s">
        <v>15</v>
      </c>
      <c r="AD45" t="s">
        <v>16</v>
      </c>
      <c r="AE45" t="s">
        <v>17</v>
      </c>
      <c r="AF45" t="s">
        <v>18</v>
      </c>
      <c r="AG45" t="s">
        <v>19</v>
      </c>
      <c r="AH45" t="s">
        <v>20</v>
      </c>
      <c r="AI45" t="s">
        <v>21</v>
      </c>
      <c r="AJ45" t="s">
        <v>23</v>
      </c>
      <c r="AK45" t="s">
        <v>27</v>
      </c>
      <c r="AL45" t="s">
        <v>22</v>
      </c>
    </row>
    <row r="46" spans="3:38" x14ac:dyDescent="0.25">
      <c r="C46" t="s">
        <v>227</v>
      </c>
      <c r="G46">
        <v>37</v>
      </c>
      <c r="H46" t="s">
        <v>361</v>
      </c>
      <c r="I46" s="6">
        <v>130.44999999999999</v>
      </c>
      <c r="J46" s="6">
        <v>346.1</v>
      </c>
      <c r="K46" s="8">
        <v>2.5649999999999999</v>
      </c>
      <c r="L46" s="6">
        <v>1.2681602200000002</v>
      </c>
      <c r="M46" s="9">
        <v>2.3685113349736594E-4</v>
      </c>
      <c r="N46" s="9">
        <v>0.99921650553621266</v>
      </c>
      <c r="O46" s="6">
        <v>3</v>
      </c>
      <c r="P46" s="6">
        <v>12</v>
      </c>
      <c r="R46">
        <v>37</v>
      </c>
      <c r="S46" t="s">
        <v>104</v>
      </c>
      <c r="T46" s="6">
        <v>3579</v>
      </c>
      <c r="U46" s="6">
        <v>4732.8100000000004</v>
      </c>
      <c r="V46" s="8">
        <v>6.76</v>
      </c>
      <c r="W46" s="6">
        <v>23.38224902</v>
      </c>
      <c r="X46" s="9">
        <v>4.3670445553832885E-3</v>
      </c>
      <c r="Y46" s="9">
        <v>0.94028370725306454</v>
      </c>
      <c r="Z46" s="6">
        <v>4</v>
      </c>
      <c r="AB46">
        <v>1</v>
      </c>
      <c r="AC46" t="s">
        <v>268</v>
      </c>
      <c r="AD46" s="6">
        <v>201723.19</v>
      </c>
      <c r="AE46" s="6">
        <v>743700.62</v>
      </c>
      <c r="AF46" s="6">
        <v>19.362140921409214</v>
      </c>
      <c r="AG46" s="6">
        <v>2835.5653637200003</v>
      </c>
      <c r="AH46" s="9">
        <v>0.52959149791258453</v>
      </c>
      <c r="AI46" s="9">
        <v>0.52959149791258453</v>
      </c>
      <c r="AJ46" s="6">
        <v>73</v>
      </c>
      <c r="AK46" s="6">
        <v>27</v>
      </c>
      <c r="AL46" s="6">
        <v>6</v>
      </c>
    </row>
    <row r="47" spans="3:38" x14ac:dyDescent="0.25">
      <c r="C47" t="s">
        <v>210</v>
      </c>
      <c r="G47">
        <v>38</v>
      </c>
      <c r="H47" t="s">
        <v>362</v>
      </c>
      <c r="I47" s="6">
        <v>26.6</v>
      </c>
      <c r="J47" s="6">
        <v>252.34</v>
      </c>
      <c r="K47" s="8">
        <v>9.2899999999999991</v>
      </c>
      <c r="L47" s="6">
        <v>1.0082515400000001</v>
      </c>
      <c r="M47" s="9">
        <v>1.8830863508671229E-4</v>
      </c>
      <c r="N47" s="9">
        <v>0.99940481417129945</v>
      </c>
      <c r="O47" s="6">
        <v>1</v>
      </c>
      <c r="P47" s="6">
        <v>2</v>
      </c>
      <c r="R47">
        <v>38</v>
      </c>
      <c r="S47" t="s">
        <v>143</v>
      </c>
      <c r="T47" s="6">
        <v>2551.15</v>
      </c>
      <c r="U47" s="6">
        <v>8021.31</v>
      </c>
      <c r="V47" s="8">
        <v>28.197000000000003</v>
      </c>
      <c r="W47" s="6">
        <v>21.3430736</v>
      </c>
      <c r="X47" s="9">
        <v>3.98619282859835E-3</v>
      </c>
      <c r="Y47" s="9">
        <v>0.94426990008166289</v>
      </c>
      <c r="Z47" s="6">
        <v>7</v>
      </c>
      <c r="AB47">
        <v>2</v>
      </c>
      <c r="AC47" t="s">
        <v>363</v>
      </c>
      <c r="AD47" s="6">
        <v>24020.77</v>
      </c>
      <c r="AE47" s="6">
        <v>2055050.68</v>
      </c>
      <c r="AF47" s="6">
        <v>39.573664122137401</v>
      </c>
      <c r="AG47" s="6">
        <v>1969.7282384999999</v>
      </c>
      <c r="AH47" s="9">
        <v>0.36788124924033244</v>
      </c>
      <c r="AI47" s="9">
        <v>0.89747274715291692</v>
      </c>
      <c r="AJ47" s="6">
        <v>57</v>
      </c>
      <c r="AK47" s="6">
        <v>20</v>
      </c>
      <c r="AL47" s="6">
        <v>6</v>
      </c>
    </row>
    <row r="48" spans="3:38" x14ac:dyDescent="0.25">
      <c r="C48" t="s">
        <v>114</v>
      </c>
      <c r="G48">
        <v>39</v>
      </c>
      <c r="H48" t="s">
        <v>364</v>
      </c>
      <c r="I48" s="6">
        <v>20</v>
      </c>
      <c r="J48" s="6">
        <v>181.8</v>
      </c>
      <c r="K48" s="8">
        <v>9.0266666666666655</v>
      </c>
      <c r="L48" s="6">
        <v>0.85210684999999997</v>
      </c>
      <c r="M48" s="9">
        <v>1.5914587928280067E-4</v>
      </c>
      <c r="N48" s="9">
        <v>0.99956396005058223</v>
      </c>
      <c r="O48" s="6">
        <v>1</v>
      </c>
      <c r="P48" s="6">
        <v>3</v>
      </c>
      <c r="R48">
        <v>39</v>
      </c>
      <c r="S48" t="s">
        <v>119</v>
      </c>
      <c r="T48" s="6">
        <v>2862.75</v>
      </c>
      <c r="U48" s="6">
        <v>3952.09</v>
      </c>
      <c r="V48" s="8">
        <v>18.302499999999998</v>
      </c>
      <c r="W48" s="6">
        <v>20.13588781</v>
      </c>
      <c r="X48" s="9">
        <v>3.7607297378988063E-3</v>
      </c>
      <c r="Y48" s="9">
        <v>0.94803062981956165</v>
      </c>
      <c r="Z48" s="6">
        <v>3</v>
      </c>
      <c r="AB48">
        <v>3</v>
      </c>
      <c r="AC48" t="s">
        <v>269</v>
      </c>
      <c r="AD48" s="6">
        <v>11933.9</v>
      </c>
      <c r="AE48" s="6">
        <v>137674.95000000001</v>
      </c>
      <c r="AF48" s="6">
        <v>13.504782608695653</v>
      </c>
      <c r="AG48" s="6">
        <v>548.95656020999979</v>
      </c>
      <c r="AH48" s="9">
        <v>0.10252725284708382</v>
      </c>
      <c r="AI48" s="9">
        <v>1.0000000000000009</v>
      </c>
      <c r="AJ48" s="6">
        <v>55</v>
      </c>
      <c r="AK48" s="6">
        <v>17</v>
      </c>
      <c r="AL48" s="6">
        <v>5</v>
      </c>
    </row>
    <row r="49" spans="3:38" x14ac:dyDescent="0.25">
      <c r="C49" t="s">
        <v>238</v>
      </c>
      <c r="G49">
        <v>40</v>
      </c>
      <c r="H49" t="s">
        <v>365</v>
      </c>
      <c r="I49" s="6">
        <v>6.5</v>
      </c>
      <c r="J49" s="6">
        <v>83.85</v>
      </c>
      <c r="K49" s="8">
        <v>12.9</v>
      </c>
      <c r="L49" s="6">
        <v>0.6749925</v>
      </c>
      <c r="M49" s="9">
        <v>1.260666721806025E-4</v>
      </c>
      <c r="N49" s="9">
        <v>0.99969002672276297</v>
      </c>
      <c r="O49" s="6">
        <v>1</v>
      </c>
      <c r="P49" s="6">
        <v>1</v>
      </c>
      <c r="R49">
        <v>40</v>
      </c>
      <c r="S49" t="s">
        <v>111</v>
      </c>
      <c r="T49" s="6">
        <v>2329.5</v>
      </c>
      <c r="U49" s="6">
        <v>3897.78</v>
      </c>
      <c r="V49" s="8">
        <v>3.1239999999999997</v>
      </c>
      <c r="W49" s="6">
        <v>19.727882429999998</v>
      </c>
      <c r="X49" s="9">
        <v>3.6845275867810052E-3</v>
      </c>
      <c r="Y49" s="9">
        <v>0.95171515740634272</v>
      </c>
      <c r="Z49" s="6">
        <v>4</v>
      </c>
      <c r="AC49" t="s">
        <v>25</v>
      </c>
      <c r="AD49" s="6">
        <v>237677.86</v>
      </c>
      <c r="AE49" s="6">
        <v>2936426.25</v>
      </c>
      <c r="AF49" s="6">
        <v>21.657397660818713</v>
      </c>
      <c r="AG49" s="6">
        <v>5354.2501624299957</v>
      </c>
      <c r="AH49" s="9">
        <v>1</v>
      </c>
      <c r="AI49" s="9"/>
      <c r="AJ49" s="6">
        <v>73</v>
      </c>
      <c r="AK49" s="6">
        <v>48</v>
      </c>
      <c r="AL49" s="6">
        <v>6</v>
      </c>
    </row>
    <row r="50" spans="3:38" x14ac:dyDescent="0.25">
      <c r="C50" t="s">
        <v>213</v>
      </c>
      <c r="G50">
        <v>41</v>
      </c>
      <c r="H50" t="s">
        <v>366</v>
      </c>
      <c r="I50" s="6">
        <v>1.35</v>
      </c>
      <c r="J50" s="6">
        <v>24.99</v>
      </c>
      <c r="K50" s="8">
        <v>18.510000000000002</v>
      </c>
      <c r="L50" s="6">
        <v>0.40001492999999999</v>
      </c>
      <c r="M50" s="9">
        <v>7.470979462387605E-5</v>
      </c>
      <c r="N50" s="9">
        <v>0.99976473651738684</v>
      </c>
      <c r="O50" s="6">
        <v>1</v>
      </c>
      <c r="P50" s="6">
        <v>1</v>
      </c>
      <c r="R50">
        <v>41</v>
      </c>
      <c r="S50" t="s">
        <v>123</v>
      </c>
      <c r="T50" s="6">
        <v>2655.7</v>
      </c>
      <c r="U50" s="6">
        <v>3658.87</v>
      </c>
      <c r="V50" s="8">
        <v>17.484000000000002</v>
      </c>
      <c r="W50" s="6">
        <v>18.687951319999996</v>
      </c>
      <c r="X50" s="9">
        <v>3.4903022371144828E-3</v>
      </c>
      <c r="Y50" s="9">
        <v>0.95520545964345727</v>
      </c>
      <c r="Z50" s="6">
        <v>4</v>
      </c>
    </row>
    <row r="51" spans="3:38" x14ac:dyDescent="0.25">
      <c r="C51" t="s">
        <v>221</v>
      </c>
      <c r="G51">
        <v>42</v>
      </c>
      <c r="H51" t="s">
        <v>367</v>
      </c>
      <c r="I51" s="6">
        <v>4.5</v>
      </c>
      <c r="J51" s="6">
        <v>109.56</v>
      </c>
      <c r="K51" s="8">
        <v>22.66</v>
      </c>
      <c r="L51" s="6">
        <v>0.29696906000000001</v>
      </c>
      <c r="M51" s="9">
        <v>5.5464173505337731E-5</v>
      </c>
      <c r="N51" s="9">
        <v>0.99982020069089217</v>
      </c>
      <c r="O51" s="6">
        <v>2</v>
      </c>
      <c r="P51" s="6">
        <v>3</v>
      </c>
      <c r="R51">
        <v>42</v>
      </c>
      <c r="S51" t="s">
        <v>155</v>
      </c>
      <c r="T51" s="6">
        <v>2651.35</v>
      </c>
      <c r="U51" s="6">
        <v>3670.74</v>
      </c>
      <c r="V51" s="8">
        <v>22.213333333333331</v>
      </c>
      <c r="W51" s="6">
        <v>18.109244999999998</v>
      </c>
      <c r="X51" s="9">
        <v>3.3822186955458243E-3</v>
      </c>
      <c r="Y51" s="9">
        <v>0.95858767833900294</v>
      </c>
      <c r="Z51" s="6">
        <v>10</v>
      </c>
    </row>
    <row r="52" spans="3:38" x14ac:dyDescent="0.25">
      <c r="C52" t="s">
        <v>174</v>
      </c>
      <c r="G52">
        <v>43</v>
      </c>
      <c r="H52" t="s">
        <v>368</v>
      </c>
      <c r="I52" s="6">
        <v>13.8</v>
      </c>
      <c r="J52" s="6">
        <v>36.39</v>
      </c>
      <c r="K52" s="8">
        <v>2.5249999999999999</v>
      </c>
      <c r="L52" s="6">
        <v>0.26891707999999998</v>
      </c>
      <c r="M52" s="9">
        <v>5.0224974896943086E-5</v>
      </c>
      <c r="N52" s="9">
        <v>0.99987042566578921</v>
      </c>
      <c r="O52" s="6">
        <v>1</v>
      </c>
      <c r="P52" s="6">
        <v>2</v>
      </c>
      <c r="R52">
        <v>43</v>
      </c>
      <c r="S52" t="s">
        <v>201</v>
      </c>
      <c r="T52" s="6">
        <v>928.5</v>
      </c>
      <c r="U52" s="6">
        <v>2799.35</v>
      </c>
      <c r="V52" s="8">
        <v>27.423999999999999</v>
      </c>
      <c r="W52" s="6">
        <v>17.910575399999999</v>
      </c>
      <c r="X52" s="9">
        <v>3.3451136679559603E-3</v>
      </c>
      <c r="Y52" s="9">
        <v>0.96193279200695903</v>
      </c>
      <c r="Z52" s="6">
        <v>5</v>
      </c>
    </row>
    <row r="53" spans="3:38" x14ac:dyDescent="0.25">
      <c r="C53" t="s">
        <v>165</v>
      </c>
      <c r="G53">
        <v>44</v>
      </c>
      <c r="H53" t="s">
        <v>369</v>
      </c>
      <c r="I53" s="6">
        <v>0.92</v>
      </c>
      <c r="J53" s="6">
        <v>7.3</v>
      </c>
      <c r="K53" s="8">
        <v>7.93</v>
      </c>
      <c r="L53" s="6">
        <v>0.20132998000000002</v>
      </c>
      <c r="M53" s="9">
        <v>3.7601900152649489E-5</v>
      </c>
      <c r="N53" s="9">
        <v>0.99990802756594188</v>
      </c>
      <c r="O53" s="6">
        <v>1</v>
      </c>
      <c r="P53" s="6">
        <v>1</v>
      </c>
      <c r="R53">
        <v>44</v>
      </c>
      <c r="S53" t="s">
        <v>147</v>
      </c>
      <c r="T53" s="6">
        <v>1876</v>
      </c>
      <c r="U53" s="6">
        <v>3272.16</v>
      </c>
      <c r="V53" s="8">
        <v>15.265000000000001</v>
      </c>
      <c r="W53" s="6">
        <v>16.331909</v>
      </c>
      <c r="X53" s="9">
        <v>3.0502700666843433E-3</v>
      </c>
      <c r="Y53" s="9">
        <v>0.96498306207364337</v>
      </c>
      <c r="Z53" s="6">
        <v>5</v>
      </c>
    </row>
    <row r="54" spans="3:38" x14ac:dyDescent="0.25">
      <c r="C54" t="s">
        <v>232</v>
      </c>
      <c r="G54">
        <v>45</v>
      </c>
      <c r="H54" t="s">
        <v>370</v>
      </c>
      <c r="I54" s="6">
        <v>13</v>
      </c>
      <c r="J54" s="6">
        <v>11.44</v>
      </c>
      <c r="K54" s="8">
        <v>0.88</v>
      </c>
      <c r="L54" s="6">
        <v>0.15524181999999997</v>
      </c>
      <c r="M54" s="9">
        <v>2.8994129017226265E-5</v>
      </c>
      <c r="N54" s="9">
        <v>0.99993702169495913</v>
      </c>
      <c r="O54" s="6">
        <v>1</v>
      </c>
      <c r="P54" s="6">
        <v>2</v>
      </c>
      <c r="R54">
        <v>45</v>
      </c>
      <c r="S54" t="s">
        <v>156</v>
      </c>
      <c r="T54" s="6">
        <v>3295.5</v>
      </c>
      <c r="U54" s="6">
        <v>2735.1</v>
      </c>
      <c r="V54" s="8">
        <v>37.345999999999997</v>
      </c>
      <c r="W54" s="6">
        <v>15.846363600000002</v>
      </c>
      <c r="X54" s="9">
        <v>2.9595859586822558E-3</v>
      </c>
      <c r="Y54" s="9">
        <v>0.96794264803232566</v>
      </c>
      <c r="Z54" s="6">
        <v>5</v>
      </c>
      <c r="AC54" t="s">
        <v>15</v>
      </c>
      <c r="AD54" t="s">
        <v>16</v>
      </c>
      <c r="AE54" t="s">
        <v>17</v>
      </c>
      <c r="AF54" t="s">
        <v>18</v>
      </c>
      <c r="AG54" t="s">
        <v>19</v>
      </c>
      <c r="AH54" t="s">
        <v>20</v>
      </c>
      <c r="AI54" t="s">
        <v>21</v>
      </c>
      <c r="AJ54" t="s">
        <v>23</v>
      </c>
      <c r="AK54" t="s">
        <v>27</v>
      </c>
      <c r="AL54" t="s">
        <v>22</v>
      </c>
    </row>
    <row r="55" spans="3:38" x14ac:dyDescent="0.25">
      <c r="C55" t="s">
        <v>156</v>
      </c>
      <c r="G55">
        <v>46</v>
      </c>
      <c r="H55" t="s">
        <v>371</v>
      </c>
      <c r="I55" s="6">
        <v>21</v>
      </c>
      <c r="J55" s="6">
        <v>98.57</v>
      </c>
      <c r="K55" s="8">
        <v>4.6639999999999997</v>
      </c>
      <c r="L55" s="6">
        <v>0.1327131</v>
      </c>
      <c r="M55" s="9">
        <v>2.4786495956283247E-5</v>
      </c>
      <c r="N55" s="9">
        <v>0.99996180819091529</v>
      </c>
      <c r="O55" s="6">
        <v>1</v>
      </c>
      <c r="P55" s="6">
        <v>5</v>
      </c>
      <c r="R55">
        <v>46</v>
      </c>
      <c r="S55" t="s">
        <v>149</v>
      </c>
      <c r="T55" s="6">
        <v>2699.6</v>
      </c>
      <c r="U55" s="6">
        <v>2555.71</v>
      </c>
      <c r="V55" s="8">
        <v>18.891111111111112</v>
      </c>
      <c r="W55" s="6">
        <v>14.806102870000002</v>
      </c>
      <c r="X55" s="9">
        <v>2.7652990467072866E-3</v>
      </c>
      <c r="Y55" s="9">
        <v>0.97070794707903296</v>
      </c>
      <c r="Z55" s="6">
        <v>7</v>
      </c>
      <c r="AB55">
        <v>1</v>
      </c>
      <c r="AC55" t="s">
        <v>270</v>
      </c>
      <c r="AD55" s="6">
        <v>237272.86</v>
      </c>
      <c r="AE55" s="6">
        <v>2904636.25</v>
      </c>
      <c r="AF55" s="6">
        <v>20.478212703101921</v>
      </c>
      <c r="AG55" s="6">
        <v>5328.3591212500014</v>
      </c>
      <c r="AH55" s="9">
        <v>0.99516439456608363</v>
      </c>
      <c r="AI55" s="9">
        <v>0.99516439456608363</v>
      </c>
      <c r="AJ55" s="6">
        <v>73</v>
      </c>
      <c r="AK55" s="6">
        <v>46</v>
      </c>
      <c r="AL55" s="6">
        <v>6</v>
      </c>
    </row>
    <row r="56" spans="3:38" x14ac:dyDescent="0.25">
      <c r="C56" t="s">
        <v>112</v>
      </c>
      <c r="G56">
        <v>47</v>
      </c>
      <c r="H56" t="s">
        <v>372</v>
      </c>
      <c r="I56" s="6">
        <v>5</v>
      </c>
      <c r="J56" s="6">
        <v>23.55</v>
      </c>
      <c r="K56" s="8">
        <v>4.71</v>
      </c>
      <c r="L56" s="6">
        <v>0.1288185</v>
      </c>
      <c r="M56" s="9">
        <v>2.4059111190564258E-5</v>
      </c>
      <c r="N56" s="9">
        <v>0.99998586730210592</v>
      </c>
      <c r="O56" s="6">
        <v>1</v>
      </c>
      <c r="P56" s="6">
        <v>1</v>
      </c>
      <c r="R56">
        <v>47</v>
      </c>
      <c r="S56" t="s">
        <v>133</v>
      </c>
      <c r="T56" s="6">
        <v>2152.5</v>
      </c>
      <c r="U56" s="6">
        <v>2664.89</v>
      </c>
      <c r="V56" s="8">
        <v>17.603333333333335</v>
      </c>
      <c r="W56" s="6">
        <v>12.805005359999999</v>
      </c>
      <c r="X56" s="9">
        <v>2.3915590365670403E-3</v>
      </c>
      <c r="Y56" s="9">
        <v>0.97309950611560003</v>
      </c>
      <c r="Z56" s="6">
        <v>2</v>
      </c>
      <c r="AB56">
        <v>2</v>
      </c>
      <c r="AC56" t="s">
        <v>373</v>
      </c>
      <c r="AD56" s="6">
        <v>369</v>
      </c>
      <c r="AE56" s="6">
        <v>3022.76</v>
      </c>
      <c r="AF56" s="6">
        <v>25.136666666666667</v>
      </c>
      <c r="AG56" s="6">
        <v>23.647196460000004</v>
      </c>
      <c r="AH56" s="9">
        <v>4.416528130480153E-3</v>
      </c>
      <c r="AI56" s="9">
        <v>0.99958092269656362</v>
      </c>
      <c r="AJ56" s="6">
        <v>6</v>
      </c>
      <c r="AK56" s="6">
        <v>1</v>
      </c>
      <c r="AL56" s="6">
        <v>1</v>
      </c>
    </row>
    <row r="57" spans="3:38" x14ac:dyDescent="0.25">
      <c r="C57" t="s">
        <v>119</v>
      </c>
      <c r="G57">
        <v>48</v>
      </c>
      <c r="H57" t="s">
        <v>374</v>
      </c>
      <c r="I57" s="6">
        <v>1</v>
      </c>
      <c r="J57" s="6">
        <v>4.7</v>
      </c>
      <c r="K57" s="8">
        <v>4.7</v>
      </c>
      <c r="L57" s="6">
        <v>7.5670000000000001E-2</v>
      </c>
      <c r="M57" s="9">
        <v>1.4132697895022822E-5</v>
      </c>
      <c r="N57" s="9">
        <v>1.0000000000000011</v>
      </c>
      <c r="O57" s="6">
        <v>1</v>
      </c>
      <c r="P57" s="6">
        <v>1</v>
      </c>
      <c r="R57">
        <v>48</v>
      </c>
      <c r="S57" t="s">
        <v>158</v>
      </c>
      <c r="T57" s="6">
        <v>1313</v>
      </c>
      <c r="U57" s="6">
        <v>2641.31</v>
      </c>
      <c r="V57" s="8">
        <v>2.5833333333333335</v>
      </c>
      <c r="W57" s="6">
        <v>11.94056569</v>
      </c>
      <c r="X57" s="9">
        <v>2.2301097871341973E-3</v>
      </c>
      <c r="Y57" s="9">
        <v>0.97532961590273415</v>
      </c>
      <c r="Z57" s="6">
        <v>2</v>
      </c>
      <c r="AB57">
        <v>3</v>
      </c>
      <c r="AC57" t="s">
        <v>375</v>
      </c>
      <c r="AD57" s="6">
        <v>36</v>
      </c>
      <c r="AE57" s="6">
        <v>28767.24</v>
      </c>
      <c r="AF57" s="6">
        <v>799.09</v>
      </c>
      <c r="AG57" s="6">
        <v>2.2438447200000002</v>
      </c>
      <c r="AH57" s="9">
        <v>4.1907730343732096E-4</v>
      </c>
      <c r="AI57" s="9">
        <v>1.0000000000000011</v>
      </c>
      <c r="AJ57" s="6">
        <v>1</v>
      </c>
      <c r="AK57" s="6">
        <v>1</v>
      </c>
      <c r="AL57" s="6">
        <v>1</v>
      </c>
    </row>
    <row r="58" spans="3:38" x14ac:dyDescent="0.25">
      <c r="C58" t="s">
        <v>56</v>
      </c>
      <c r="G58">
        <v>49</v>
      </c>
      <c r="H58" t="s">
        <v>25</v>
      </c>
      <c r="I58" s="6">
        <v>237677.86</v>
      </c>
      <c r="J58" s="6">
        <v>2936426.25</v>
      </c>
      <c r="K58" s="8">
        <v>21.657397660818713</v>
      </c>
      <c r="L58" s="6">
        <v>5354.2501624299957</v>
      </c>
      <c r="M58" s="9">
        <v>1</v>
      </c>
      <c r="N58" s="9"/>
      <c r="O58" s="6">
        <v>6</v>
      </c>
      <c r="P58" s="6">
        <v>73</v>
      </c>
      <c r="R58">
        <v>49</v>
      </c>
      <c r="S58" t="s">
        <v>146</v>
      </c>
      <c r="T58" s="6">
        <v>1010.3</v>
      </c>
      <c r="U58" s="6">
        <v>2270.13</v>
      </c>
      <c r="V58" s="8">
        <v>1.7879999999999998</v>
      </c>
      <c r="W58" s="6">
        <v>10.40898391</v>
      </c>
      <c r="X58" s="9">
        <v>1.9440600633564612E-3</v>
      </c>
      <c r="Y58" s="9">
        <v>0.9772736759660906</v>
      </c>
      <c r="Z58" s="6">
        <v>3</v>
      </c>
      <c r="AB58">
        <v>4</v>
      </c>
      <c r="AC58" t="s">
        <v>25</v>
      </c>
      <c r="AD58" s="6">
        <v>237677.86</v>
      </c>
      <c r="AE58" s="6">
        <v>2936426.25</v>
      </c>
      <c r="AF58" s="6">
        <v>21.657397660818713</v>
      </c>
      <c r="AG58" s="6">
        <v>5354.2501624299957</v>
      </c>
      <c r="AH58" s="9">
        <v>1</v>
      </c>
      <c r="AI58" s="9"/>
      <c r="AJ58" s="6">
        <v>73</v>
      </c>
      <c r="AK58" s="6">
        <v>48</v>
      </c>
      <c r="AL58" s="6">
        <v>6</v>
      </c>
    </row>
    <row r="59" spans="3:38" x14ac:dyDescent="0.25">
      <c r="C59" t="s">
        <v>94</v>
      </c>
      <c r="G59">
        <v>50</v>
      </c>
      <c r="R59">
        <v>50</v>
      </c>
      <c r="S59" t="s">
        <v>152</v>
      </c>
      <c r="T59" s="6">
        <v>2289.5</v>
      </c>
      <c r="U59" s="6">
        <v>1988.8</v>
      </c>
      <c r="V59" s="8">
        <v>15.95125</v>
      </c>
      <c r="W59" s="6">
        <v>10.216703020000001</v>
      </c>
      <c r="X59" s="9">
        <v>1.9081482392603055E-3</v>
      </c>
      <c r="Y59" s="9">
        <v>0.97918182420535083</v>
      </c>
      <c r="Z59" s="6">
        <v>6</v>
      </c>
      <c r="AB59">
        <v>5</v>
      </c>
    </row>
    <row r="60" spans="3:38" x14ac:dyDescent="0.25">
      <c r="C60" t="s">
        <v>169</v>
      </c>
      <c r="G60">
        <v>51</v>
      </c>
      <c r="R60">
        <v>51</v>
      </c>
      <c r="S60" t="s">
        <v>178</v>
      </c>
      <c r="T60" s="6">
        <v>1080</v>
      </c>
      <c r="U60" s="6">
        <v>2756.55</v>
      </c>
      <c r="V60" s="8">
        <v>13.388</v>
      </c>
      <c r="W60" s="6">
        <v>9.5331612500000009</v>
      </c>
      <c r="X60" s="9">
        <v>1.7804848411627876E-3</v>
      </c>
      <c r="Y60" s="9">
        <v>0.98096230904651371</v>
      </c>
      <c r="Z60" s="6">
        <v>12</v>
      </c>
    </row>
    <row r="61" spans="3:38" x14ac:dyDescent="0.25">
      <c r="C61" t="s">
        <v>158</v>
      </c>
      <c r="G61">
        <v>52</v>
      </c>
      <c r="R61">
        <v>52</v>
      </c>
      <c r="S61" t="s">
        <v>213</v>
      </c>
      <c r="T61" s="6">
        <v>593.70000000000005</v>
      </c>
      <c r="U61" s="6">
        <v>3428.35</v>
      </c>
      <c r="V61" s="8">
        <v>21.204000000000001</v>
      </c>
      <c r="W61" s="6">
        <v>9.2597839000000004</v>
      </c>
      <c r="X61" s="9">
        <v>1.7294268327196539E-3</v>
      </c>
      <c r="Y61" s="9">
        <v>0.98269173587923342</v>
      </c>
      <c r="Z61" s="6">
        <v>7</v>
      </c>
    </row>
    <row r="62" spans="3:38" x14ac:dyDescent="0.25">
      <c r="C62" t="s">
        <v>47</v>
      </c>
      <c r="G62">
        <v>53</v>
      </c>
      <c r="R62">
        <v>53</v>
      </c>
      <c r="S62" t="s">
        <v>159</v>
      </c>
      <c r="T62" s="6">
        <v>1635.75</v>
      </c>
      <c r="U62" s="6">
        <v>1765.41</v>
      </c>
      <c r="V62" s="8">
        <v>14.945</v>
      </c>
      <c r="W62" s="6">
        <v>8.5356519500000001</v>
      </c>
      <c r="X62" s="9">
        <v>1.5941825075513735E-3</v>
      </c>
      <c r="Y62" s="9">
        <v>0.98428591838678481</v>
      </c>
      <c r="Z62" s="6">
        <v>3</v>
      </c>
    </row>
    <row r="63" spans="3:38" x14ac:dyDescent="0.25">
      <c r="C63" t="s">
        <v>183</v>
      </c>
      <c r="G63">
        <v>54</v>
      </c>
      <c r="R63">
        <v>54</v>
      </c>
      <c r="S63" t="s">
        <v>169</v>
      </c>
      <c r="T63" s="6">
        <v>1361.1</v>
      </c>
      <c r="U63" s="6">
        <v>1657.78</v>
      </c>
      <c r="V63" s="8">
        <v>6.4700000000000006</v>
      </c>
      <c r="W63" s="6">
        <v>8.061673840000001</v>
      </c>
      <c r="X63" s="9">
        <v>1.505658793563216E-3</v>
      </c>
      <c r="Y63" s="9">
        <v>0.98579157718034804</v>
      </c>
      <c r="Z63" s="6">
        <v>4</v>
      </c>
    </row>
    <row r="64" spans="3:38" x14ac:dyDescent="0.25">
      <c r="C64" t="s">
        <v>128</v>
      </c>
      <c r="G64">
        <v>55</v>
      </c>
      <c r="R64">
        <v>55</v>
      </c>
      <c r="S64" t="s">
        <v>163</v>
      </c>
      <c r="T64" s="6">
        <v>1035.5</v>
      </c>
      <c r="U64" s="6">
        <v>1484.24</v>
      </c>
      <c r="V64" s="8">
        <v>9.8666666666666671</v>
      </c>
      <c r="W64" s="6">
        <v>8.0157487100000004</v>
      </c>
      <c r="X64" s="9">
        <v>1.4970814711358386E-3</v>
      </c>
      <c r="Y64" s="9">
        <v>0.98728865865148385</v>
      </c>
      <c r="Z64" s="6">
        <v>2</v>
      </c>
    </row>
    <row r="65" spans="3:26" x14ac:dyDescent="0.25">
      <c r="C65" t="s">
        <v>103</v>
      </c>
      <c r="G65">
        <v>56</v>
      </c>
      <c r="R65">
        <v>56</v>
      </c>
      <c r="S65" t="s">
        <v>204</v>
      </c>
      <c r="T65" s="6">
        <v>774</v>
      </c>
      <c r="U65" s="6">
        <v>1768.37</v>
      </c>
      <c r="V65" s="8">
        <v>13.436000000000002</v>
      </c>
      <c r="W65" s="6">
        <v>7.6575184600000004</v>
      </c>
      <c r="X65" s="9">
        <v>1.4301756973799445E-3</v>
      </c>
      <c r="Y65" s="9">
        <v>0.98871883434886365</v>
      </c>
      <c r="Z65" s="6">
        <v>4</v>
      </c>
    </row>
    <row r="66" spans="3:26" x14ac:dyDescent="0.25">
      <c r="C66" t="s">
        <v>30</v>
      </c>
      <c r="G66">
        <v>57</v>
      </c>
      <c r="R66">
        <v>57</v>
      </c>
      <c r="S66" t="s">
        <v>165</v>
      </c>
      <c r="T66" s="6">
        <v>1034.2</v>
      </c>
      <c r="U66" s="6">
        <v>1453.14</v>
      </c>
      <c r="V66" s="8">
        <v>6.3166666666666664</v>
      </c>
      <c r="W66" s="6">
        <v>7.5257391499999997</v>
      </c>
      <c r="X66" s="9">
        <v>1.4055636030619245E-3</v>
      </c>
      <c r="Y66" s="9">
        <v>0.99012439795192564</v>
      </c>
      <c r="Z66" s="6">
        <v>2</v>
      </c>
    </row>
    <row r="67" spans="3:26" x14ac:dyDescent="0.25">
      <c r="C67" t="s">
        <v>102</v>
      </c>
      <c r="G67">
        <v>58</v>
      </c>
      <c r="R67">
        <v>58</v>
      </c>
      <c r="S67" t="s">
        <v>219</v>
      </c>
      <c r="T67" s="6">
        <v>739.25</v>
      </c>
      <c r="U67" s="6">
        <v>3630.45</v>
      </c>
      <c r="V67" s="8">
        <v>29.473333333333333</v>
      </c>
      <c r="W67" s="6">
        <v>6.9657360100000005</v>
      </c>
      <c r="X67" s="9">
        <v>1.3009732079531078E-3</v>
      </c>
      <c r="Y67" s="9">
        <v>0.99142537115987872</v>
      </c>
      <c r="Z67" s="6">
        <v>3</v>
      </c>
    </row>
    <row r="68" spans="3:26" x14ac:dyDescent="0.25">
      <c r="C68" t="s">
        <v>79</v>
      </c>
      <c r="G68">
        <v>59</v>
      </c>
      <c r="R68">
        <v>59</v>
      </c>
      <c r="S68" t="s">
        <v>179</v>
      </c>
      <c r="T68" s="6">
        <v>1457</v>
      </c>
      <c r="U68" s="6">
        <v>1518.93</v>
      </c>
      <c r="V68" s="8">
        <v>2.2450000000000001</v>
      </c>
      <c r="W68" s="6">
        <v>6.7822509100000001</v>
      </c>
      <c r="X68" s="9">
        <v>1.266704151701779E-3</v>
      </c>
      <c r="Y68" s="9">
        <v>0.99269207531158044</v>
      </c>
      <c r="Z68" s="6">
        <v>2</v>
      </c>
    </row>
    <row r="69" spans="3:26" x14ac:dyDescent="0.25">
      <c r="C69" t="s">
        <v>226</v>
      </c>
      <c r="G69">
        <v>60</v>
      </c>
      <c r="R69">
        <v>60</v>
      </c>
      <c r="S69" t="s">
        <v>174</v>
      </c>
      <c r="T69" s="6">
        <v>952.5</v>
      </c>
      <c r="U69" s="6">
        <v>1316.11</v>
      </c>
      <c r="V69" s="8">
        <v>6.1499999999999995</v>
      </c>
      <c r="W69" s="6">
        <v>6.6077058100000006</v>
      </c>
      <c r="X69" s="9">
        <v>1.2341047970386822E-3</v>
      </c>
      <c r="Y69" s="9">
        <v>0.99392618010861911</v>
      </c>
      <c r="Z69" s="6">
        <v>2</v>
      </c>
    </row>
    <row r="70" spans="3:26" x14ac:dyDescent="0.25">
      <c r="C70" t="s">
        <v>159</v>
      </c>
      <c r="G70">
        <v>61</v>
      </c>
      <c r="R70">
        <v>61</v>
      </c>
      <c r="S70" t="s">
        <v>182</v>
      </c>
      <c r="T70" s="6">
        <v>999.4</v>
      </c>
      <c r="U70" s="6">
        <v>1326.05</v>
      </c>
      <c r="V70" s="8">
        <v>23.846</v>
      </c>
      <c r="W70" s="6">
        <v>6.1377136000000005</v>
      </c>
      <c r="X70" s="9">
        <v>1.146325519690405E-3</v>
      </c>
      <c r="Y70" s="9">
        <v>0.99507250562830951</v>
      </c>
      <c r="Z70" s="6">
        <v>4</v>
      </c>
    </row>
    <row r="71" spans="3:26" x14ac:dyDescent="0.25">
      <c r="C71" t="s">
        <v>233</v>
      </c>
      <c r="G71">
        <v>62</v>
      </c>
      <c r="R71">
        <v>62</v>
      </c>
      <c r="S71" t="s">
        <v>228</v>
      </c>
      <c r="T71" s="6">
        <v>281.5</v>
      </c>
      <c r="U71" s="6">
        <v>1174.6400000000001</v>
      </c>
      <c r="V71" s="8">
        <v>17.484999999999999</v>
      </c>
      <c r="W71" s="6">
        <v>4.9308972899999999</v>
      </c>
      <c r="X71" s="9">
        <v>9.2093143585247428E-4</v>
      </c>
      <c r="Y71" s="9">
        <v>0.99599343706416199</v>
      </c>
      <c r="Z71" s="6">
        <v>6</v>
      </c>
    </row>
    <row r="72" spans="3:26" x14ac:dyDescent="0.25">
      <c r="C72" t="s">
        <v>163</v>
      </c>
      <c r="G72">
        <v>63</v>
      </c>
      <c r="R72">
        <v>63</v>
      </c>
      <c r="S72" t="s">
        <v>206</v>
      </c>
      <c r="T72" s="6">
        <v>600.25</v>
      </c>
      <c r="U72" s="6">
        <v>895.21</v>
      </c>
      <c r="V72" s="8">
        <v>10.266666666666667</v>
      </c>
      <c r="W72" s="6">
        <v>4.4577256900000002</v>
      </c>
      <c r="X72" s="9">
        <v>8.3255835173321206E-4</v>
      </c>
      <c r="Y72" s="9">
        <v>0.99682599541589523</v>
      </c>
      <c r="Z72" s="6">
        <v>2</v>
      </c>
    </row>
    <row r="73" spans="3:26" x14ac:dyDescent="0.25">
      <c r="C73" t="s">
        <v>176</v>
      </c>
      <c r="G73">
        <v>64</v>
      </c>
      <c r="R73">
        <v>64</v>
      </c>
      <c r="S73" t="s">
        <v>211</v>
      </c>
      <c r="T73" s="6">
        <v>503.8</v>
      </c>
      <c r="U73" s="6">
        <v>708.23</v>
      </c>
      <c r="V73" s="8">
        <v>2.54</v>
      </c>
      <c r="W73" s="6">
        <v>3.4751359399999995</v>
      </c>
      <c r="X73" s="9">
        <v>6.4904250540711173E-4</v>
      </c>
      <c r="Y73" s="9">
        <v>0.99747503792130232</v>
      </c>
      <c r="Z73" s="6">
        <v>2</v>
      </c>
    </row>
    <row r="74" spans="3:26" x14ac:dyDescent="0.25">
      <c r="C74" t="s">
        <v>150</v>
      </c>
      <c r="G74">
        <v>65</v>
      </c>
      <c r="R74">
        <v>65</v>
      </c>
      <c r="S74" t="s">
        <v>210</v>
      </c>
      <c r="T74" s="6">
        <v>518.5</v>
      </c>
      <c r="U74" s="6">
        <v>590.38</v>
      </c>
      <c r="V74" s="8">
        <v>4.9066666666666672</v>
      </c>
      <c r="W74" s="6">
        <v>2.9424117900000004</v>
      </c>
      <c r="X74" s="9">
        <v>5.4954693948491265E-4</v>
      </c>
      <c r="Y74" s="9">
        <v>0.99802458486078716</v>
      </c>
      <c r="Z74" s="6">
        <v>2</v>
      </c>
    </row>
    <row r="75" spans="3:26" x14ac:dyDescent="0.25">
      <c r="C75" t="s">
        <v>152</v>
      </c>
      <c r="G75">
        <v>66</v>
      </c>
      <c r="R75">
        <v>66</v>
      </c>
      <c r="S75" t="s">
        <v>221</v>
      </c>
      <c r="T75" s="6">
        <v>443</v>
      </c>
      <c r="U75" s="6">
        <v>411.99</v>
      </c>
      <c r="V75" s="8">
        <v>0.93</v>
      </c>
      <c r="W75" s="6">
        <v>1.95924728</v>
      </c>
      <c r="X75" s="9">
        <v>3.6592374666162531E-4</v>
      </c>
      <c r="Y75" s="9">
        <v>0.99839050860744882</v>
      </c>
      <c r="Z75" s="6">
        <v>1</v>
      </c>
    </row>
    <row r="76" spans="3:26" x14ac:dyDescent="0.25">
      <c r="C76" t="s">
        <v>240</v>
      </c>
      <c r="G76">
        <v>67</v>
      </c>
      <c r="R76">
        <v>67</v>
      </c>
      <c r="S76" t="s">
        <v>222</v>
      </c>
      <c r="T76" s="6">
        <v>351.25</v>
      </c>
      <c r="U76" s="6">
        <v>389.89</v>
      </c>
      <c r="V76" s="8">
        <v>1.1100000000000001</v>
      </c>
      <c r="W76" s="6">
        <v>1.8735735099999999</v>
      </c>
      <c r="X76" s="9">
        <v>3.4992266949844742E-4</v>
      </c>
      <c r="Y76" s="9">
        <v>0.99874043127694734</v>
      </c>
      <c r="Z76" s="6">
        <v>1</v>
      </c>
    </row>
    <row r="77" spans="3:26" x14ac:dyDescent="0.25">
      <c r="G77">
        <v>68</v>
      </c>
      <c r="R77">
        <v>68</v>
      </c>
      <c r="S77" t="s">
        <v>226</v>
      </c>
      <c r="T77" s="6">
        <v>212.8</v>
      </c>
      <c r="U77" s="6">
        <v>315.60000000000002</v>
      </c>
      <c r="V77" s="8">
        <v>2.35</v>
      </c>
      <c r="W77" s="6">
        <v>1.5151148299999999</v>
      </c>
      <c r="X77" s="9">
        <v>2.829742324389964E-4</v>
      </c>
      <c r="Y77" s="9">
        <v>0.99902340550938629</v>
      </c>
      <c r="Z77" s="6">
        <v>1</v>
      </c>
    </row>
    <row r="78" spans="3:26" x14ac:dyDescent="0.25">
      <c r="G78">
        <v>69</v>
      </c>
      <c r="R78">
        <v>69</v>
      </c>
      <c r="S78" t="s">
        <v>232</v>
      </c>
      <c r="T78" s="6">
        <v>346</v>
      </c>
      <c r="U78" s="6">
        <v>258.06</v>
      </c>
      <c r="V78" s="8">
        <v>0.44</v>
      </c>
      <c r="W78" s="6">
        <v>1.21966533</v>
      </c>
      <c r="X78" s="9">
        <v>2.2779386337945442E-4</v>
      </c>
      <c r="Y78" s="9">
        <v>0.99925119937276574</v>
      </c>
      <c r="Z78" s="6">
        <v>3</v>
      </c>
    </row>
    <row r="79" spans="3:26" x14ac:dyDescent="0.25">
      <c r="G79">
        <v>70</v>
      </c>
      <c r="R79">
        <v>70</v>
      </c>
      <c r="S79" t="s">
        <v>231</v>
      </c>
      <c r="T79" s="6">
        <v>325</v>
      </c>
      <c r="U79" s="6">
        <v>268.45</v>
      </c>
      <c r="V79" s="8">
        <v>0.76500000000000001</v>
      </c>
      <c r="W79" s="6">
        <v>1.1669385000000001</v>
      </c>
      <c r="X79" s="9">
        <v>2.1794620434215792E-4</v>
      </c>
      <c r="Y79" s="9">
        <v>0.99946914557710786</v>
      </c>
      <c r="Z79" s="6">
        <v>2</v>
      </c>
    </row>
    <row r="80" spans="3:26" x14ac:dyDescent="0.25">
      <c r="G80">
        <v>71</v>
      </c>
      <c r="R80">
        <v>71</v>
      </c>
      <c r="S80" t="s">
        <v>233</v>
      </c>
      <c r="T80" s="6">
        <v>107.7</v>
      </c>
      <c r="U80" s="6">
        <v>192.28</v>
      </c>
      <c r="V80" s="8">
        <v>4.0766666666666671</v>
      </c>
      <c r="W80" s="6">
        <v>1.0613594399999999</v>
      </c>
      <c r="X80" s="9">
        <v>1.9822746562112592E-4</v>
      </c>
      <c r="Y80" s="9">
        <v>0.99966737304272901</v>
      </c>
      <c r="Z80" s="6">
        <v>2</v>
      </c>
    </row>
    <row r="81" spans="7:26" x14ac:dyDescent="0.25">
      <c r="G81">
        <v>72</v>
      </c>
      <c r="R81">
        <v>72</v>
      </c>
      <c r="S81" t="s">
        <v>236</v>
      </c>
      <c r="T81" s="6">
        <v>231</v>
      </c>
      <c r="U81" s="6">
        <v>181.5</v>
      </c>
      <c r="V81" s="8">
        <v>0.71</v>
      </c>
      <c r="W81" s="6">
        <v>0.92932947999999993</v>
      </c>
      <c r="X81" s="9">
        <v>1.7356855802535553E-4</v>
      </c>
      <c r="Y81" s="9">
        <v>0.99984094160075432</v>
      </c>
      <c r="Z81" s="6">
        <v>2</v>
      </c>
    </row>
    <row r="82" spans="7:26" x14ac:dyDescent="0.25">
      <c r="G82">
        <v>73</v>
      </c>
      <c r="R82">
        <v>73</v>
      </c>
      <c r="S82" t="s">
        <v>238</v>
      </c>
      <c r="T82" s="6">
        <v>233</v>
      </c>
      <c r="U82" s="6">
        <v>161.91999999999999</v>
      </c>
      <c r="V82" s="8">
        <v>0.63500000000000001</v>
      </c>
      <c r="W82" s="6">
        <v>0.85163845999999999</v>
      </c>
      <c r="X82" s="9">
        <v>1.5905839924623333E-4</v>
      </c>
      <c r="Y82" s="9">
        <v>1.0000000000000004</v>
      </c>
      <c r="Z82" s="6">
        <v>2</v>
      </c>
    </row>
    <row r="83" spans="7:26" x14ac:dyDescent="0.25">
      <c r="G83">
        <v>74</v>
      </c>
      <c r="R83">
        <v>74</v>
      </c>
      <c r="S83" t="s">
        <v>25</v>
      </c>
      <c r="T83" s="6">
        <v>237677.86</v>
      </c>
      <c r="U83" s="6">
        <v>2936426.25</v>
      </c>
      <c r="V83" s="8">
        <v>21.657397660818713</v>
      </c>
      <c r="W83" s="6">
        <v>5354.2501624299957</v>
      </c>
      <c r="X83" s="9">
        <v>1</v>
      </c>
      <c r="Y83" s="9"/>
      <c r="Z83" s="6">
        <v>48</v>
      </c>
    </row>
  </sheetData>
  <sortState xmlns:xlrd2="http://schemas.microsoft.com/office/spreadsheetml/2017/richdata2" ref="C4:C76">
    <sortCondition ref="C3:C7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2B2FD-879C-41D4-A4E1-4A413D87C237}">
  <dimension ref="B3:B19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85" sqref="A185:XFD185"/>
    </sheetView>
  </sheetViews>
  <sheetFormatPr baseColWidth="10" defaultRowHeight="15" x14ac:dyDescent="0.25"/>
  <sheetData>
    <row r="3" spans="2:2" x14ac:dyDescent="0.25">
      <c r="B3" s="37" t="s">
        <v>385</v>
      </c>
    </row>
    <row r="4" spans="2:2" x14ac:dyDescent="0.25">
      <c r="B4" s="38" t="s">
        <v>38</v>
      </c>
    </row>
    <row r="5" spans="2:2" x14ac:dyDescent="0.25">
      <c r="B5" s="38" t="s">
        <v>76</v>
      </c>
    </row>
    <row r="6" spans="2:2" x14ac:dyDescent="0.25">
      <c r="B6" s="38" t="s">
        <v>101</v>
      </c>
    </row>
    <row r="7" spans="2:2" x14ac:dyDescent="0.25">
      <c r="B7" s="38" t="s">
        <v>220</v>
      </c>
    </row>
    <row r="8" spans="2:2" x14ac:dyDescent="0.25">
      <c r="B8" s="38" t="s">
        <v>179</v>
      </c>
    </row>
    <row r="9" spans="2:2" x14ac:dyDescent="0.25">
      <c r="B9" s="38" t="s">
        <v>147</v>
      </c>
    </row>
    <row r="10" spans="2:2" x14ac:dyDescent="0.25">
      <c r="B10" s="38" t="s">
        <v>70</v>
      </c>
    </row>
    <row r="11" spans="2:2" x14ac:dyDescent="0.25">
      <c r="B11" s="38" t="s">
        <v>211</v>
      </c>
    </row>
    <row r="12" spans="2:2" x14ac:dyDescent="0.25">
      <c r="B12" s="38" t="s">
        <v>193</v>
      </c>
    </row>
    <row r="13" spans="2:2" x14ac:dyDescent="0.25">
      <c r="B13" s="38" t="s">
        <v>59</v>
      </c>
    </row>
    <row r="14" spans="2:2" x14ac:dyDescent="0.25">
      <c r="B14" s="38" t="s">
        <v>134</v>
      </c>
    </row>
    <row r="15" spans="2:2" x14ac:dyDescent="0.25">
      <c r="B15" s="38" t="s">
        <v>168</v>
      </c>
    </row>
    <row r="16" spans="2:2" x14ac:dyDescent="0.25">
      <c r="B16" s="38" t="s">
        <v>50</v>
      </c>
    </row>
    <row r="17" spans="2:2" x14ac:dyDescent="0.25">
      <c r="B17" s="38" t="s">
        <v>90</v>
      </c>
    </row>
    <row r="18" spans="2:2" x14ac:dyDescent="0.25">
      <c r="B18" s="38" t="s">
        <v>243</v>
      </c>
    </row>
    <row r="19" spans="2:2" x14ac:dyDescent="0.25">
      <c r="B19" s="38" t="s">
        <v>206</v>
      </c>
    </row>
    <row r="20" spans="2:2" x14ac:dyDescent="0.25">
      <c r="B20" s="38" t="s">
        <v>149</v>
      </c>
    </row>
    <row r="21" spans="2:2" x14ac:dyDescent="0.25">
      <c r="B21" s="38" t="s">
        <v>178</v>
      </c>
    </row>
    <row r="22" spans="2:2" x14ac:dyDescent="0.25">
      <c r="B22" s="38" t="s">
        <v>53</v>
      </c>
    </row>
    <row r="23" spans="2:2" x14ac:dyDescent="0.25">
      <c r="B23" s="38" t="s">
        <v>120</v>
      </c>
    </row>
    <row r="24" spans="2:2" x14ac:dyDescent="0.25">
      <c r="B24" s="38" t="s">
        <v>231</v>
      </c>
    </row>
    <row r="25" spans="2:2" x14ac:dyDescent="0.25">
      <c r="B25" s="38" t="s">
        <v>49</v>
      </c>
    </row>
    <row r="26" spans="2:2" x14ac:dyDescent="0.25">
      <c r="B26" s="38" t="s">
        <v>182</v>
      </c>
    </row>
    <row r="27" spans="2:2" x14ac:dyDescent="0.25">
      <c r="B27" s="38" t="s">
        <v>314</v>
      </c>
    </row>
    <row r="28" spans="2:2" x14ac:dyDescent="0.25">
      <c r="B28" s="38" t="s">
        <v>204</v>
      </c>
    </row>
    <row r="29" spans="2:2" x14ac:dyDescent="0.25">
      <c r="B29" s="38" t="s">
        <v>148</v>
      </c>
    </row>
    <row r="30" spans="2:2" x14ac:dyDescent="0.25">
      <c r="B30" s="38" t="s">
        <v>146</v>
      </c>
    </row>
    <row r="31" spans="2:2" x14ac:dyDescent="0.25">
      <c r="B31" s="38" t="s">
        <v>197</v>
      </c>
    </row>
    <row r="32" spans="2:2" x14ac:dyDescent="0.25">
      <c r="B32" s="38" t="s">
        <v>100</v>
      </c>
    </row>
    <row r="33" spans="2:2" x14ac:dyDescent="0.25">
      <c r="B33" s="38" t="s">
        <v>82</v>
      </c>
    </row>
    <row r="34" spans="2:2" x14ac:dyDescent="0.25">
      <c r="B34" s="38" t="s">
        <v>190</v>
      </c>
    </row>
    <row r="35" spans="2:2" x14ac:dyDescent="0.25">
      <c r="B35" s="38" t="s">
        <v>185</v>
      </c>
    </row>
    <row r="36" spans="2:2" x14ac:dyDescent="0.25">
      <c r="B36" s="38" t="s">
        <v>80</v>
      </c>
    </row>
    <row r="37" spans="2:2" x14ac:dyDescent="0.25">
      <c r="B37" s="38" t="s">
        <v>123</v>
      </c>
    </row>
    <row r="38" spans="2:2" x14ac:dyDescent="0.25">
      <c r="B38" s="38" t="s">
        <v>40</v>
      </c>
    </row>
    <row r="39" spans="2:2" x14ac:dyDescent="0.25">
      <c r="B39" s="38" t="s">
        <v>106</v>
      </c>
    </row>
    <row r="40" spans="2:2" x14ac:dyDescent="0.25">
      <c r="B40" s="38" t="s">
        <v>192</v>
      </c>
    </row>
    <row r="41" spans="2:2" x14ac:dyDescent="0.25">
      <c r="B41" s="38" t="s">
        <v>107</v>
      </c>
    </row>
    <row r="42" spans="2:2" x14ac:dyDescent="0.25">
      <c r="B42" s="38" t="s">
        <v>104</v>
      </c>
    </row>
    <row r="43" spans="2:2" x14ac:dyDescent="0.25">
      <c r="B43" s="38" t="s">
        <v>155</v>
      </c>
    </row>
    <row r="44" spans="2:2" x14ac:dyDescent="0.25">
      <c r="B44" s="38" t="s">
        <v>315</v>
      </c>
    </row>
    <row r="45" spans="2:2" x14ac:dyDescent="0.25">
      <c r="B45" s="38" t="s">
        <v>312</v>
      </c>
    </row>
    <row r="46" spans="2:2" x14ac:dyDescent="0.25">
      <c r="B46" s="38" t="s">
        <v>131</v>
      </c>
    </row>
    <row r="47" spans="2:2" x14ac:dyDescent="0.25">
      <c r="B47" s="38" t="s">
        <v>111</v>
      </c>
    </row>
    <row r="48" spans="2:2" x14ac:dyDescent="0.25">
      <c r="B48" s="38" t="s">
        <v>173</v>
      </c>
    </row>
    <row r="49" spans="2:2" x14ac:dyDescent="0.25">
      <c r="B49" s="38" t="s">
        <v>57</v>
      </c>
    </row>
    <row r="50" spans="2:2" x14ac:dyDescent="0.25">
      <c r="B50" s="38" t="s">
        <v>64</v>
      </c>
    </row>
    <row r="51" spans="2:2" x14ac:dyDescent="0.25">
      <c r="B51" s="38" t="s">
        <v>68</v>
      </c>
    </row>
    <row r="52" spans="2:2" x14ac:dyDescent="0.25">
      <c r="B52" s="38" t="s">
        <v>171</v>
      </c>
    </row>
    <row r="53" spans="2:2" x14ac:dyDescent="0.25">
      <c r="B53" s="38" t="s">
        <v>236</v>
      </c>
    </row>
    <row r="54" spans="2:2" x14ac:dyDescent="0.25">
      <c r="B54" s="38" t="s">
        <v>33</v>
      </c>
    </row>
    <row r="55" spans="2:2" x14ac:dyDescent="0.25">
      <c r="B55" s="38" t="s">
        <v>199</v>
      </c>
    </row>
    <row r="56" spans="2:2" x14ac:dyDescent="0.25">
      <c r="B56" s="38" t="s">
        <v>202</v>
      </c>
    </row>
    <row r="57" spans="2:2" x14ac:dyDescent="0.25">
      <c r="B57" s="38" t="s">
        <v>108</v>
      </c>
    </row>
    <row r="58" spans="2:2" x14ac:dyDescent="0.25">
      <c r="B58" s="38" t="s">
        <v>201</v>
      </c>
    </row>
    <row r="59" spans="2:2" x14ac:dyDescent="0.25">
      <c r="B59" s="38" t="s">
        <v>37</v>
      </c>
    </row>
    <row r="60" spans="2:2" x14ac:dyDescent="0.25">
      <c r="B60" s="38" t="s">
        <v>89</v>
      </c>
    </row>
    <row r="61" spans="2:2" x14ac:dyDescent="0.25">
      <c r="B61" s="38" t="s">
        <v>41</v>
      </c>
    </row>
    <row r="62" spans="2:2" x14ac:dyDescent="0.25">
      <c r="B62" s="38" t="s">
        <v>43</v>
      </c>
    </row>
    <row r="63" spans="2:2" x14ac:dyDescent="0.25">
      <c r="B63" s="38" t="s">
        <v>88</v>
      </c>
    </row>
    <row r="64" spans="2:2" x14ac:dyDescent="0.25">
      <c r="B64" s="38" t="s">
        <v>133</v>
      </c>
    </row>
    <row r="65" spans="2:2" x14ac:dyDescent="0.25">
      <c r="B65" s="38" t="s">
        <v>83</v>
      </c>
    </row>
    <row r="66" spans="2:2" x14ac:dyDescent="0.25">
      <c r="B66" s="38" t="s">
        <v>208</v>
      </c>
    </row>
    <row r="67" spans="2:2" x14ac:dyDescent="0.25">
      <c r="B67" s="38" t="s">
        <v>228</v>
      </c>
    </row>
    <row r="68" spans="2:2" x14ac:dyDescent="0.25">
      <c r="B68" s="38" t="s">
        <v>311</v>
      </c>
    </row>
    <row r="69" spans="2:2" x14ac:dyDescent="0.25">
      <c r="B69" s="38" t="s">
        <v>227</v>
      </c>
    </row>
    <row r="70" spans="2:2" x14ac:dyDescent="0.25">
      <c r="B70" s="38" t="s">
        <v>210</v>
      </c>
    </row>
    <row r="71" spans="2:2" x14ac:dyDescent="0.25">
      <c r="B71" s="38" t="s">
        <v>46</v>
      </c>
    </row>
    <row r="72" spans="2:2" x14ac:dyDescent="0.25">
      <c r="B72" s="38" t="s">
        <v>114</v>
      </c>
    </row>
    <row r="73" spans="2:2" x14ac:dyDescent="0.25">
      <c r="B73" s="38" t="s">
        <v>238</v>
      </c>
    </row>
    <row r="74" spans="2:2" x14ac:dyDescent="0.25">
      <c r="B74" s="38" t="s">
        <v>213</v>
      </c>
    </row>
    <row r="75" spans="2:2" x14ac:dyDescent="0.25">
      <c r="B75" s="38" t="s">
        <v>221</v>
      </c>
    </row>
    <row r="76" spans="2:2" x14ac:dyDescent="0.25">
      <c r="B76" s="38" t="s">
        <v>174</v>
      </c>
    </row>
    <row r="77" spans="2:2" x14ac:dyDescent="0.25">
      <c r="B77" s="38" t="s">
        <v>165</v>
      </c>
    </row>
    <row r="78" spans="2:2" x14ac:dyDescent="0.25">
      <c r="B78" s="38" t="s">
        <v>184</v>
      </c>
    </row>
    <row r="79" spans="2:2" x14ac:dyDescent="0.25">
      <c r="B79" s="38" t="s">
        <v>65</v>
      </c>
    </row>
    <row r="80" spans="2:2" x14ac:dyDescent="0.25">
      <c r="B80" s="38" t="s">
        <v>232</v>
      </c>
    </row>
    <row r="81" spans="2:2" x14ac:dyDescent="0.25">
      <c r="B81" s="38" t="s">
        <v>156</v>
      </c>
    </row>
    <row r="82" spans="2:2" x14ac:dyDescent="0.25">
      <c r="B82" s="38" t="s">
        <v>112</v>
      </c>
    </row>
    <row r="83" spans="2:2" x14ac:dyDescent="0.25">
      <c r="B83" s="38" t="s">
        <v>164</v>
      </c>
    </row>
    <row r="84" spans="2:2" x14ac:dyDescent="0.25">
      <c r="B84" s="38" t="s">
        <v>97</v>
      </c>
    </row>
    <row r="85" spans="2:2" x14ac:dyDescent="0.25">
      <c r="B85" s="38" t="s">
        <v>39</v>
      </c>
    </row>
    <row r="86" spans="2:2" x14ac:dyDescent="0.25">
      <c r="B86" s="38" t="s">
        <v>119</v>
      </c>
    </row>
    <row r="87" spans="2:2" x14ac:dyDescent="0.25">
      <c r="B87" s="38" t="s">
        <v>56</v>
      </c>
    </row>
    <row r="88" spans="2:2" x14ac:dyDescent="0.25">
      <c r="B88" s="38" t="s">
        <v>94</v>
      </c>
    </row>
    <row r="89" spans="2:2" x14ac:dyDescent="0.25">
      <c r="B89" s="38" t="s">
        <v>169</v>
      </c>
    </row>
    <row r="90" spans="2:2" x14ac:dyDescent="0.25">
      <c r="B90" s="38" t="s">
        <v>158</v>
      </c>
    </row>
    <row r="91" spans="2:2" x14ac:dyDescent="0.25">
      <c r="B91" s="38" t="s">
        <v>47</v>
      </c>
    </row>
    <row r="92" spans="2:2" x14ac:dyDescent="0.25">
      <c r="B92" s="38" t="s">
        <v>77</v>
      </c>
    </row>
    <row r="93" spans="2:2" x14ac:dyDescent="0.25">
      <c r="B93" s="38" t="s">
        <v>60</v>
      </c>
    </row>
    <row r="94" spans="2:2" x14ac:dyDescent="0.25">
      <c r="B94" s="38" t="s">
        <v>214</v>
      </c>
    </row>
    <row r="95" spans="2:2" x14ac:dyDescent="0.25">
      <c r="B95" s="38" t="s">
        <v>183</v>
      </c>
    </row>
    <row r="96" spans="2:2" x14ac:dyDescent="0.25">
      <c r="B96" s="38" t="s">
        <v>128</v>
      </c>
    </row>
    <row r="97" spans="2:2" x14ac:dyDescent="0.25">
      <c r="B97" s="38" t="s">
        <v>103</v>
      </c>
    </row>
    <row r="98" spans="2:2" x14ac:dyDescent="0.25">
      <c r="B98" s="38" t="s">
        <v>30</v>
      </c>
    </row>
    <row r="99" spans="2:2" x14ac:dyDescent="0.25">
      <c r="B99" s="38" t="s">
        <v>141</v>
      </c>
    </row>
    <row r="100" spans="2:2" x14ac:dyDescent="0.25">
      <c r="B100" s="38" t="s">
        <v>102</v>
      </c>
    </row>
    <row r="101" spans="2:2" x14ac:dyDescent="0.25">
      <c r="B101" s="38" t="s">
        <v>36</v>
      </c>
    </row>
    <row r="102" spans="2:2" x14ac:dyDescent="0.25">
      <c r="B102" s="38" t="s">
        <v>160</v>
      </c>
    </row>
    <row r="103" spans="2:2" x14ac:dyDescent="0.25">
      <c r="B103" s="38" t="s">
        <v>79</v>
      </c>
    </row>
    <row r="104" spans="2:2" x14ac:dyDescent="0.25">
      <c r="B104" s="38" t="s">
        <v>58</v>
      </c>
    </row>
    <row r="105" spans="2:2" x14ac:dyDescent="0.25">
      <c r="B105" s="38" t="s">
        <v>72</v>
      </c>
    </row>
    <row r="106" spans="2:2" x14ac:dyDescent="0.25">
      <c r="B106" s="38" t="s">
        <v>226</v>
      </c>
    </row>
    <row r="107" spans="2:2" x14ac:dyDescent="0.25">
      <c r="B107" s="38" t="s">
        <v>159</v>
      </c>
    </row>
    <row r="108" spans="2:2" x14ac:dyDescent="0.25">
      <c r="B108" s="38" t="s">
        <v>144</v>
      </c>
    </row>
    <row r="109" spans="2:2" x14ac:dyDescent="0.25">
      <c r="B109" s="38" t="s">
        <v>74</v>
      </c>
    </row>
    <row r="110" spans="2:2" x14ac:dyDescent="0.25">
      <c r="B110" s="38" t="s">
        <v>233</v>
      </c>
    </row>
    <row r="111" spans="2:2" x14ac:dyDescent="0.25">
      <c r="B111" s="38" t="s">
        <v>163</v>
      </c>
    </row>
    <row r="112" spans="2:2" x14ac:dyDescent="0.25">
      <c r="B112" s="38" t="s">
        <v>176</v>
      </c>
    </row>
    <row r="113" spans="2:2" x14ac:dyDescent="0.25">
      <c r="B113" s="38" t="s">
        <v>61</v>
      </c>
    </row>
    <row r="114" spans="2:2" x14ac:dyDescent="0.25">
      <c r="B114" s="38" t="s">
        <v>84</v>
      </c>
    </row>
    <row r="115" spans="2:2" x14ac:dyDescent="0.25">
      <c r="B115" s="38" t="s">
        <v>150</v>
      </c>
    </row>
    <row r="116" spans="2:2" x14ac:dyDescent="0.25">
      <c r="B116" s="38" t="s">
        <v>152</v>
      </c>
    </row>
    <row r="117" spans="2:2" x14ac:dyDescent="0.25">
      <c r="B117" s="38" t="s">
        <v>95</v>
      </c>
    </row>
    <row r="118" spans="2:2" x14ac:dyDescent="0.25">
      <c r="B118" s="38" t="s">
        <v>240</v>
      </c>
    </row>
    <row r="119" spans="2:2" x14ac:dyDescent="0.25">
      <c r="B119" s="38" t="s">
        <v>99</v>
      </c>
    </row>
    <row r="120" spans="2:2" x14ac:dyDescent="0.25">
      <c r="B120" s="39" t="s">
        <v>76</v>
      </c>
    </row>
    <row r="121" spans="2:2" x14ac:dyDescent="0.25">
      <c r="B121" s="39" t="s">
        <v>179</v>
      </c>
    </row>
    <row r="122" spans="2:2" x14ac:dyDescent="0.25">
      <c r="B122" s="39" t="s">
        <v>147</v>
      </c>
    </row>
    <row r="123" spans="2:2" x14ac:dyDescent="0.25">
      <c r="B123" s="39" t="s">
        <v>211</v>
      </c>
    </row>
    <row r="124" spans="2:2" x14ac:dyDescent="0.25">
      <c r="B124" s="39" t="s">
        <v>193</v>
      </c>
    </row>
    <row r="125" spans="2:2" x14ac:dyDescent="0.25">
      <c r="B125" s="39" t="s">
        <v>168</v>
      </c>
    </row>
    <row r="126" spans="2:2" x14ac:dyDescent="0.25">
      <c r="B126" s="39" t="s">
        <v>243</v>
      </c>
    </row>
    <row r="127" spans="2:2" x14ac:dyDescent="0.25">
      <c r="B127" s="39" t="s">
        <v>206</v>
      </c>
    </row>
    <row r="128" spans="2:2" x14ac:dyDescent="0.25">
      <c r="B128" s="39" t="s">
        <v>149</v>
      </c>
    </row>
    <row r="129" spans="2:2" x14ac:dyDescent="0.25">
      <c r="B129" s="39" t="s">
        <v>178</v>
      </c>
    </row>
    <row r="130" spans="2:2" x14ac:dyDescent="0.25">
      <c r="B130" s="39" t="s">
        <v>53</v>
      </c>
    </row>
    <row r="131" spans="2:2" x14ac:dyDescent="0.25">
      <c r="B131" s="39" t="s">
        <v>120</v>
      </c>
    </row>
    <row r="132" spans="2:2" x14ac:dyDescent="0.25">
      <c r="B132" s="39" t="s">
        <v>231</v>
      </c>
    </row>
    <row r="133" spans="2:2" x14ac:dyDescent="0.25">
      <c r="B133" s="39" t="s">
        <v>182</v>
      </c>
    </row>
    <row r="134" spans="2:2" x14ac:dyDescent="0.25">
      <c r="B134" s="39" t="s">
        <v>222</v>
      </c>
    </row>
    <row r="135" spans="2:2" x14ac:dyDescent="0.25">
      <c r="B135" s="39" t="s">
        <v>204</v>
      </c>
    </row>
    <row r="136" spans="2:2" x14ac:dyDescent="0.25">
      <c r="B136" s="39" t="s">
        <v>148</v>
      </c>
    </row>
    <row r="137" spans="2:2" x14ac:dyDescent="0.25">
      <c r="B137" s="39" t="s">
        <v>146</v>
      </c>
    </row>
    <row r="138" spans="2:2" x14ac:dyDescent="0.25">
      <c r="B138" s="39" t="s">
        <v>100</v>
      </c>
    </row>
    <row r="139" spans="2:2" x14ac:dyDescent="0.25">
      <c r="B139" s="39" t="s">
        <v>190</v>
      </c>
    </row>
    <row r="140" spans="2:2" x14ac:dyDescent="0.25">
      <c r="B140" s="39" t="s">
        <v>123</v>
      </c>
    </row>
    <row r="141" spans="2:2" x14ac:dyDescent="0.25">
      <c r="B141" s="39" t="s">
        <v>40</v>
      </c>
    </row>
    <row r="142" spans="2:2" x14ac:dyDescent="0.25">
      <c r="B142" s="39" t="s">
        <v>192</v>
      </c>
    </row>
    <row r="143" spans="2:2" x14ac:dyDescent="0.25">
      <c r="B143" s="39" t="s">
        <v>104</v>
      </c>
    </row>
    <row r="144" spans="2:2" x14ac:dyDescent="0.25">
      <c r="B144" s="39" t="s">
        <v>155</v>
      </c>
    </row>
    <row r="145" spans="2:2" x14ac:dyDescent="0.25">
      <c r="B145" s="39" t="s">
        <v>109</v>
      </c>
    </row>
    <row r="146" spans="2:2" x14ac:dyDescent="0.25">
      <c r="B146" s="39" t="s">
        <v>143</v>
      </c>
    </row>
    <row r="147" spans="2:2" x14ac:dyDescent="0.25">
      <c r="B147" s="39" t="s">
        <v>111</v>
      </c>
    </row>
    <row r="148" spans="2:2" x14ac:dyDescent="0.25">
      <c r="B148" s="39" t="s">
        <v>173</v>
      </c>
    </row>
    <row r="149" spans="2:2" x14ac:dyDescent="0.25">
      <c r="B149" s="39" t="s">
        <v>64</v>
      </c>
    </row>
    <row r="150" spans="2:2" x14ac:dyDescent="0.25">
      <c r="B150" s="39" t="s">
        <v>68</v>
      </c>
    </row>
    <row r="151" spans="2:2" x14ac:dyDescent="0.25">
      <c r="B151" s="39" t="s">
        <v>171</v>
      </c>
    </row>
    <row r="152" spans="2:2" x14ac:dyDescent="0.25">
      <c r="B152" s="39" t="s">
        <v>236</v>
      </c>
    </row>
    <row r="153" spans="2:2" x14ac:dyDescent="0.25">
      <c r="B153" s="39" t="s">
        <v>33</v>
      </c>
    </row>
    <row r="154" spans="2:2" x14ac:dyDescent="0.25">
      <c r="B154" s="39" t="s">
        <v>108</v>
      </c>
    </row>
    <row r="155" spans="2:2" x14ac:dyDescent="0.25">
      <c r="B155" s="39" t="s">
        <v>201</v>
      </c>
    </row>
    <row r="156" spans="2:2" x14ac:dyDescent="0.25">
      <c r="B156" s="39" t="s">
        <v>89</v>
      </c>
    </row>
    <row r="157" spans="2:2" x14ac:dyDescent="0.25">
      <c r="B157" s="39" t="s">
        <v>41</v>
      </c>
    </row>
    <row r="158" spans="2:2" x14ac:dyDescent="0.25">
      <c r="B158" s="39" t="s">
        <v>88</v>
      </c>
    </row>
    <row r="159" spans="2:2" x14ac:dyDescent="0.25">
      <c r="B159" s="39" t="s">
        <v>133</v>
      </c>
    </row>
    <row r="160" spans="2:2" x14ac:dyDescent="0.25">
      <c r="B160" s="39" t="s">
        <v>228</v>
      </c>
    </row>
    <row r="161" spans="2:2" x14ac:dyDescent="0.25">
      <c r="B161" s="39" t="s">
        <v>219</v>
      </c>
    </row>
    <row r="162" spans="2:2" x14ac:dyDescent="0.25">
      <c r="B162" s="39" t="s">
        <v>227</v>
      </c>
    </row>
    <row r="163" spans="2:2" x14ac:dyDescent="0.25">
      <c r="B163" s="39" t="s">
        <v>210</v>
      </c>
    </row>
    <row r="164" spans="2:2" x14ac:dyDescent="0.25">
      <c r="B164" s="39" t="s">
        <v>114</v>
      </c>
    </row>
    <row r="165" spans="2:2" x14ac:dyDescent="0.25">
      <c r="B165" s="39" t="s">
        <v>238</v>
      </c>
    </row>
    <row r="166" spans="2:2" x14ac:dyDescent="0.25">
      <c r="B166" s="39" t="s">
        <v>213</v>
      </c>
    </row>
    <row r="167" spans="2:2" x14ac:dyDescent="0.25">
      <c r="B167" s="39" t="s">
        <v>221</v>
      </c>
    </row>
    <row r="168" spans="2:2" x14ac:dyDescent="0.25">
      <c r="B168" s="39" t="s">
        <v>174</v>
      </c>
    </row>
    <row r="169" spans="2:2" x14ac:dyDescent="0.25">
      <c r="B169" s="39" t="s">
        <v>165</v>
      </c>
    </row>
    <row r="170" spans="2:2" x14ac:dyDescent="0.25">
      <c r="B170" s="39" t="s">
        <v>232</v>
      </c>
    </row>
    <row r="171" spans="2:2" x14ac:dyDescent="0.25">
      <c r="B171" s="39" t="s">
        <v>156</v>
      </c>
    </row>
    <row r="172" spans="2:2" x14ac:dyDescent="0.25">
      <c r="B172" s="39" t="s">
        <v>112</v>
      </c>
    </row>
    <row r="173" spans="2:2" x14ac:dyDescent="0.25">
      <c r="B173" s="39" t="s">
        <v>119</v>
      </c>
    </row>
    <row r="174" spans="2:2" x14ac:dyDescent="0.25">
      <c r="B174" s="39" t="s">
        <v>56</v>
      </c>
    </row>
    <row r="175" spans="2:2" x14ac:dyDescent="0.25">
      <c r="B175" s="39" t="s">
        <v>94</v>
      </c>
    </row>
    <row r="176" spans="2:2" x14ac:dyDescent="0.25">
      <c r="B176" s="39" t="s">
        <v>169</v>
      </c>
    </row>
    <row r="177" spans="2:2" x14ac:dyDescent="0.25">
      <c r="B177" s="39" t="s">
        <v>158</v>
      </c>
    </row>
    <row r="178" spans="2:2" x14ac:dyDescent="0.25">
      <c r="B178" s="39" t="s">
        <v>47</v>
      </c>
    </row>
    <row r="179" spans="2:2" x14ac:dyDescent="0.25">
      <c r="B179" s="39" t="s">
        <v>183</v>
      </c>
    </row>
    <row r="180" spans="2:2" x14ac:dyDescent="0.25">
      <c r="B180" s="39" t="s">
        <v>128</v>
      </c>
    </row>
    <row r="181" spans="2:2" x14ac:dyDescent="0.25">
      <c r="B181" s="39" t="s">
        <v>103</v>
      </c>
    </row>
    <row r="182" spans="2:2" x14ac:dyDescent="0.25">
      <c r="B182" s="39" t="s">
        <v>30</v>
      </c>
    </row>
    <row r="183" spans="2:2" x14ac:dyDescent="0.25">
      <c r="B183" s="39" t="s">
        <v>102</v>
      </c>
    </row>
    <row r="184" spans="2:2" x14ac:dyDescent="0.25">
      <c r="B184" s="39" t="s">
        <v>79</v>
      </c>
    </row>
    <row r="185" spans="2:2" x14ac:dyDescent="0.25">
      <c r="B185" s="39" t="s">
        <v>226</v>
      </c>
    </row>
    <row r="186" spans="2:2" x14ac:dyDescent="0.25">
      <c r="B186" s="39" t="s">
        <v>159</v>
      </c>
    </row>
    <row r="187" spans="2:2" x14ac:dyDescent="0.25">
      <c r="B187" s="39" t="s">
        <v>233</v>
      </c>
    </row>
    <row r="188" spans="2:2" x14ac:dyDescent="0.25">
      <c r="B188" s="39" t="s">
        <v>163</v>
      </c>
    </row>
    <row r="189" spans="2:2" x14ac:dyDescent="0.25">
      <c r="B189" s="39" t="s">
        <v>176</v>
      </c>
    </row>
    <row r="190" spans="2:2" x14ac:dyDescent="0.25">
      <c r="B190" s="39" t="s">
        <v>150</v>
      </c>
    </row>
    <row r="191" spans="2:2" x14ac:dyDescent="0.25">
      <c r="B191" s="39" t="s">
        <v>152</v>
      </c>
    </row>
    <row r="192" spans="2:2" x14ac:dyDescent="0.25">
      <c r="B192" s="39" t="s">
        <v>240</v>
      </c>
    </row>
    <row r="195" spans="2:2" x14ac:dyDescent="0.25">
      <c r="B195" s="39"/>
    </row>
  </sheetData>
  <sortState xmlns:xlrd2="http://schemas.microsoft.com/office/spreadsheetml/2017/richdata2" ref="B120:B192">
    <sortCondition ref="B120:B192"/>
  </sortState>
  <conditionalFormatting sqref="B3:B192 B195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699E0-513E-4F50-927A-83A928E74594}">
  <dimension ref="A1:AJ81"/>
  <sheetViews>
    <sheetView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I5" sqref="I5"/>
    </sheetView>
  </sheetViews>
  <sheetFormatPr baseColWidth="10" defaultRowHeight="15" x14ac:dyDescent="0.25"/>
  <cols>
    <col min="1" max="1" width="24.140625" customWidth="1"/>
    <col min="2" max="2" width="14.5703125" customWidth="1"/>
    <col min="3" max="4" width="9.140625" customWidth="1"/>
    <col min="7" max="7" width="13.42578125" customWidth="1"/>
    <col min="8" max="8" width="13.7109375" customWidth="1"/>
    <col min="9" max="9" width="14" customWidth="1"/>
    <col min="10" max="10" width="12.7109375" customWidth="1"/>
    <col min="11" max="11" width="11.5703125" customWidth="1"/>
    <col min="12" max="12" width="12" customWidth="1"/>
    <col min="19" max="19" width="13.140625" customWidth="1"/>
    <col min="20" max="20" width="13.28515625" customWidth="1"/>
    <col min="29" max="29" width="12.85546875" customWidth="1"/>
    <col min="30" max="30" width="14.42578125" customWidth="1"/>
    <col min="31" max="31" width="12.140625" customWidth="1"/>
  </cols>
  <sheetData>
    <row r="1" spans="1:35" x14ac:dyDescent="0.25">
      <c r="H1" t="s">
        <v>4</v>
      </c>
    </row>
    <row r="2" spans="1:35" x14ac:dyDescent="0.25">
      <c r="J2" s="11" t="s">
        <v>5</v>
      </c>
      <c r="S2" s="11" t="s">
        <v>5</v>
      </c>
      <c r="AC2" s="11" t="s">
        <v>5</v>
      </c>
    </row>
    <row r="3" spans="1:35" x14ac:dyDescent="0.25">
      <c r="F3">
        <v>146</v>
      </c>
      <c r="G3" s="6">
        <v>920938.48</v>
      </c>
      <c r="H3" s="6">
        <v>16576526.189999999</v>
      </c>
      <c r="I3" s="6">
        <v>201.5947486818981</v>
      </c>
      <c r="J3" s="6">
        <v>22091.824008730073</v>
      </c>
      <c r="K3" s="7">
        <v>1</v>
      </c>
      <c r="L3" s="7">
        <v>1</v>
      </c>
      <c r="M3" s="6">
        <v>22</v>
      </c>
      <c r="N3" s="6">
        <v>217</v>
      </c>
      <c r="Q3">
        <v>217</v>
      </c>
      <c r="R3" s="6">
        <v>920938.48</v>
      </c>
      <c r="S3" s="6">
        <v>16576526.189999999</v>
      </c>
      <c r="T3" s="6">
        <v>201.5947486818981</v>
      </c>
      <c r="U3" s="6">
        <v>22091.824008730073</v>
      </c>
      <c r="V3" s="7">
        <v>1</v>
      </c>
      <c r="W3" s="7">
        <v>1</v>
      </c>
      <c r="X3" s="6">
        <v>146</v>
      </c>
      <c r="AA3" s="6">
        <v>22</v>
      </c>
      <c r="AB3" s="6">
        <v>920938.48</v>
      </c>
      <c r="AC3" s="6">
        <v>16576526.189999999</v>
      </c>
      <c r="AD3" s="6">
        <v>201.5947486818981</v>
      </c>
      <c r="AE3" s="6">
        <v>22091.824008730073</v>
      </c>
      <c r="AF3" s="7">
        <v>1</v>
      </c>
      <c r="AG3" s="7">
        <v>1</v>
      </c>
      <c r="AH3" s="6">
        <v>217</v>
      </c>
      <c r="AI3" s="6">
        <v>146</v>
      </c>
    </row>
    <row r="4" spans="1:35" ht="45" x14ac:dyDescent="0.25">
      <c r="A4" s="32" t="s">
        <v>325</v>
      </c>
      <c r="F4" s="32" t="s">
        <v>6</v>
      </c>
      <c r="G4" s="32" t="s">
        <v>7</v>
      </c>
      <c r="H4" s="32" t="s">
        <v>8</v>
      </c>
      <c r="I4" s="32" t="s">
        <v>9</v>
      </c>
      <c r="J4" s="32" t="s">
        <v>10</v>
      </c>
      <c r="K4" s="32" t="s">
        <v>11</v>
      </c>
      <c r="L4" s="32" t="s">
        <v>12</v>
      </c>
      <c r="M4" s="32" t="s">
        <v>13</v>
      </c>
      <c r="N4" s="32" t="s">
        <v>14</v>
      </c>
      <c r="Q4" s="32" t="s">
        <v>14</v>
      </c>
      <c r="R4" s="32" t="s">
        <v>7</v>
      </c>
      <c r="S4" s="32" t="s">
        <v>26</v>
      </c>
      <c r="T4" s="32" t="s">
        <v>9</v>
      </c>
      <c r="U4" s="32" t="s">
        <v>10</v>
      </c>
      <c r="V4" s="32" t="s">
        <v>11</v>
      </c>
      <c r="W4" s="32" t="s">
        <v>12</v>
      </c>
      <c r="X4" s="32" t="s">
        <v>6</v>
      </c>
      <c r="AA4" s="32" t="s">
        <v>13</v>
      </c>
      <c r="AB4" s="32" t="s">
        <v>7</v>
      </c>
      <c r="AC4" s="32" t="s">
        <v>26</v>
      </c>
      <c r="AD4" s="32" t="s">
        <v>9</v>
      </c>
      <c r="AE4" s="32" t="s">
        <v>10</v>
      </c>
      <c r="AF4" s="32" t="s">
        <v>11</v>
      </c>
      <c r="AG4" s="32" t="s">
        <v>12</v>
      </c>
      <c r="AH4" s="32" t="s">
        <v>14</v>
      </c>
      <c r="AI4" s="32" t="s">
        <v>6</v>
      </c>
    </row>
    <row r="5" spans="1:35" x14ac:dyDescent="0.25">
      <c r="A5" t="s">
        <v>76</v>
      </c>
      <c r="B5" t="str">
        <f>VLOOKUP(A5,'[1]Denominación Origen MEZCAL'!$B$5:$B$120,1,FALSE)</f>
        <v>Acatlán</v>
      </c>
      <c r="E5" t="s">
        <v>25</v>
      </c>
      <c r="F5">
        <v>1</v>
      </c>
      <c r="G5" s="6">
        <v>146625</v>
      </c>
      <c r="H5" s="6">
        <v>283389.7</v>
      </c>
      <c r="I5" s="8">
        <v>2.775194805194805</v>
      </c>
      <c r="J5" s="6">
        <v>1531.0099120400009</v>
      </c>
      <c r="K5">
        <v>1</v>
      </c>
      <c r="L5">
        <v>0</v>
      </c>
      <c r="M5">
        <v>6</v>
      </c>
      <c r="N5">
        <v>73</v>
      </c>
      <c r="P5" t="s">
        <v>25</v>
      </c>
      <c r="Q5">
        <v>73</v>
      </c>
      <c r="R5" s="6">
        <v>146625</v>
      </c>
      <c r="S5" s="6">
        <v>283389.7</v>
      </c>
      <c r="T5" s="6">
        <v>2.775194805194805</v>
      </c>
      <c r="U5" s="6">
        <v>1531.0099120400009</v>
      </c>
      <c r="V5">
        <v>1</v>
      </c>
      <c r="W5">
        <v>0</v>
      </c>
      <c r="X5">
        <v>1</v>
      </c>
      <c r="Z5" t="s">
        <v>25</v>
      </c>
      <c r="AA5">
        <v>6</v>
      </c>
      <c r="AB5" s="6">
        <v>146625</v>
      </c>
      <c r="AC5" s="6">
        <v>283389.7</v>
      </c>
      <c r="AD5" s="8">
        <v>2.775194805194805</v>
      </c>
      <c r="AE5" s="6">
        <v>1531.0099120400009</v>
      </c>
      <c r="AF5" s="7">
        <v>1</v>
      </c>
      <c r="AG5" s="6">
        <v>0</v>
      </c>
      <c r="AH5" s="6">
        <v>73</v>
      </c>
      <c r="AI5" s="6">
        <v>1</v>
      </c>
    </row>
    <row r="6" spans="1:35" x14ac:dyDescent="0.25">
      <c r="A6" t="s">
        <v>179</v>
      </c>
      <c r="B6" t="str">
        <f>VLOOKUP(A6,'[1]Denominación Origen MEZCAL'!$B$5:$B$120,1,FALSE)</f>
        <v>Ahuatlán</v>
      </c>
      <c r="F6" s="9">
        <v>6.8493150684931503E-3</v>
      </c>
      <c r="G6" s="9">
        <v>0.15921258931432641</v>
      </c>
      <c r="H6" s="9">
        <v>1.7095843649736365E-2</v>
      </c>
      <c r="I6" s="9">
        <v>1.3766205832939931E-2</v>
      </c>
      <c r="J6" s="9">
        <v>6.930210522385967E-2</v>
      </c>
      <c r="K6" s="9">
        <v>1</v>
      </c>
      <c r="L6" s="9">
        <v>0</v>
      </c>
      <c r="M6" s="9">
        <v>0.27272727272727271</v>
      </c>
      <c r="N6" s="9">
        <v>0.33640552995391704</v>
      </c>
      <c r="Q6" s="9">
        <v>0.33640552995391704</v>
      </c>
      <c r="R6" s="9">
        <v>0.15921258931432641</v>
      </c>
      <c r="S6" s="9">
        <v>1.7095843649736365E-2</v>
      </c>
      <c r="T6" s="9">
        <v>1.3766205832939931E-2</v>
      </c>
      <c r="U6" s="9">
        <v>6.930210522385967E-2</v>
      </c>
      <c r="V6" s="9">
        <v>1</v>
      </c>
      <c r="W6" s="9">
        <v>0</v>
      </c>
      <c r="X6" s="9">
        <v>6.8493150684931503E-3</v>
      </c>
      <c r="Y6" s="9"/>
      <c r="AA6" s="9">
        <v>0.27272727272727271</v>
      </c>
      <c r="AB6" s="9">
        <v>0.15921258931432641</v>
      </c>
      <c r="AC6" s="9">
        <v>1.7095843649736365E-2</v>
      </c>
      <c r="AD6" s="9">
        <v>1.3766205832939931E-2</v>
      </c>
      <c r="AE6" s="9">
        <v>6.930210522385967E-2</v>
      </c>
      <c r="AF6" s="9">
        <v>1</v>
      </c>
      <c r="AG6" s="9">
        <v>0</v>
      </c>
      <c r="AH6" s="9">
        <v>0.33640552995391704</v>
      </c>
      <c r="AI6" s="9">
        <v>6.8493150684931503E-3</v>
      </c>
    </row>
    <row r="7" spans="1:35" x14ac:dyDescent="0.25">
      <c r="A7" t="s">
        <v>147</v>
      </c>
      <c r="B7" t="str">
        <f>VLOOKUP(A7,'[1]Denominación Origen MEZCAL'!$B$5:$B$120,1,FALSE)</f>
        <v>Ahuehuetitla</v>
      </c>
    </row>
    <row r="8" spans="1:35" x14ac:dyDescent="0.25">
      <c r="A8" t="s">
        <v>211</v>
      </c>
      <c r="B8" t="str">
        <f>VLOOKUP(A8,'[1]Denominación Origen MEZCAL'!$B$5:$B$120,1,FALSE)</f>
        <v>Albino Zertuche</v>
      </c>
      <c r="E8">
        <v>1</v>
      </c>
      <c r="F8" t="s">
        <v>24</v>
      </c>
      <c r="G8" s="6">
        <v>146625</v>
      </c>
      <c r="H8" s="6">
        <v>283389.7</v>
      </c>
      <c r="I8" s="8">
        <v>2.775194805194805</v>
      </c>
      <c r="J8" s="6">
        <v>1531.0099120400009</v>
      </c>
      <c r="K8" s="9">
        <v>1</v>
      </c>
      <c r="L8" s="9">
        <v>1</v>
      </c>
      <c r="M8" s="6">
        <v>6</v>
      </c>
      <c r="N8" s="6">
        <v>73</v>
      </c>
      <c r="P8">
        <v>1</v>
      </c>
      <c r="Q8" t="s">
        <v>30</v>
      </c>
      <c r="R8" s="6">
        <v>11165</v>
      </c>
      <c r="S8" s="6">
        <v>39336</v>
      </c>
      <c r="T8" s="8">
        <v>4.7699999999999996</v>
      </c>
      <c r="U8" s="6">
        <v>250.93372399999998</v>
      </c>
      <c r="V8" s="9">
        <v>0.16390078341533545</v>
      </c>
      <c r="W8" s="9">
        <f>V8</f>
        <v>0.16390078341533545</v>
      </c>
      <c r="X8" s="6">
        <v>1</v>
      </c>
      <c r="Z8">
        <v>1</v>
      </c>
      <c r="AA8" t="s">
        <v>244</v>
      </c>
      <c r="AB8" s="6">
        <v>30440</v>
      </c>
      <c r="AC8" s="6">
        <v>106077.4</v>
      </c>
      <c r="AD8" s="8">
        <v>4.5377777777777784</v>
      </c>
      <c r="AE8" s="6">
        <v>673.39849190999996</v>
      </c>
      <c r="AF8" s="9">
        <v>0.43983940705695834</v>
      </c>
      <c r="AG8" s="9">
        <v>0.43983940705695834</v>
      </c>
      <c r="AH8" s="6">
        <v>5</v>
      </c>
      <c r="AI8" s="6">
        <v>1</v>
      </c>
    </row>
    <row r="9" spans="1:35" x14ac:dyDescent="0.25">
      <c r="A9" t="s">
        <v>193</v>
      </c>
      <c r="B9" t="str">
        <f>VLOOKUP(A9,'[1]Denominación Origen MEZCAL'!$B$5:$B$120,1,FALSE)</f>
        <v>Altepexi</v>
      </c>
      <c r="E9">
        <v>2</v>
      </c>
      <c r="F9" t="s">
        <v>25</v>
      </c>
      <c r="G9" s="6">
        <v>146625</v>
      </c>
      <c r="H9" s="6">
        <v>283389.7</v>
      </c>
      <c r="I9" s="8">
        <v>2.775194805194805</v>
      </c>
      <c r="J9" s="6">
        <v>1531.0099120400009</v>
      </c>
      <c r="K9" s="9">
        <v>1</v>
      </c>
      <c r="L9" s="9"/>
      <c r="M9" s="6">
        <v>6</v>
      </c>
      <c r="N9" s="6">
        <v>73</v>
      </c>
      <c r="P9">
        <v>2</v>
      </c>
      <c r="Q9" t="s">
        <v>33</v>
      </c>
      <c r="R9" s="6">
        <v>7960</v>
      </c>
      <c r="S9" s="6">
        <v>29058.7</v>
      </c>
      <c r="T9" s="8">
        <v>4.7050000000000001</v>
      </c>
      <c r="U9" s="6">
        <v>182.02958759999999</v>
      </c>
      <c r="V9" s="9">
        <v>0.11889510718938054</v>
      </c>
      <c r="W9" s="9">
        <f>W8+V9</f>
        <v>0.28279589060471599</v>
      </c>
      <c r="X9" s="6">
        <v>1</v>
      </c>
      <c r="Z9">
        <v>2</v>
      </c>
      <c r="AA9" t="s">
        <v>252</v>
      </c>
      <c r="AB9" s="6">
        <v>21722</v>
      </c>
      <c r="AC9" s="6">
        <v>50933.41</v>
      </c>
      <c r="AD9" s="8">
        <v>2.733571428571429</v>
      </c>
      <c r="AE9" s="6">
        <v>225.38267930000001</v>
      </c>
      <c r="AF9" s="9">
        <v>0.14721177017050652</v>
      </c>
      <c r="AG9" s="9">
        <v>0.5870511772274648</v>
      </c>
      <c r="AH9" s="6">
        <v>13</v>
      </c>
      <c r="AI9" s="6">
        <v>1</v>
      </c>
    </row>
    <row r="10" spans="1:35" x14ac:dyDescent="0.25">
      <c r="A10" t="s">
        <v>168</v>
      </c>
      <c r="B10" t="str">
        <f>VLOOKUP(A10,'[1]Denominación Origen MEZCAL'!$B$5:$B$120,1,FALSE)</f>
        <v>Atexcal</v>
      </c>
      <c r="E10">
        <v>3</v>
      </c>
      <c r="P10">
        <v>3</v>
      </c>
      <c r="Q10" t="s">
        <v>40</v>
      </c>
      <c r="R10" s="6">
        <v>5190</v>
      </c>
      <c r="S10" s="6">
        <v>17176.7</v>
      </c>
      <c r="T10" s="8">
        <v>4.7050000000000001</v>
      </c>
      <c r="U10" s="6">
        <v>111.17021309999998</v>
      </c>
      <c r="V10" s="9">
        <v>7.261234053793339E-2</v>
      </c>
      <c r="W10" s="9">
        <f t="shared" ref="W10:W73" si="0">W9+V10</f>
        <v>0.35540823114264941</v>
      </c>
      <c r="X10" s="6">
        <v>1</v>
      </c>
      <c r="Z10">
        <v>3</v>
      </c>
      <c r="AA10" t="s">
        <v>255</v>
      </c>
      <c r="AB10" s="6">
        <v>29327.8</v>
      </c>
      <c r="AC10" s="6">
        <v>35857.9</v>
      </c>
      <c r="AD10" s="8">
        <v>2.3215151515151513</v>
      </c>
      <c r="AE10" s="6">
        <v>181.87336035000001</v>
      </c>
      <c r="AF10" s="9">
        <v>0.11879306523082013</v>
      </c>
      <c r="AG10" s="9">
        <v>0.70584424245828492</v>
      </c>
      <c r="AH10" s="6">
        <v>17</v>
      </c>
      <c r="AI10" s="6">
        <v>1</v>
      </c>
    </row>
    <row r="11" spans="1:35" x14ac:dyDescent="0.25">
      <c r="A11" t="s">
        <v>243</v>
      </c>
      <c r="B11" t="str">
        <f>VLOOKUP(A11,'[1]Denominación Origen MEZCAL'!$B$5:$B$120,1,FALSE)</f>
        <v>Atzala</v>
      </c>
      <c r="E11">
        <v>4</v>
      </c>
      <c r="P11">
        <v>4</v>
      </c>
      <c r="Q11" t="s">
        <v>47</v>
      </c>
      <c r="R11" s="6">
        <v>3905</v>
      </c>
      <c r="S11" s="6">
        <v>16990.400000000001</v>
      </c>
      <c r="T11" s="8">
        <v>3.9849999999999999</v>
      </c>
      <c r="U11" s="6">
        <v>79.184788420000004</v>
      </c>
      <c r="V11" s="9">
        <v>5.1720624273744825E-2</v>
      </c>
      <c r="W11" s="9">
        <f t="shared" si="0"/>
        <v>0.40712885541639421</v>
      </c>
      <c r="X11" s="6">
        <v>1</v>
      </c>
      <c r="Z11">
        <v>4</v>
      </c>
      <c r="AA11" t="s">
        <v>256</v>
      </c>
      <c r="AB11" s="6">
        <v>18492.25</v>
      </c>
      <c r="AC11" s="6">
        <v>33037.24</v>
      </c>
      <c r="AD11" s="8">
        <v>2.4056250000000001</v>
      </c>
      <c r="AE11" s="6">
        <v>169.59036916000002</v>
      </c>
      <c r="AF11" s="9">
        <v>0.11077026205142498</v>
      </c>
      <c r="AG11" s="9">
        <v>0.81661450450970985</v>
      </c>
      <c r="AH11" s="6">
        <v>9</v>
      </c>
      <c r="AI11" s="6">
        <v>1</v>
      </c>
    </row>
    <row r="12" spans="1:35" x14ac:dyDescent="0.25">
      <c r="A12" t="s">
        <v>206</v>
      </c>
      <c r="B12" t="str">
        <f>VLOOKUP(A12,'[1]Denominación Origen MEZCAL'!$B$5:$B$120,1,FALSE)</f>
        <v>Axutla</v>
      </c>
      <c r="E12">
        <v>5</v>
      </c>
      <c r="P12">
        <v>5</v>
      </c>
      <c r="Q12" t="s">
        <v>41</v>
      </c>
      <c r="R12" s="6">
        <v>4775</v>
      </c>
      <c r="S12" s="6">
        <v>16388.5</v>
      </c>
      <c r="T12" s="8">
        <v>4.7149999999999999</v>
      </c>
      <c r="U12" s="6">
        <v>103.21634460999999</v>
      </c>
      <c r="V12" s="9">
        <v>6.7417162879415279E-2</v>
      </c>
      <c r="W12" s="9">
        <f t="shared" si="0"/>
        <v>0.4745460182958095</v>
      </c>
      <c r="X12" s="6">
        <v>1</v>
      </c>
      <c r="Z12">
        <v>5</v>
      </c>
      <c r="AA12" t="s">
        <v>258</v>
      </c>
      <c r="AB12" s="6">
        <v>17483.2</v>
      </c>
      <c r="AC12" s="6">
        <v>29465.29</v>
      </c>
      <c r="AD12" s="8">
        <v>3.1056249999999999</v>
      </c>
      <c r="AE12" s="6">
        <v>158.61627910000001</v>
      </c>
      <c r="AF12" s="9">
        <v>0.10360238549249563</v>
      </c>
      <c r="AG12" s="9">
        <v>0.92021689000220541</v>
      </c>
      <c r="AH12" s="6">
        <v>13</v>
      </c>
      <c r="AI12" s="6">
        <v>1</v>
      </c>
    </row>
    <row r="13" spans="1:35" x14ac:dyDescent="0.25">
      <c r="A13" t="s">
        <v>149</v>
      </c>
      <c r="B13" t="str">
        <f>VLOOKUP(A13,'[1]Denominación Origen MEZCAL'!$B$5:$B$120,1,FALSE)</f>
        <v>Caltepec</v>
      </c>
      <c r="E13">
        <v>6</v>
      </c>
      <c r="P13">
        <v>6</v>
      </c>
      <c r="Q13" t="s">
        <v>56</v>
      </c>
      <c r="R13" s="6">
        <v>5150</v>
      </c>
      <c r="S13" s="6">
        <v>13522.1</v>
      </c>
      <c r="T13" s="8">
        <v>3.1366666666666667</v>
      </c>
      <c r="U13" s="6">
        <v>56.149252969999999</v>
      </c>
      <c r="V13" s="9">
        <v>3.6674650195558614E-2</v>
      </c>
      <c r="W13" s="9">
        <f t="shared" si="0"/>
        <v>0.51122066849136816</v>
      </c>
      <c r="X13" s="6">
        <v>1</v>
      </c>
      <c r="Z13">
        <v>6</v>
      </c>
      <c r="AA13" t="s">
        <v>259</v>
      </c>
      <c r="AB13" s="6">
        <v>29159.75</v>
      </c>
      <c r="AC13" s="6">
        <v>28018.46</v>
      </c>
      <c r="AD13" s="8">
        <v>2.6533333333333333</v>
      </c>
      <c r="AE13" s="6">
        <v>122.14873222</v>
      </c>
      <c r="AF13" s="9">
        <v>7.9783109997793797E-2</v>
      </c>
      <c r="AG13" s="9">
        <v>0.99999999999999922</v>
      </c>
      <c r="AH13" s="6">
        <v>16</v>
      </c>
      <c r="AI13" s="6">
        <v>1</v>
      </c>
    </row>
    <row r="14" spans="1:35" x14ac:dyDescent="0.25">
      <c r="A14" t="s">
        <v>178</v>
      </c>
      <c r="B14" t="str">
        <f>VLOOKUP(A14,'[1]Denominación Origen MEZCAL'!$B$5:$B$120,1,FALSE)</f>
        <v>Chapulco</v>
      </c>
      <c r="E14">
        <v>7</v>
      </c>
      <c r="P14">
        <v>7</v>
      </c>
      <c r="Q14" t="s">
        <v>53</v>
      </c>
      <c r="R14" s="6">
        <v>5593.3</v>
      </c>
      <c r="S14" s="6">
        <v>11483.02</v>
      </c>
      <c r="T14" s="8">
        <v>2.8250000000000002</v>
      </c>
      <c r="U14" s="6">
        <v>63.395052380000003</v>
      </c>
      <c r="V14" s="9">
        <v>4.1407342879661038E-2</v>
      </c>
      <c r="W14" s="9">
        <f t="shared" si="0"/>
        <v>0.55262801137102924</v>
      </c>
      <c r="X14" s="6">
        <v>1</v>
      </c>
      <c r="Z14">
        <v>7</v>
      </c>
      <c r="AA14" t="s">
        <v>25</v>
      </c>
      <c r="AB14" s="6">
        <v>146625</v>
      </c>
      <c r="AC14" s="6">
        <v>283389.7</v>
      </c>
      <c r="AD14" s="8">
        <v>2.775194805194805</v>
      </c>
      <c r="AE14" s="6">
        <v>1531.0099120400009</v>
      </c>
      <c r="AF14" s="9">
        <v>1</v>
      </c>
      <c r="AG14" s="9"/>
      <c r="AH14" s="6">
        <v>73</v>
      </c>
      <c r="AI14" s="6">
        <v>1</v>
      </c>
    </row>
    <row r="15" spans="1:35" x14ac:dyDescent="0.25">
      <c r="A15" t="s">
        <v>53</v>
      </c>
      <c r="B15" t="str">
        <f>VLOOKUP(A15,'[1]Denominación Origen MEZCAL'!$B$5:$B$120,1,FALSE)</f>
        <v>Chiautla</v>
      </c>
      <c r="E15">
        <v>8</v>
      </c>
      <c r="P15">
        <v>8</v>
      </c>
      <c r="Q15" t="s">
        <v>68</v>
      </c>
      <c r="R15" s="6">
        <v>5399.5</v>
      </c>
      <c r="S15" s="6">
        <v>8651.1200000000008</v>
      </c>
      <c r="T15" s="8">
        <v>2.5099999999999998</v>
      </c>
      <c r="U15" s="6">
        <v>42.48497072</v>
      </c>
      <c r="V15" s="9">
        <v>2.7749637925851646E-2</v>
      </c>
      <c r="W15" s="9">
        <f t="shared" si="0"/>
        <v>0.58037764929688085</v>
      </c>
      <c r="X15" s="6">
        <v>1</v>
      </c>
      <c r="Z15">
        <v>8</v>
      </c>
    </row>
    <row r="16" spans="1:35" x14ac:dyDescent="0.25">
      <c r="A16" t="s">
        <v>120</v>
      </c>
      <c r="B16" t="str">
        <f>VLOOKUP(A16,'[1]Denominación Origen MEZCAL'!$B$5:$B$120,1,FALSE)</f>
        <v>Chietla</v>
      </c>
      <c r="E16">
        <v>9</v>
      </c>
      <c r="P16">
        <v>9</v>
      </c>
      <c r="Q16" t="s">
        <v>64</v>
      </c>
      <c r="R16" s="6">
        <v>5020.8</v>
      </c>
      <c r="S16" s="6">
        <v>7552.23</v>
      </c>
      <c r="T16" s="8">
        <v>3.25</v>
      </c>
      <c r="U16" s="6">
        <v>43.736651970000004</v>
      </c>
      <c r="V16" s="9">
        <v>2.8567190601478804E-2</v>
      </c>
      <c r="W16" s="9">
        <f t="shared" si="0"/>
        <v>0.60894483989835968</v>
      </c>
      <c r="X16" s="6">
        <v>1</v>
      </c>
      <c r="Z16">
        <v>9</v>
      </c>
    </row>
    <row r="17" spans="1:26" x14ac:dyDescent="0.25">
      <c r="A17" t="s">
        <v>231</v>
      </c>
      <c r="B17" t="str">
        <f>VLOOKUP(A17,'[1]Denominación Origen MEZCAL'!$B$5:$B$120,1,FALSE)</f>
        <v>Chigmecatitlán</v>
      </c>
      <c r="E17">
        <v>10</v>
      </c>
      <c r="P17">
        <v>10</v>
      </c>
      <c r="Q17" t="s">
        <v>76</v>
      </c>
      <c r="R17" s="6">
        <v>4383.5</v>
      </c>
      <c r="S17" s="6">
        <v>6216.38</v>
      </c>
      <c r="T17" s="8">
        <v>2.5049999999999999</v>
      </c>
      <c r="U17" s="6">
        <v>34.173759160000003</v>
      </c>
      <c r="V17" s="9">
        <v>2.2321056768643009E-2</v>
      </c>
      <c r="W17" s="9">
        <f t="shared" si="0"/>
        <v>0.63126589666700272</v>
      </c>
      <c r="X17" s="6">
        <v>1</v>
      </c>
      <c r="Z17">
        <v>10</v>
      </c>
    </row>
    <row r="18" spans="1:26" x14ac:dyDescent="0.25">
      <c r="A18" t="s">
        <v>182</v>
      </c>
      <c r="B18" t="str">
        <f>VLOOKUP(A18,'[1]Denominación Origen MEZCAL'!$B$5:$B$120,1,FALSE)</f>
        <v>Chila</v>
      </c>
      <c r="E18">
        <v>11</v>
      </c>
      <c r="P18">
        <v>11</v>
      </c>
      <c r="Q18" t="s">
        <v>79</v>
      </c>
      <c r="R18" s="6">
        <v>1888</v>
      </c>
      <c r="S18" s="6">
        <v>6001.51</v>
      </c>
      <c r="T18" s="8">
        <v>3.4499999999999997</v>
      </c>
      <c r="U18" s="6">
        <v>33.48512728</v>
      </c>
      <c r="V18" s="9">
        <v>2.1871267466441541E-2</v>
      </c>
      <c r="W18" s="9">
        <f t="shared" si="0"/>
        <v>0.65313716413344425</v>
      </c>
      <c r="X18" s="6">
        <v>1</v>
      </c>
      <c r="Z18">
        <v>11</v>
      </c>
    </row>
    <row r="19" spans="1:26" x14ac:dyDescent="0.25">
      <c r="A19" t="s">
        <v>314</v>
      </c>
      <c r="B19" t="str">
        <f>VLOOKUP(A19,'[1]Denominación Origen MEZCAL'!$B$5:$B$120,1,FALSE)</f>
        <v>Chila de la Sal</v>
      </c>
      <c r="E19">
        <v>12</v>
      </c>
      <c r="P19">
        <v>12</v>
      </c>
      <c r="Q19" t="s">
        <v>88</v>
      </c>
      <c r="R19" s="6">
        <v>3554.1</v>
      </c>
      <c r="S19" s="6">
        <v>5344.44</v>
      </c>
      <c r="T19" s="8">
        <v>2.4950000000000001</v>
      </c>
      <c r="U19" s="6">
        <v>26.134693460000001</v>
      </c>
      <c r="V19" s="9">
        <v>1.7070231390714324E-2</v>
      </c>
      <c r="W19" s="9">
        <f t="shared" si="0"/>
        <v>0.67020739552415853</v>
      </c>
      <c r="X19" s="6">
        <v>1</v>
      </c>
      <c r="Z19">
        <v>12</v>
      </c>
    </row>
    <row r="20" spans="1:26" x14ac:dyDescent="0.25">
      <c r="A20" t="s">
        <v>204</v>
      </c>
      <c r="B20" t="str">
        <f>VLOOKUP(A20,'[1]Denominación Origen MEZCAL'!$B$5:$B$120,1,FALSE)</f>
        <v>Chinantla</v>
      </c>
      <c r="E20">
        <v>13</v>
      </c>
      <c r="P20">
        <v>13</v>
      </c>
      <c r="Q20" t="s">
        <v>103</v>
      </c>
      <c r="R20" s="6">
        <v>6791.5</v>
      </c>
      <c r="S20" s="6">
        <v>5069.17</v>
      </c>
      <c r="T20" s="8">
        <v>2.9499999999999997</v>
      </c>
      <c r="U20" s="6">
        <v>21.26223431</v>
      </c>
      <c r="V20" s="9">
        <v>1.3887718258903394E-2</v>
      </c>
      <c r="W20" s="9">
        <f t="shared" si="0"/>
        <v>0.68409511378306198</v>
      </c>
      <c r="X20" s="6">
        <v>1</v>
      </c>
      <c r="Z20">
        <v>13</v>
      </c>
    </row>
    <row r="21" spans="1:26" x14ac:dyDescent="0.25">
      <c r="A21" t="s">
        <v>148</v>
      </c>
      <c r="B21" t="str">
        <f>VLOOKUP(A21,'[1]Denominación Origen MEZCAL'!$B$5:$B$120,1,FALSE)</f>
        <v>Coatzingo</v>
      </c>
      <c r="E21">
        <v>14</v>
      </c>
      <c r="P21">
        <v>14</v>
      </c>
      <c r="Q21" t="s">
        <v>94</v>
      </c>
      <c r="R21" s="6">
        <v>4260.75</v>
      </c>
      <c r="S21" s="6">
        <v>4961.66</v>
      </c>
      <c r="T21" s="8">
        <v>2.33</v>
      </c>
      <c r="U21" s="6">
        <v>25.040887640000001</v>
      </c>
      <c r="V21" s="9">
        <v>1.6355797204888216E-2</v>
      </c>
      <c r="W21" s="9">
        <f t="shared" si="0"/>
        <v>0.7004509109879502</v>
      </c>
      <c r="X21" s="6">
        <v>1</v>
      </c>
      <c r="Z21">
        <v>14</v>
      </c>
    </row>
    <row r="22" spans="1:26" x14ac:dyDescent="0.25">
      <c r="A22" t="s">
        <v>146</v>
      </c>
      <c r="B22" t="str">
        <f>VLOOKUP(A22,'[1]Denominación Origen MEZCAL'!$B$5:$B$120,1,FALSE)</f>
        <v>Cohetzala</v>
      </c>
      <c r="E22">
        <v>15</v>
      </c>
      <c r="P22">
        <v>15</v>
      </c>
      <c r="Q22" t="s">
        <v>100</v>
      </c>
      <c r="R22" s="6">
        <v>2510</v>
      </c>
      <c r="S22" s="6">
        <v>4764.05</v>
      </c>
      <c r="T22" s="8">
        <v>2.7250000000000001</v>
      </c>
      <c r="U22" s="6">
        <v>21.592617160000003</v>
      </c>
      <c r="V22" s="9">
        <v>1.4103512322287206E-2</v>
      </c>
      <c r="W22" s="9">
        <f t="shared" si="0"/>
        <v>0.71455442331023744</v>
      </c>
      <c r="X22" s="6">
        <v>1</v>
      </c>
      <c r="Z22">
        <v>15</v>
      </c>
    </row>
    <row r="23" spans="1:26" x14ac:dyDescent="0.25">
      <c r="A23" t="s">
        <v>100</v>
      </c>
      <c r="B23" t="str">
        <f>VLOOKUP(A23,'[1]Denominación Origen MEZCAL'!$B$5:$B$120,1,FALSE)</f>
        <v>Coxcatlán</v>
      </c>
      <c r="E23">
        <v>16</v>
      </c>
      <c r="P23">
        <v>16</v>
      </c>
      <c r="Q23" t="s">
        <v>108</v>
      </c>
      <c r="R23" s="6">
        <v>2963</v>
      </c>
      <c r="S23" s="6">
        <v>4375.99</v>
      </c>
      <c r="T23" s="8">
        <v>3.0366666666666666</v>
      </c>
      <c r="U23" s="6">
        <v>18.55711354</v>
      </c>
      <c r="V23" s="9">
        <v>1.2120831742541426E-2</v>
      </c>
      <c r="W23" s="9">
        <f t="shared" si="0"/>
        <v>0.72667525505277886</v>
      </c>
      <c r="X23" s="6">
        <v>1</v>
      </c>
      <c r="Z23">
        <v>16</v>
      </c>
    </row>
    <row r="24" spans="1:26" x14ac:dyDescent="0.25">
      <c r="A24" t="s">
        <v>190</v>
      </c>
      <c r="B24" t="str">
        <f>VLOOKUP(A24,'[1]Denominación Origen MEZCAL'!$B$5:$B$120,1,FALSE)</f>
        <v>Coyotepec</v>
      </c>
      <c r="E24">
        <v>17</v>
      </c>
      <c r="P24">
        <v>17</v>
      </c>
      <c r="Q24" t="s">
        <v>104</v>
      </c>
      <c r="R24" s="6">
        <v>3543.7</v>
      </c>
      <c r="S24" s="6">
        <v>4358.28</v>
      </c>
      <c r="T24" s="8">
        <v>2.37</v>
      </c>
      <c r="U24" s="6">
        <v>21.226981529999996</v>
      </c>
      <c r="V24" s="9">
        <v>1.3864692424960209E-2</v>
      </c>
      <c r="W24" s="9">
        <f t="shared" si="0"/>
        <v>0.7405399474777391</v>
      </c>
      <c r="X24" s="6">
        <v>1</v>
      </c>
      <c r="Z24">
        <v>17</v>
      </c>
    </row>
    <row r="25" spans="1:26" x14ac:dyDescent="0.25">
      <c r="A25" t="s">
        <v>123</v>
      </c>
      <c r="B25" t="str">
        <f>VLOOKUP(A25,'[1]Denominación Origen MEZCAL'!$B$5:$B$120,1,FALSE)</f>
        <v>Cuayuca de Andrade</v>
      </c>
      <c r="E25">
        <v>18</v>
      </c>
      <c r="P25">
        <v>18</v>
      </c>
      <c r="Q25" t="s">
        <v>112</v>
      </c>
      <c r="R25" s="6">
        <v>2182.5</v>
      </c>
      <c r="S25" s="6">
        <v>4129.33</v>
      </c>
      <c r="T25" s="8">
        <v>3.0533333333333332</v>
      </c>
      <c r="U25" s="6">
        <v>17.526279549999998</v>
      </c>
      <c r="V25" s="9">
        <v>1.1447528466126669E-2</v>
      </c>
      <c r="W25" s="9">
        <f t="shared" si="0"/>
        <v>0.75198747594386572</v>
      </c>
      <c r="X25" s="6">
        <v>1</v>
      </c>
      <c r="Z25">
        <v>18</v>
      </c>
    </row>
    <row r="26" spans="1:26" x14ac:dyDescent="0.25">
      <c r="A26" t="s">
        <v>40</v>
      </c>
      <c r="B26" t="str">
        <f>VLOOKUP(A26,'[1]Denominación Origen MEZCAL'!$B$5:$B$120,1,FALSE)</f>
        <v>Cuyoaco</v>
      </c>
      <c r="E26">
        <v>19</v>
      </c>
      <c r="P26">
        <v>19</v>
      </c>
      <c r="Q26" t="s">
        <v>89</v>
      </c>
      <c r="R26" s="6">
        <v>1350</v>
      </c>
      <c r="S26" s="6">
        <v>4117.5</v>
      </c>
      <c r="T26" s="8">
        <v>3.05</v>
      </c>
      <c r="U26" s="6">
        <v>26.048622600000002</v>
      </c>
      <c r="V26" s="9">
        <v>1.701401303489368E-2</v>
      </c>
      <c r="W26" s="9">
        <f t="shared" si="0"/>
        <v>0.76900148897875942</v>
      </c>
      <c r="X26" s="6">
        <v>1</v>
      </c>
      <c r="Z26">
        <v>19</v>
      </c>
    </row>
    <row r="27" spans="1:26" x14ac:dyDescent="0.25">
      <c r="A27" t="s">
        <v>192</v>
      </c>
      <c r="B27" t="str">
        <f>VLOOKUP(A27,'[1]Denominación Origen MEZCAL'!$B$5:$B$120,1,FALSE)</f>
        <v>Epatlán</v>
      </c>
      <c r="E27">
        <v>20</v>
      </c>
      <c r="P27">
        <v>20</v>
      </c>
      <c r="Q27" t="s">
        <v>114</v>
      </c>
      <c r="R27" s="6">
        <v>1310</v>
      </c>
      <c r="S27" s="6">
        <v>4023.1</v>
      </c>
      <c r="T27" s="8">
        <v>3.09</v>
      </c>
      <c r="U27" s="6">
        <v>17.498485760000001</v>
      </c>
      <c r="V27" s="9">
        <v>1.1429374573208391E-2</v>
      </c>
      <c r="W27" s="9">
        <f t="shared" si="0"/>
        <v>0.78043086355196778</v>
      </c>
      <c r="X27" s="6">
        <v>1</v>
      </c>
      <c r="Z27">
        <v>20</v>
      </c>
    </row>
    <row r="28" spans="1:26" x14ac:dyDescent="0.25">
      <c r="A28" t="s">
        <v>104</v>
      </c>
      <c r="B28" t="str">
        <f>VLOOKUP(A28,'[1]Denominación Origen MEZCAL'!$B$5:$B$120,1,FALSE)</f>
        <v>Guadalupe</v>
      </c>
      <c r="E28">
        <v>21</v>
      </c>
      <c r="P28">
        <v>21</v>
      </c>
      <c r="Q28" t="s">
        <v>102</v>
      </c>
      <c r="R28" s="6">
        <v>1174.25</v>
      </c>
      <c r="S28" s="6">
        <v>3857.51</v>
      </c>
      <c r="T28" s="8">
        <v>3.03</v>
      </c>
      <c r="U28" s="6">
        <v>21.323501779999997</v>
      </c>
      <c r="V28" s="9">
        <v>1.3927735942341094E-2</v>
      </c>
      <c r="W28" s="9">
        <f t="shared" si="0"/>
        <v>0.79435859949430887</v>
      </c>
      <c r="X28" s="6">
        <v>1</v>
      </c>
      <c r="Z28">
        <v>21</v>
      </c>
    </row>
    <row r="29" spans="1:26" x14ac:dyDescent="0.25">
      <c r="A29" t="s">
        <v>155</v>
      </c>
      <c r="B29" t="str">
        <f>VLOOKUP(A29,'[1]Denominación Origen MEZCAL'!$B$5:$B$120,1,FALSE)</f>
        <v>Huatlatlauca</v>
      </c>
      <c r="E29">
        <v>22</v>
      </c>
      <c r="P29">
        <v>22</v>
      </c>
      <c r="Q29" t="s">
        <v>111</v>
      </c>
      <c r="R29" s="6">
        <v>2215</v>
      </c>
      <c r="S29" s="6">
        <v>3689.95</v>
      </c>
      <c r="T29" s="8">
        <v>2.3849999999999998</v>
      </c>
      <c r="U29" s="6">
        <v>17.88920113</v>
      </c>
      <c r="V29" s="9">
        <v>1.1684575644688971E-2</v>
      </c>
      <c r="W29" s="9">
        <f t="shared" si="0"/>
        <v>0.80604317513899781</v>
      </c>
      <c r="X29" s="6">
        <v>1</v>
      </c>
      <c r="Z29">
        <v>22</v>
      </c>
    </row>
    <row r="30" spans="1:26" x14ac:dyDescent="0.25">
      <c r="A30" t="s">
        <v>315</v>
      </c>
      <c r="B30" t="str">
        <f>VLOOKUP(A30,'[1]Denominación Origen MEZCAL'!$B$5:$B$120,1,FALSE)</f>
        <v>Huehuetlán el Chico</v>
      </c>
      <c r="E30">
        <v>23</v>
      </c>
      <c r="P30">
        <v>23</v>
      </c>
      <c r="Q30" t="s">
        <v>109</v>
      </c>
      <c r="R30" s="6">
        <v>1670</v>
      </c>
      <c r="S30" s="6">
        <v>3664.57</v>
      </c>
      <c r="T30" s="8">
        <v>2.8849999999999998</v>
      </c>
      <c r="U30" s="6">
        <v>18.172134669999998</v>
      </c>
      <c r="V30" s="9">
        <v>1.1869377544255384E-2</v>
      </c>
      <c r="W30" s="9">
        <f t="shared" si="0"/>
        <v>0.81791255268325325</v>
      </c>
      <c r="X30" s="6">
        <v>1</v>
      </c>
    </row>
    <row r="31" spans="1:26" x14ac:dyDescent="0.25">
      <c r="A31" t="s">
        <v>312</v>
      </c>
      <c r="B31" t="str">
        <f>VLOOKUP(A31,'[1]Denominación Origen MEZCAL'!$B$5:$B$120,1,FALSE)</f>
        <v>Huehuetlán el Grande</v>
      </c>
      <c r="E31">
        <v>24</v>
      </c>
      <c r="P31">
        <v>24</v>
      </c>
      <c r="Q31" t="s">
        <v>120</v>
      </c>
      <c r="R31" s="6">
        <v>2606.75</v>
      </c>
      <c r="S31" s="6">
        <v>3440.8</v>
      </c>
      <c r="T31" s="8">
        <v>3.0066666666666664</v>
      </c>
      <c r="U31" s="6">
        <v>16.368951240000001</v>
      </c>
      <c r="V31" s="9">
        <v>1.0691603699801735E-2</v>
      </c>
      <c r="W31" s="9">
        <f t="shared" si="0"/>
        <v>0.82860415638305496</v>
      </c>
      <c r="X31" s="6">
        <v>1</v>
      </c>
    </row>
    <row r="32" spans="1:26" x14ac:dyDescent="0.25">
      <c r="A32" t="s">
        <v>111</v>
      </c>
      <c r="B32" t="str">
        <f>VLOOKUP(A32,'[1]Denominación Origen MEZCAL'!$B$5:$B$120,1,FALSE)</f>
        <v>Ixcamilpa de Guerrero</v>
      </c>
      <c r="E32">
        <v>25</v>
      </c>
      <c r="P32">
        <v>25</v>
      </c>
      <c r="Q32" t="s">
        <v>119</v>
      </c>
      <c r="R32" s="6">
        <v>2843.25</v>
      </c>
      <c r="S32" s="6">
        <v>3326.44</v>
      </c>
      <c r="T32" s="8">
        <v>2.5150000000000001</v>
      </c>
      <c r="U32" s="6">
        <v>17.027672949999999</v>
      </c>
      <c r="V32" s="9">
        <v>1.1121856766630205E-2</v>
      </c>
      <c r="W32" s="9">
        <f t="shared" si="0"/>
        <v>0.8397260131496852</v>
      </c>
      <c r="X32" s="6">
        <v>1</v>
      </c>
    </row>
    <row r="33" spans="1:36" x14ac:dyDescent="0.25">
      <c r="A33" t="s">
        <v>173</v>
      </c>
      <c r="B33" t="str">
        <f>VLOOKUP(A33,'[1]Denominación Origen MEZCAL'!$B$5:$B$120,1,FALSE)</f>
        <v>Ixcaquixtla</v>
      </c>
      <c r="E33">
        <v>26</v>
      </c>
      <c r="P33">
        <v>26</v>
      </c>
      <c r="Q33" t="s">
        <v>123</v>
      </c>
      <c r="R33" s="6">
        <v>2624</v>
      </c>
      <c r="S33" s="6">
        <v>2870.89</v>
      </c>
      <c r="T33" s="8">
        <v>2.5750000000000002</v>
      </c>
      <c r="U33" s="6">
        <v>14.90745381</v>
      </c>
      <c r="V33" s="9">
        <v>9.7370067252774972E-3</v>
      </c>
      <c r="W33" s="9">
        <f t="shared" si="0"/>
        <v>0.84946301987496264</v>
      </c>
      <c r="X33" s="6">
        <v>1</v>
      </c>
    </row>
    <row r="34" spans="1:36" x14ac:dyDescent="0.25">
      <c r="A34" t="s">
        <v>64</v>
      </c>
      <c r="B34" t="str">
        <f>VLOOKUP(A34,'[1]Denominación Origen MEZCAL'!$B$5:$B$120,1,FALSE)</f>
        <v>Izúcar de Matamoros</v>
      </c>
      <c r="E34">
        <v>27</v>
      </c>
      <c r="P34">
        <v>27</v>
      </c>
      <c r="Q34" t="s">
        <v>133</v>
      </c>
      <c r="R34" s="6">
        <v>2146</v>
      </c>
      <c r="S34" s="6">
        <v>2354.06</v>
      </c>
      <c r="T34" s="8">
        <v>2.4950000000000001</v>
      </c>
      <c r="U34" s="6">
        <v>11.606566099999998</v>
      </c>
      <c r="V34" s="9">
        <v>7.580986908526789E-3</v>
      </c>
      <c r="W34" s="9">
        <f t="shared" si="0"/>
        <v>0.85704400678348946</v>
      </c>
      <c r="X34" s="6">
        <v>1</v>
      </c>
    </row>
    <row r="35" spans="1:36" x14ac:dyDescent="0.25">
      <c r="A35" t="s">
        <v>68</v>
      </c>
      <c r="B35" t="str">
        <f>VLOOKUP(A35,'[1]Denominación Origen MEZCAL'!$B$5:$B$120,1,FALSE)</f>
        <v>Jolalpan</v>
      </c>
      <c r="E35">
        <v>28</v>
      </c>
      <c r="P35">
        <v>28</v>
      </c>
      <c r="Q35" t="s">
        <v>128</v>
      </c>
      <c r="R35" s="6">
        <v>1616.7</v>
      </c>
      <c r="S35" s="6">
        <v>2136.09</v>
      </c>
      <c r="T35" s="8">
        <v>3.0666666666666664</v>
      </c>
      <c r="U35" s="6">
        <v>12.44455629</v>
      </c>
      <c r="V35" s="9">
        <v>8.1283316274668622E-3</v>
      </c>
      <c r="W35" s="9">
        <f t="shared" si="0"/>
        <v>0.86517233841095631</v>
      </c>
      <c r="X35" s="6">
        <v>1</v>
      </c>
    </row>
    <row r="36" spans="1:36" x14ac:dyDescent="0.25">
      <c r="A36" t="s">
        <v>171</v>
      </c>
      <c r="B36" t="str">
        <f>VLOOKUP(A36,'[1]Denominación Origen MEZCAL'!$B$5:$B$120,1,FALSE)</f>
        <v>Juan N. Méndez</v>
      </c>
      <c r="E36">
        <v>29</v>
      </c>
      <c r="P36">
        <v>29</v>
      </c>
      <c r="Q36" t="s">
        <v>143</v>
      </c>
      <c r="R36" s="6">
        <v>1907.75</v>
      </c>
      <c r="S36" s="6">
        <v>2055.94</v>
      </c>
      <c r="T36" s="8">
        <v>2.9499999999999997</v>
      </c>
      <c r="U36" s="6">
        <v>9.8162370699999997</v>
      </c>
      <c r="V36" s="9">
        <v>6.4116090907081792E-3</v>
      </c>
      <c r="W36" s="9">
        <f t="shared" si="0"/>
        <v>0.87158394750166446</v>
      </c>
      <c r="X36" s="6">
        <v>1</v>
      </c>
      <c r="Z36">
        <v>1</v>
      </c>
      <c r="AA36" t="s">
        <v>15</v>
      </c>
      <c r="AB36" t="s">
        <v>16</v>
      </c>
      <c r="AC36" t="s">
        <v>17</v>
      </c>
      <c r="AD36" t="s">
        <v>18</v>
      </c>
      <c r="AE36" t="s">
        <v>19</v>
      </c>
      <c r="AF36" t="s">
        <v>20</v>
      </c>
      <c r="AG36" t="s">
        <v>21</v>
      </c>
      <c r="AH36" t="s">
        <v>23</v>
      </c>
      <c r="AI36" t="s">
        <v>27</v>
      </c>
      <c r="AJ36" t="s">
        <v>22</v>
      </c>
    </row>
    <row r="37" spans="1:36" x14ac:dyDescent="0.25">
      <c r="A37" t="s">
        <v>236</v>
      </c>
      <c r="B37" t="str">
        <f>VLOOKUP(A37,'[1]Denominación Origen MEZCAL'!$B$5:$B$120,1,FALSE)</f>
        <v>La Magdalena Tlatlauquitepec</v>
      </c>
      <c r="E37">
        <v>30</v>
      </c>
      <c r="P37">
        <v>30</v>
      </c>
      <c r="Q37" t="s">
        <v>146</v>
      </c>
      <c r="R37" s="6">
        <v>876</v>
      </c>
      <c r="S37" s="6">
        <v>2001.84</v>
      </c>
      <c r="T37" s="8">
        <v>2.82</v>
      </c>
      <c r="U37" s="6">
        <v>9.4994486200000008</v>
      </c>
      <c r="V37" s="9">
        <v>6.2046943950496173E-3</v>
      </c>
      <c r="W37" s="9">
        <f t="shared" si="0"/>
        <v>0.87778864189671413</v>
      </c>
      <c r="X37" s="6">
        <v>1</v>
      </c>
      <c r="Z37">
        <v>2</v>
      </c>
      <c r="AA37" t="s">
        <v>266</v>
      </c>
      <c r="AB37" s="6">
        <v>131693.35</v>
      </c>
      <c r="AC37" s="6">
        <v>214390.66</v>
      </c>
      <c r="AD37" s="6">
        <v>1.2947826086956522</v>
      </c>
      <c r="AE37" s="6">
        <v>1200.9910038399996</v>
      </c>
      <c r="AF37" s="9">
        <v>0.78444365016535644</v>
      </c>
      <c r="AG37" s="9">
        <v>0.78444365016535644</v>
      </c>
      <c r="AH37" s="6">
        <v>69</v>
      </c>
      <c r="AI37" s="6">
        <v>1</v>
      </c>
      <c r="AJ37" s="6">
        <v>6</v>
      </c>
    </row>
    <row r="38" spans="1:36" x14ac:dyDescent="0.25">
      <c r="A38" t="s">
        <v>33</v>
      </c>
      <c r="B38" t="str">
        <f>VLOOKUP(A38,'[1]Denominación Origen MEZCAL'!$B$5:$B$120,1,FALSE)</f>
        <v>Libres</v>
      </c>
      <c r="E38">
        <v>31</v>
      </c>
      <c r="P38">
        <v>31</v>
      </c>
      <c r="Q38" t="s">
        <v>150</v>
      </c>
      <c r="R38" s="6">
        <v>2341</v>
      </c>
      <c r="S38" s="6">
        <v>2001.69</v>
      </c>
      <c r="T38" s="8">
        <v>2.9666666666666668</v>
      </c>
      <c r="U38" s="6">
        <v>8.4783736199999993</v>
      </c>
      <c r="V38" s="9">
        <v>5.53776533602121E-3</v>
      </c>
      <c r="W38" s="9">
        <f t="shared" si="0"/>
        <v>0.88332640723273537</v>
      </c>
      <c r="X38" s="6">
        <v>1</v>
      </c>
      <c r="AA38" t="s">
        <v>267</v>
      </c>
      <c r="AB38" s="6">
        <v>14931.65</v>
      </c>
      <c r="AC38" s="6">
        <v>68999.039999999994</v>
      </c>
      <c r="AD38" s="6">
        <v>3.9769411764705884</v>
      </c>
      <c r="AE38" s="6">
        <v>330.01890819999994</v>
      </c>
      <c r="AF38" s="9">
        <v>0.21555634983464267</v>
      </c>
      <c r="AG38" s="9">
        <v>0.99999999999999911</v>
      </c>
      <c r="AH38" s="6">
        <v>61</v>
      </c>
      <c r="AI38" s="6">
        <v>1</v>
      </c>
      <c r="AJ38" s="6">
        <v>6</v>
      </c>
    </row>
    <row r="39" spans="1:36" x14ac:dyDescent="0.25">
      <c r="A39" t="s">
        <v>108</v>
      </c>
      <c r="B39" t="str">
        <f>VLOOKUP(A39,'[1]Denominación Origen MEZCAL'!$B$5:$B$120,1,FALSE)</f>
        <v>Molcaxac</v>
      </c>
      <c r="E39">
        <v>32</v>
      </c>
      <c r="P39">
        <v>32</v>
      </c>
      <c r="Q39" t="s">
        <v>148</v>
      </c>
      <c r="R39" s="6">
        <v>551.5</v>
      </c>
      <c r="S39" s="6">
        <v>1918.44</v>
      </c>
      <c r="T39" s="8">
        <v>3.23</v>
      </c>
      <c r="U39" s="6">
        <v>8.72737008</v>
      </c>
      <c r="V39" s="9">
        <v>5.700400769039553E-3</v>
      </c>
      <c r="W39" s="9">
        <f t="shared" si="0"/>
        <v>0.88902680800177492</v>
      </c>
      <c r="X39" s="6">
        <v>1</v>
      </c>
      <c r="AA39" t="s">
        <v>25</v>
      </c>
      <c r="AB39" s="6">
        <v>146625</v>
      </c>
      <c r="AC39" s="6">
        <v>283389.7</v>
      </c>
      <c r="AD39" s="6">
        <v>2.775194805194805</v>
      </c>
      <c r="AE39" s="6">
        <v>1531.0099120400009</v>
      </c>
      <c r="AF39" s="9">
        <v>1</v>
      </c>
      <c r="AG39" s="9"/>
      <c r="AH39" s="6">
        <v>73</v>
      </c>
      <c r="AI39" s="6">
        <v>1</v>
      </c>
      <c r="AJ39" s="6">
        <v>6</v>
      </c>
    </row>
    <row r="40" spans="1:36" x14ac:dyDescent="0.25">
      <c r="A40" t="s">
        <v>201</v>
      </c>
      <c r="B40" t="str">
        <f>VLOOKUP(A40,'[1]Denominación Origen MEZCAL'!$B$5:$B$120,1,FALSE)</f>
        <v>Nicolás Bravo</v>
      </c>
      <c r="E40">
        <v>33</v>
      </c>
      <c r="P40">
        <v>33</v>
      </c>
      <c r="Q40" t="s">
        <v>149</v>
      </c>
      <c r="R40" s="6">
        <v>2390</v>
      </c>
      <c r="S40" s="6">
        <v>1862.48</v>
      </c>
      <c r="T40" s="8">
        <v>1.8733333333333333</v>
      </c>
      <c r="U40" s="6">
        <v>8.5248810099999996</v>
      </c>
      <c r="V40" s="9">
        <v>5.5681422719471383E-3</v>
      </c>
      <c r="W40" s="9">
        <f t="shared" si="0"/>
        <v>0.89459495027372204</v>
      </c>
      <c r="X40" s="6">
        <v>1</v>
      </c>
    </row>
    <row r="41" spans="1:36" x14ac:dyDescent="0.25">
      <c r="A41" t="s">
        <v>89</v>
      </c>
      <c r="B41" t="str">
        <f>VLOOKUP(A41,'[1]Denominación Origen MEZCAL'!$B$5:$B$120,1,FALSE)</f>
        <v>Ocotepec</v>
      </c>
      <c r="E41">
        <v>34</v>
      </c>
      <c r="P41">
        <v>34</v>
      </c>
      <c r="Q41" t="s">
        <v>155</v>
      </c>
      <c r="R41" s="6">
        <v>2216</v>
      </c>
      <c r="S41" s="6">
        <v>1812.46</v>
      </c>
      <c r="T41" s="8">
        <v>2.9866666666666668</v>
      </c>
      <c r="U41" s="6">
        <v>7.5333987999999996</v>
      </c>
      <c r="V41" s="9">
        <v>4.9205421472171195E-3</v>
      </c>
      <c r="W41" s="9">
        <f t="shared" si="0"/>
        <v>0.8995154924209392</v>
      </c>
      <c r="X41" s="6">
        <v>1</v>
      </c>
    </row>
    <row r="42" spans="1:36" x14ac:dyDescent="0.25">
      <c r="A42" t="s">
        <v>41</v>
      </c>
      <c r="B42" t="str">
        <f>VLOOKUP(A42,'[1]Denominación Origen MEZCAL'!$B$5:$B$120,1,FALSE)</f>
        <v>Oriental</v>
      </c>
      <c r="E42">
        <v>35</v>
      </c>
      <c r="P42">
        <v>35</v>
      </c>
      <c r="Q42" t="s">
        <v>152</v>
      </c>
      <c r="R42" s="6">
        <v>2070.5</v>
      </c>
      <c r="S42" s="6">
        <v>1797.69</v>
      </c>
      <c r="T42" s="8">
        <v>1.9333333333333333</v>
      </c>
      <c r="U42" s="6">
        <v>8.1560351900000008</v>
      </c>
      <c r="V42" s="9">
        <v>5.3272255952493842E-3</v>
      </c>
      <c r="W42" s="9">
        <f t="shared" si="0"/>
        <v>0.90484271801618854</v>
      </c>
      <c r="X42" s="6">
        <v>1</v>
      </c>
    </row>
    <row r="43" spans="1:36" x14ac:dyDescent="0.25">
      <c r="A43" t="s">
        <v>88</v>
      </c>
      <c r="B43" t="str">
        <f>VLOOKUP(A43,'[1]Denominación Origen MEZCAL'!$B$5:$B$120,1,FALSE)</f>
        <v>Petlalcingo</v>
      </c>
      <c r="E43">
        <v>36</v>
      </c>
      <c r="P43">
        <v>36</v>
      </c>
      <c r="Q43" t="s">
        <v>156</v>
      </c>
      <c r="R43" s="6">
        <v>2345</v>
      </c>
      <c r="S43" s="6">
        <v>1735.3</v>
      </c>
      <c r="T43" s="8">
        <v>0.74</v>
      </c>
      <c r="U43" s="6">
        <v>7.2567295999999999</v>
      </c>
      <c r="V43" s="9">
        <v>4.7398318867385636E-3</v>
      </c>
      <c r="W43" s="9">
        <f t="shared" si="0"/>
        <v>0.90958254990292708</v>
      </c>
      <c r="X43" s="6">
        <v>1</v>
      </c>
      <c r="AA43" t="s">
        <v>15</v>
      </c>
      <c r="AB43" t="s">
        <v>16</v>
      </c>
      <c r="AC43" t="s">
        <v>17</v>
      </c>
      <c r="AD43" t="s">
        <v>18</v>
      </c>
      <c r="AE43" t="s">
        <v>19</v>
      </c>
      <c r="AF43" t="s">
        <v>20</v>
      </c>
      <c r="AG43" t="s">
        <v>21</v>
      </c>
      <c r="AH43" t="s">
        <v>23</v>
      </c>
      <c r="AI43" t="s">
        <v>27</v>
      </c>
      <c r="AJ43" t="s">
        <v>22</v>
      </c>
    </row>
    <row r="44" spans="1:36" x14ac:dyDescent="0.25">
      <c r="A44" t="s">
        <v>133</v>
      </c>
      <c r="B44" t="str">
        <f>VLOOKUP(A44,'[1]Denominación Origen MEZCAL'!$B$5:$B$120,1,FALSE)</f>
        <v>Piaxtla</v>
      </c>
      <c r="E44">
        <v>37</v>
      </c>
      <c r="P44">
        <v>37</v>
      </c>
      <c r="Q44" t="s">
        <v>147</v>
      </c>
      <c r="R44" s="6">
        <v>1605.75</v>
      </c>
      <c r="S44" s="6">
        <v>1662.33</v>
      </c>
      <c r="T44" s="8">
        <v>2.23</v>
      </c>
      <c r="U44" s="6">
        <v>9.1317993499999996</v>
      </c>
      <c r="V44" s="9">
        <v>5.9645592612998129E-3</v>
      </c>
      <c r="W44" s="9">
        <f t="shared" si="0"/>
        <v>0.91554710916422688</v>
      </c>
      <c r="X44" s="6">
        <v>1</v>
      </c>
      <c r="Z44">
        <v>1</v>
      </c>
      <c r="AA44" t="s">
        <v>268</v>
      </c>
      <c r="AB44" s="6">
        <v>142797.6</v>
      </c>
      <c r="AC44" s="6">
        <v>269066.74</v>
      </c>
      <c r="AD44" s="6">
        <v>2.2911650485436894</v>
      </c>
      <c r="AE44" s="6">
        <v>1465.9495785500008</v>
      </c>
      <c r="AF44" s="9">
        <v>0.95750495605654817</v>
      </c>
      <c r="AG44" s="9">
        <v>0.95750495605654817</v>
      </c>
      <c r="AH44" s="6">
        <v>71</v>
      </c>
      <c r="AI44" s="6">
        <v>1</v>
      </c>
      <c r="AJ44" s="6">
        <v>6</v>
      </c>
    </row>
    <row r="45" spans="1:36" x14ac:dyDescent="0.25">
      <c r="A45" t="s">
        <v>228</v>
      </c>
      <c r="B45" t="str">
        <f>VLOOKUP(A45,'[1]Denominación Origen MEZCAL'!$B$5:$B$120,1,FALSE)</f>
        <v>San Antonio Cañada</v>
      </c>
      <c r="E45">
        <v>38</v>
      </c>
      <c r="P45">
        <v>38</v>
      </c>
      <c r="Q45" t="s">
        <v>168</v>
      </c>
      <c r="R45" s="6">
        <v>1795</v>
      </c>
      <c r="S45" s="6">
        <v>1510.01</v>
      </c>
      <c r="T45" s="8">
        <v>2.9866666666666668</v>
      </c>
      <c r="U45" s="6">
        <v>6.2720597600000003</v>
      </c>
      <c r="V45" s="9">
        <v>4.0966813543635173E-3</v>
      </c>
      <c r="W45" s="9">
        <f t="shared" si="0"/>
        <v>0.91964379051859035</v>
      </c>
      <c r="X45" s="6">
        <v>1</v>
      </c>
      <c r="Z45">
        <v>2</v>
      </c>
      <c r="AA45" t="s">
        <v>269</v>
      </c>
      <c r="AB45" s="6">
        <v>3827.4</v>
      </c>
      <c r="AC45" s="6">
        <v>14322.96</v>
      </c>
      <c r="AD45" s="6">
        <v>3.7527450980392154</v>
      </c>
      <c r="AE45" s="6">
        <v>65.060333490000019</v>
      </c>
      <c r="AF45" s="9">
        <v>4.2495043943451737E-2</v>
      </c>
      <c r="AG45" s="9">
        <v>0.99999999999999989</v>
      </c>
      <c r="AH45" s="6">
        <v>51</v>
      </c>
      <c r="AI45" s="6">
        <v>1</v>
      </c>
      <c r="AJ45" s="6">
        <v>5</v>
      </c>
    </row>
    <row r="46" spans="1:36" x14ac:dyDescent="0.25">
      <c r="A46" t="s">
        <v>311</v>
      </c>
      <c r="B46" t="str">
        <f>VLOOKUP(A46,'[1]Denominación Origen MEZCAL'!$B$5:$B$120,1,FALSE)</f>
        <v>San Diego la Mesa Tochimiltzingo</v>
      </c>
      <c r="E46">
        <v>39</v>
      </c>
      <c r="P46">
        <v>39</v>
      </c>
      <c r="Q46" t="s">
        <v>159</v>
      </c>
      <c r="R46" s="6">
        <v>1620.25</v>
      </c>
      <c r="S46" s="6">
        <v>1503.03</v>
      </c>
      <c r="T46" s="8">
        <v>2.2999999999999998</v>
      </c>
      <c r="U46" s="6">
        <v>7.0366191200000001</v>
      </c>
      <c r="V46" s="9">
        <v>4.5960637254294622E-3</v>
      </c>
      <c r="W46" s="9">
        <f t="shared" si="0"/>
        <v>0.92423985424401978</v>
      </c>
      <c r="X46" s="6">
        <v>1</v>
      </c>
      <c r="Z46">
        <v>3</v>
      </c>
      <c r="AA46" t="s">
        <v>25</v>
      </c>
      <c r="AB46" s="6">
        <v>146625</v>
      </c>
      <c r="AC46" s="6">
        <v>283389.7</v>
      </c>
      <c r="AD46" s="6">
        <v>2.775194805194805</v>
      </c>
      <c r="AE46" s="6">
        <v>1531.0099120400009</v>
      </c>
      <c r="AF46" s="9">
        <v>1</v>
      </c>
      <c r="AG46" s="9"/>
      <c r="AH46" s="6">
        <v>73</v>
      </c>
      <c r="AI46" s="6">
        <v>1</v>
      </c>
      <c r="AJ46" s="6">
        <v>6</v>
      </c>
    </row>
    <row r="47" spans="1:36" x14ac:dyDescent="0.25">
      <c r="A47" t="s">
        <v>227</v>
      </c>
      <c r="B47" t="str">
        <f>VLOOKUP(A47,'[1]Denominación Origen MEZCAL'!$B$5:$B$120,1,FALSE)</f>
        <v>San Gabriel Chilac</v>
      </c>
      <c r="E47">
        <v>40</v>
      </c>
      <c r="P47">
        <v>40</v>
      </c>
      <c r="Q47" t="s">
        <v>158</v>
      </c>
      <c r="R47" s="6">
        <v>910</v>
      </c>
      <c r="S47" s="6">
        <v>1420.22</v>
      </c>
      <c r="T47" s="8">
        <v>2.36</v>
      </c>
      <c r="U47" s="6">
        <v>7.0634955999999995</v>
      </c>
      <c r="V47" s="9">
        <v>4.6136184648133422E-3</v>
      </c>
      <c r="W47" s="9">
        <f t="shared" si="0"/>
        <v>0.92885347270883312</v>
      </c>
      <c r="X47" s="6">
        <v>1</v>
      </c>
    </row>
    <row r="48" spans="1:36" x14ac:dyDescent="0.25">
      <c r="A48" t="s">
        <v>210</v>
      </c>
      <c r="B48" t="str">
        <f>VLOOKUP(A48,'[1]Denominación Origen MEZCAL'!$B$5:$B$120,1,FALSE)</f>
        <v>San Jerónimo Xayacatlán</v>
      </c>
      <c r="E48">
        <v>41</v>
      </c>
      <c r="P48">
        <v>41</v>
      </c>
      <c r="Q48" t="s">
        <v>171</v>
      </c>
      <c r="R48" s="6">
        <v>1793</v>
      </c>
      <c r="S48" s="6">
        <v>1387.67</v>
      </c>
      <c r="T48" s="8">
        <v>2.5350000000000001</v>
      </c>
      <c r="U48" s="6">
        <v>5.7441833999999998</v>
      </c>
      <c r="V48" s="9">
        <v>3.7518917120178126E-3</v>
      </c>
      <c r="W48" s="9">
        <f t="shared" si="0"/>
        <v>0.93260536442085096</v>
      </c>
      <c r="X48" s="6">
        <v>1</v>
      </c>
    </row>
    <row r="49" spans="1:36" x14ac:dyDescent="0.25">
      <c r="A49" t="s">
        <v>114</v>
      </c>
      <c r="B49" t="str">
        <f>VLOOKUP(A49,'[1]Denominación Origen MEZCAL'!$B$5:$B$120,1,FALSE)</f>
        <v>San José Miahuatlán</v>
      </c>
      <c r="E49">
        <v>42</v>
      </c>
      <c r="P49">
        <v>42</v>
      </c>
      <c r="Q49" t="s">
        <v>173</v>
      </c>
      <c r="R49" s="6">
        <v>1513</v>
      </c>
      <c r="S49" s="6">
        <v>1333.02</v>
      </c>
      <c r="T49" s="8">
        <v>3.02</v>
      </c>
      <c r="U49" s="6">
        <v>5.5584887299999997</v>
      </c>
      <c r="V49" s="9">
        <v>3.6306027062839633E-3</v>
      </c>
      <c r="W49" s="9">
        <f t="shared" si="0"/>
        <v>0.93623596712713497</v>
      </c>
      <c r="X49" s="6">
        <v>1</v>
      </c>
    </row>
    <row r="50" spans="1:36" x14ac:dyDescent="0.25">
      <c r="A50" t="s">
        <v>238</v>
      </c>
      <c r="B50" t="str">
        <f>VLOOKUP(A50,'[1]Denominación Origen MEZCAL'!$B$5:$B$120,1,FALSE)</f>
        <v>San Juan Atzompa</v>
      </c>
      <c r="E50">
        <v>43</v>
      </c>
      <c r="P50">
        <v>43</v>
      </c>
      <c r="Q50" t="s">
        <v>165</v>
      </c>
      <c r="R50" s="6">
        <v>1023.5</v>
      </c>
      <c r="S50" s="6">
        <v>1300.6600000000001</v>
      </c>
      <c r="T50" s="8">
        <v>2.35</v>
      </c>
      <c r="U50" s="6">
        <v>6.4347447500000001</v>
      </c>
      <c r="V50" s="9">
        <v>4.2029412738588973E-3</v>
      </c>
      <c r="W50" s="9">
        <f t="shared" si="0"/>
        <v>0.94043890840099387</v>
      </c>
      <c r="X50" s="6">
        <v>1</v>
      </c>
    </row>
    <row r="51" spans="1:36" x14ac:dyDescent="0.25">
      <c r="A51" t="s">
        <v>213</v>
      </c>
      <c r="B51" t="str">
        <f>VLOOKUP(A51,'[1]Denominación Origen MEZCAL'!$B$5:$B$120,1,FALSE)</f>
        <v>San Martín Totoltepec</v>
      </c>
      <c r="E51">
        <v>44</v>
      </c>
      <c r="P51">
        <v>44</v>
      </c>
      <c r="Q51" t="s">
        <v>178</v>
      </c>
      <c r="R51" s="6">
        <v>900</v>
      </c>
      <c r="S51" s="6">
        <v>1240.2</v>
      </c>
      <c r="T51" s="8">
        <v>2.4500000000000002</v>
      </c>
      <c r="U51" s="6">
        <v>5.40054283</v>
      </c>
      <c r="V51" s="9">
        <v>3.527438188041528E-3</v>
      </c>
      <c r="W51" s="9">
        <f t="shared" si="0"/>
        <v>0.94396634658903544</v>
      </c>
      <c r="X51" s="6">
        <v>1</v>
      </c>
    </row>
    <row r="52" spans="1:36" x14ac:dyDescent="0.25">
      <c r="A52" t="s">
        <v>221</v>
      </c>
      <c r="B52" t="str">
        <f>VLOOKUP(A52,'[1]Denominación Origen MEZCAL'!$B$5:$B$120,1,FALSE)</f>
        <v>San Miguel Ixitlán</v>
      </c>
      <c r="E52">
        <v>45</v>
      </c>
      <c r="P52">
        <v>45</v>
      </c>
      <c r="Q52" t="s">
        <v>163</v>
      </c>
      <c r="R52" s="6">
        <v>1025.5</v>
      </c>
      <c r="S52" s="6">
        <v>1235.24</v>
      </c>
      <c r="T52" s="8">
        <v>2.35</v>
      </c>
      <c r="U52" s="6">
        <v>6.5292187099999994</v>
      </c>
      <c r="V52" s="9">
        <v>4.2646482290242737E-3</v>
      </c>
      <c r="W52" s="9">
        <f t="shared" si="0"/>
        <v>0.94823099481805972</v>
      </c>
      <c r="X52" s="6">
        <v>1</v>
      </c>
      <c r="AA52" t="s">
        <v>15</v>
      </c>
      <c r="AB52" t="s">
        <v>16</v>
      </c>
      <c r="AC52" t="s">
        <v>17</v>
      </c>
      <c r="AD52" t="s">
        <v>18</v>
      </c>
      <c r="AE52" t="s">
        <v>19</v>
      </c>
      <c r="AF52" t="s">
        <v>20</v>
      </c>
      <c r="AG52" t="s">
        <v>21</v>
      </c>
      <c r="AH52" t="s">
        <v>23</v>
      </c>
      <c r="AI52" t="s">
        <v>27</v>
      </c>
      <c r="AJ52" t="s">
        <v>22</v>
      </c>
    </row>
    <row r="53" spans="1:36" x14ac:dyDescent="0.25">
      <c r="A53" t="s">
        <v>174</v>
      </c>
      <c r="B53" t="str">
        <f>VLOOKUP(A53,'[1]Denominación Origen MEZCAL'!$B$5:$B$120,1,FALSE)</f>
        <v>San Pablo Anicano</v>
      </c>
      <c r="E53">
        <v>46</v>
      </c>
      <c r="P53">
        <v>46</v>
      </c>
      <c r="Q53" t="s">
        <v>169</v>
      </c>
      <c r="R53" s="6">
        <v>1261.7</v>
      </c>
      <c r="S53" s="6">
        <v>1169.2</v>
      </c>
      <c r="T53" s="8">
        <v>2.4550000000000001</v>
      </c>
      <c r="U53" s="6">
        <v>6.1514662800000002</v>
      </c>
      <c r="V53" s="9">
        <v>4.0179140785597213E-3</v>
      </c>
      <c r="W53" s="9">
        <f t="shared" si="0"/>
        <v>0.95224890889661939</v>
      </c>
      <c r="X53" s="6">
        <v>1</v>
      </c>
      <c r="Z53">
        <v>1</v>
      </c>
      <c r="AA53" t="s">
        <v>270</v>
      </c>
      <c r="AB53" s="6">
        <v>146625</v>
      </c>
      <c r="AC53" s="6">
        <v>283389.7</v>
      </c>
      <c r="AD53" s="6">
        <v>2.775194805194805</v>
      </c>
      <c r="AE53" s="6">
        <v>1531.0099120399998</v>
      </c>
      <c r="AF53" s="9">
        <v>0.99999999999999922</v>
      </c>
      <c r="AG53" s="9">
        <v>0.99999999999999922</v>
      </c>
      <c r="AH53" s="6">
        <v>73</v>
      </c>
      <c r="AI53" s="6">
        <v>1</v>
      </c>
      <c r="AJ53" s="6">
        <v>6</v>
      </c>
    </row>
    <row r="54" spans="1:36" x14ac:dyDescent="0.25">
      <c r="A54" t="s">
        <v>165</v>
      </c>
      <c r="B54" t="str">
        <f>VLOOKUP(A54,'[1]Denominación Origen MEZCAL'!$B$5:$B$120,1,FALSE)</f>
        <v>San Pedro Yeloixtlahuaca</v>
      </c>
      <c r="E54">
        <v>47</v>
      </c>
      <c r="P54">
        <v>47</v>
      </c>
      <c r="Q54" t="s">
        <v>190</v>
      </c>
      <c r="R54" s="6">
        <v>1306</v>
      </c>
      <c r="S54" s="6">
        <v>1146.82</v>
      </c>
      <c r="T54" s="8">
        <v>3.01</v>
      </c>
      <c r="U54" s="6">
        <v>4.7319098300000011</v>
      </c>
      <c r="V54" s="9">
        <v>3.0907114270050328E-3</v>
      </c>
      <c r="W54" s="9">
        <f t="shared" si="0"/>
        <v>0.95533962032362441</v>
      </c>
      <c r="X54" s="6">
        <v>1</v>
      </c>
      <c r="Z54">
        <v>2</v>
      </c>
      <c r="AA54" t="s">
        <v>25</v>
      </c>
      <c r="AB54" s="6">
        <v>146625</v>
      </c>
      <c r="AC54" s="6">
        <v>283389.7</v>
      </c>
      <c r="AD54" s="6">
        <v>2.775194805194805</v>
      </c>
      <c r="AE54" s="6">
        <v>1531.0099120400009</v>
      </c>
      <c r="AF54" s="9">
        <v>1</v>
      </c>
      <c r="AG54" s="9"/>
      <c r="AH54" s="6">
        <v>73</v>
      </c>
      <c r="AI54" s="6">
        <v>1</v>
      </c>
      <c r="AJ54" s="6">
        <v>6</v>
      </c>
    </row>
    <row r="55" spans="1:36" x14ac:dyDescent="0.25">
      <c r="A55" t="s">
        <v>232</v>
      </c>
      <c r="B55" t="str">
        <f>VLOOKUP(A55,'[1]Denominación Origen MEZCAL'!$B$5:$B$120,1,FALSE)</f>
        <v>Santa Catarina Tlaltempan</v>
      </c>
      <c r="E55">
        <v>48</v>
      </c>
      <c r="P55">
        <v>48</v>
      </c>
      <c r="Q55" t="s">
        <v>174</v>
      </c>
      <c r="R55" s="6">
        <v>940</v>
      </c>
      <c r="S55" s="6">
        <v>1140.48</v>
      </c>
      <c r="T55" s="8">
        <v>2.2000000000000002</v>
      </c>
      <c r="U55" s="6">
        <v>5.4832101499999997</v>
      </c>
      <c r="V55" s="9">
        <v>3.5814334753025028E-3</v>
      </c>
      <c r="W55" s="9">
        <f t="shared" si="0"/>
        <v>0.95892105379892689</v>
      </c>
      <c r="X55" s="6">
        <v>1</v>
      </c>
      <c r="Z55">
        <v>3</v>
      </c>
    </row>
    <row r="56" spans="1:36" x14ac:dyDescent="0.25">
      <c r="A56" t="s">
        <v>156</v>
      </c>
      <c r="B56" t="str">
        <f>VLOOKUP(A56,'[1]Denominación Origen MEZCAL'!$B$5:$B$120,1,FALSE)</f>
        <v>Santa Inés Ahuatempan</v>
      </c>
      <c r="E56">
        <v>49</v>
      </c>
      <c r="P56">
        <v>49</v>
      </c>
      <c r="Q56" t="s">
        <v>179</v>
      </c>
      <c r="R56" s="6">
        <v>1352</v>
      </c>
      <c r="S56" s="6">
        <v>1135.68</v>
      </c>
      <c r="T56" s="8">
        <v>0.84</v>
      </c>
      <c r="U56" s="6">
        <v>5.3097469200000003</v>
      </c>
      <c r="V56" s="9">
        <v>3.4681336013853785E-3</v>
      </c>
      <c r="W56" s="9">
        <f t="shared" si="0"/>
        <v>0.96238918740031232</v>
      </c>
      <c r="X56" s="6">
        <v>1</v>
      </c>
      <c r="Z56">
        <v>4</v>
      </c>
    </row>
    <row r="57" spans="1:36" x14ac:dyDescent="0.25">
      <c r="A57" t="s">
        <v>112</v>
      </c>
      <c r="B57" t="str">
        <f>VLOOKUP(A57,'[1]Denominación Origen MEZCAL'!$B$5:$B$120,1,FALSE)</f>
        <v>Santiago Miahuatlán</v>
      </c>
      <c r="E57">
        <v>50</v>
      </c>
      <c r="P57">
        <v>50</v>
      </c>
      <c r="Q57" t="s">
        <v>176</v>
      </c>
      <c r="R57" s="6">
        <v>690.25</v>
      </c>
      <c r="S57" s="6">
        <v>1068.8699999999999</v>
      </c>
      <c r="T57" s="8">
        <v>3.8200000000000003</v>
      </c>
      <c r="U57" s="6">
        <v>5.42441671</v>
      </c>
      <c r="V57" s="9">
        <v>3.5430317382937203E-3</v>
      </c>
      <c r="W57" s="9">
        <f t="shared" si="0"/>
        <v>0.96593221913860605</v>
      </c>
      <c r="X57" s="6">
        <v>1</v>
      </c>
      <c r="Z57">
        <v>5</v>
      </c>
    </row>
    <row r="58" spans="1:36" x14ac:dyDescent="0.25">
      <c r="A58" t="s">
        <v>119</v>
      </c>
      <c r="B58" t="str">
        <f>VLOOKUP(A58,'[1]Denominación Origen MEZCAL'!$B$5:$B$120,1,FALSE)</f>
        <v>Tecomatlán</v>
      </c>
      <c r="E58">
        <v>51</v>
      </c>
      <c r="P58">
        <v>51</v>
      </c>
      <c r="Q58" t="s">
        <v>183</v>
      </c>
      <c r="R58" s="6">
        <v>763.15</v>
      </c>
      <c r="S58" s="6">
        <v>1037.97</v>
      </c>
      <c r="T58" s="8">
        <v>3.3933333333333331</v>
      </c>
      <c r="U58" s="6">
        <v>5.1047646900000005</v>
      </c>
      <c r="V58" s="9">
        <v>3.3342466628437004E-3</v>
      </c>
      <c r="W58" s="9">
        <f t="shared" si="0"/>
        <v>0.96926646580144971</v>
      </c>
      <c r="X58" s="6">
        <v>1</v>
      </c>
    </row>
    <row r="59" spans="1:36" x14ac:dyDescent="0.25">
      <c r="A59" t="s">
        <v>56</v>
      </c>
      <c r="B59" t="str">
        <f>VLOOKUP(A59,'[1]Denominación Origen MEZCAL'!$B$5:$B$120,1,FALSE)</f>
        <v>Tehuacán</v>
      </c>
      <c r="E59">
        <v>52</v>
      </c>
      <c r="P59">
        <v>52</v>
      </c>
      <c r="Q59" t="s">
        <v>192</v>
      </c>
      <c r="R59" s="6">
        <v>234.65</v>
      </c>
      <c r="S59" s="6">
        <v>1029.29</v>
      </c>
      <c r="T59" s="8">
        <v>3.4833333333333329</v>
      </c>
      <c r="U59" s="6">
        <v>4.5112490799999998</v>
      </c>
      <c r="V59" s="9">
        <v>2.9465838493422723E-3</v>
      </c>
      <c r="W59" s="9">
        <f t="shared" si="0"/>
        <v>0.97221304965079203</v>
      </c>
      <c r="X59" s="6">
        <v>1</v>
      </c>
    </row>
    <row r="60" spans="1:36" x14ac:dyDescent="0.25">
      <c r="A60" t="s">
        <v>94</v>
      </c>
      <c r="B60" t="str">
        <f>VLOOKUP(A60,'[1]Denominación Origen MEZCAL'!$B$5:$B$120,1,FALSE)</f>
        <v>Tehuitzingo</v>
      </c>
      <c r="E60">
        <v>53</v>
      </c>
      <c r="P60">
        <v>53</v>
      </c>
      <c r="Q60" t="s">
        <v>182</v>
      </c>
      <c r="R60" s="6">
        <v>987</v>
      </c>
      <c r="S60" s="6">
        <v>1000.17</v>
      </c>
      <c r="T60" s="8">
        <v>2.2799999999999998</v>
      </c>
      <c r="U60" s="6">
        <v>5.1423463600000003</v>
      </c>
      <c r="V60" s="9">
        <v>3.3587936430457582E-3</v>
      </c>
      <c r="W60" s="9">
        <f t="shared" si="0"/>
        <v>0.97557184329383784</v>
      </c>
      <c r="X60" s="6">
        <v>1</v>
      </c>
    </row>
    <row r="61" spans="1:36" x14ac:dyDescent="0.25">
      <c r="A61" t="s">
        <v>169</v>
      </c>
      <c r="B61" t="str">
        <f>VLOOKUP(A61,'[1]Denominación Origen MEZCAL'!$B$5:$B$120,1,FALSE)</f>
        <v>Teopantlán</v>
      </c>
      <c r="E61">
        <v>54</v>
      </c>
      <c r="P61">
        <v>54</v>
      </c>
      <c r="Q61" t="s">
        <v>193</v>
      </c>
      <c r="R61" s="6">
        <v>275</v>
      </c>
      <c r="S61" s="6">
        <v>962.5</v>
      </c>
      <c r="T61" s="8">
        <v>3.5</v>
      </c>
      <c r="U61" s="6">
        <v>4.4608024999999998</v>
      </c>
      <c r="V61" s="9">
        <v>2.9136339777553651E-3</v>
      </c>
      <c r="W61" s="9">
        <f t="shared" si="0"/>
        <v>0.97848547727159318</v>
      </c>
      <c r="X61" s="6">
        <v>1</v>
      </c>
    </row>
    <row r="62" spans="1:36" x14ac:dyDescent="0.25">
      <c r="A62" t="s">
        <v>158</v>
      </c>
      <c r="B62" t="str">
        <f>VLOOKUP(A62,'[1]Denominación Origen MEZCAL'!$B$5:$B$120,1,FALSE)</f>
        <v>Teotlalco</v>
      </c>
      <c r="E62">
        <v>55</v>
      </c>
      <c r="P62">
        <v>55</v>
      </c>
      <c r="Q62" t="s">
        <v>201</v>
      </c>
      <c r="R62" s="6">
        <v>710</v>
      </c>
      <c r="S62" s="6">
        <v>901.7</v>
      </c>
      <c r="T62" s="8">
        <v>1.27</v>
      </c>
      <c r="U62" s="6">
        <v>3.651885</v>
      </c>
      <c r="V62" s="9">
        <v>2.3852784827069016E-3</v>
      </c>
      <c r="W62" s="9">
        <f t="shared" si="0"/>
        <v>0.98087075575430005</v>
      </c>
      <c r="X62" s="6">
        <v>1</v>
      </c>
    </row>
    <row r="63" spans="1:36" x14ac:dyDescent="0.25">
      <c r="A63" t="s">
        <v>47</v>
      </c>
      <c r="B63" t="str">
        <f>VLOOKUP(A63,'[1]Denominación Origen MEZCAL'!$B$5:$B$120,1,FALSE)</f>
        <v>Tepanco de López</v>
      </c>
      <c r="E63">
        <v>56</v>
      </c>
      <c r="P63">
        <v>56</v>
      </c>
      <c r="Q63" t="s">
        <v>204</v>
      </c>
      <c r="R63" s="6">
        <v>558.75</v>
      </c>
      <c r="S63" s="6">
        <v>660.5</v>
      </c>
      <c r="T63" s="8">
        <v>2.4900000000000002</v>
      </c>
      <c r="U63" s="6">
        <v>3.3337724</v>
      </c>
      <c r="V63" s="9">
        <v>2.1774989004205076E-3</v>
      </c>
      <c r="W63" s="9">
        <f t="shared" si="0"/>
        <v>0.98304825465472057</v>
      </c>
      <c r="X63" s="6">
        <v>1</v>
      </c>
    </row>
    <row r="64" spans="1:36" x14ac:dyDescent="0.25">
      <c r="A64" t="s">
        <v>183</v>
      </c>
      <c r="B64" t="str">
        <f>VLOOKUP(A64,'[1]Denominación Origen MEZCAL'!$B$5:$B$120,1,FALSE)</f>
        <v>Tepeojuma</v>
      </c>
      <c r="E64">
        <v>57</v>
      </c>
      <c r="P64">
        <v>57</v>
      </c>
      <c r="Q64" t="s">
        <v>206</v>
      </c>
      <c r="R64" s="6">
        <v>589.25</v>
      </c>
      <c r="S64" s="6">
        <v>608.22</v>
      </c>
      <c r="T64" s="8">
        <v>2.355</v>
      </c>
      <c r="U64" s="6">
        <v>3.0572144900000002</v>
      </c>
      <c r="V64" s="9">
        <v>1.9968613305229367E-3</v>
      </c>
      <c r="W64" s="9">
        <f t="shared" si="0"/>
        <v>0.98504511598524347</v>
      </c>
      <c r="X64" s="6">
        <v>1</v>
      </c>
    </row>
    <row r="65" spans="1:24" x14ac:dyDescent="0.25">
      <c r="A65" t="s">
        <v>128</v>
      </c>
      <c r="B65" t="str">
        <f>VLOOKUP(A65,'[1]Denominación Origen MEZCAL'!$B$5:$B$120,1,FALSE)</f>
        <v>Tepexco</v>
      </c>
      <c r="E65">
        <v>58</v>
      </c>
      <c r="P65">
        <v>58</v>
      </c>
      <c r="Q65" t="s">
        <v>213</v>
      </c>
      <c r="R65" s="6">
        <v>415.2</v>
      </c>
      <c r="S65" s="6">
        <v>567.03</v>
      </c>
      <c r="T65" s="8">
        <v>2.92</v>
      </c>
      <c r="U65" s="6">
        <v>2.58077048</v>
      </c>
      <c r="V65" s="9">
        <v>1.6856654288810195E-3</v>
      </c>
      <c r="W65" s="9">
        <f t="shared" si="0"/>
        <v>0.98673078141412451</v>
      </c>
      <c r="X65" s="6">
        <v>1</v>
      </c>
    </row>
    <row r="66" spans="1:24" x14ac:dyDescent="0.25">
      <c r="A66" t="s">
        <v>103</v>
      </c>
      <c r="B66" t="str">
        <f>VLOOKUP(A66,'[1]Denominación Origen MEZCAL'!$B$5:$B$120,1,FALSE)</f>
        <v>Tepexi de Rodríguez</v>
      </c>
      <c r="E66">
        <v>59</v>
      </c>
      <c r="P66">
        <v>59</v>
      </c>
      <c r="Q66" t="s">
        <v>210</v>
      </c>
      <c r="R66" s="6">
        <v>513.5</v>
      </c>
      <c r="S66" s="6">
        <v>539.38</v>
      </c>
      <c r="T66" s="8">
        <v>2.2599999999999998</v>
      </c>
      <c r="U66" s="6">
        <v>2.7149512800000002</v>
      </c>
      <c r="V66" s="9">
        <v>1.7733074480115229E-3</v>
      </c>
      <c r="W66" s="9">
        <f t="shared" si="0"/>
        <v>0.98850408886213603</v>
      </c>
      <c r="X66" s="6">
        <v>1</v>
      </c>
    </row>
    <row r="67" spans="1:24" x14ac:dyDescent="0.25">
      <c r="A67" t="s">
        <v>30</v>
      </c>
      <c r="B67" t="str">
        <f>VLOOKUP(A67,'[1]Denominación Origen MEZCAL'!$B$5:$B$120,1,FALSE)</f>
        <v>Tepeyahualco</v>
      </c>
      <c r="E67">
        <v>60</v>
      </c>
      <c r="P67">
        <v>60</v>
      </c>
      <c r="Q67" t="s">
        <v>211</v>
      </c>
      <c r="R67" s="6">
        <v>451.7</v>
      </c>
      <c r="S67" s="6">
        <v>501.39</v>
      </c>
      <c r="T67" s="8">
        <v>1.1100000000000001</v>
      </c>
      <c r="U67" s="6">
        <v>2.6832738199999997</v>
      </c>
      <c r="V67" s="9">
        <v>1.7526168830773014E-3</v>
      </c>
      <c r="W67" s="9">
        <f t="shared" si="0"/>
        <v>0.99025670574521329</v>
      </c>
      <c r="X67" s="6">
        <v>1</v>
      </c>
    </row>
    <row r="68" spans="1:24" x14ac:dyDescent="0.25">
      <c r="A68" t="s">
        <v>102</v>
      </c>
      <c r="B68" t="str">
        <f>VLOOKUP(A68,'[1]Denominación Origen MEZCAL'!$B$5:$B$120,1,FALSE)</f>
        <v>Tilapa</v>
      </c>
      <c r="E68">
        <v>61</v>
      </c>
      <c r="P68">
        <v>61</v>
      </c>
      <c r="Q68" t="s">
        <v>219</v>
      </c>
      <c r="R68" s="6">
        <v>453</v>
      </c>
      <c r="S68" s="6">
        <v>439.41</v>
      </c>
      <c r="T68" s="8">
        <v>0.97</v>
      </c>
      <c r="U68" s="6">
        <v>2.0724860500000002</v>
      </c>
      <c r="V68" s="9">
        <v>1.3536725227588546E-3</v>
      </c>
      <c r="W68" s="9">
        <f t="shared" si="0"/>
        <v>0.99161037826797216</v>
      </c>
      <c r="X68" s="6">
        <v>1</v>
      </c>
    </row>
    <row r="69" spans="1:24" x14ac:dyDescent="0.25">
      <c r="A69" t="s">
        <v>79</v>
      </c>
      <c r="B69" t="str">
        <f>VLOOKUP(A69,'[1]Denominación Origen MEZCAL'!$B$5:$B$120,1,FALSE)</f>
        <v>Tlapanalá</v>
      </c>
      <c r="E69">
        <v>62</v>
      </c>
      <c r="P69">
        <v>62</v>
      </c>
      <c r="Q69" t="s">
        <v>221</v>
      </c>
      <c r="R69" s="6">
        <v>443</v>
      </c>
      <c r="S69" s="6">
        <v>411.99</v>
      </c>
      <c r="T69" s="8">
        <v>0.93</v>
      </c>
      <c r="U69" s="6">
        <v>1.95924728</v>
      </c>
      <c r="V69" s="9">
        <v>1.2797090760760603E-3</v>
      </c>
      <c r="W69" s="9">
        <f t="shared" si="0"/>
        <v>0.99289008734404827</v>
      </c>
      <c r="X69" s="6">
        <v>1</v>
      </c>
    </row>
    <row r="70" spans="1:24" x14ac:dyDescent="0.25">
      <c r="A70" t="s">
        <v>226</v>
      </c>
      <c r="B70" t="str">
        <f>VLOOKUP(A70,'[1]Denominación Origen MEZCAL'!$B$5:$B$120,1,FALSE)</f>
        <v>Totoltepec de Guerrero</v>
      </c>
      <c r="E70">
        <v>63</v>
      </c>
      <c r="P70">
        <v>63</v>
      </c>
      <c r="Q70" t="s">
        <v>222</v>
      </c>
      <c r="R70" s="6">
        <v>351.25</v>
      </c>
      <c r="S70" s="6">
        <v>389.89</v>
      </c>
      <c r="T70" s="8">
        <v>1.1100000000000001</v>
      </c>
      <c r="U70" s="6">
        <v>1.8735735099999999</v>
      </c>
      <c r="V70" s="9">
        <v>1.2237500850034006E-3</v>
      </c>
      <c r="W70" s="9">
        <f t="shared" si="0"/>
        <v>0.99411383742905168</v>
      </c>
      <c r="X70" s="6">
        <v>1</v>
      </c>
    </row>
    <row r="71" spans="1:24" x14ac:dyDescent="0.25">
      <c r="A71" t="s">
        <v>159</v>
      </c>
      <c r="B71" t="str">
        <f>VLOOKUP(A71,'[1]Denominación Origen MEZCAL'!$B$5:$B$120,1,FALSE)</f>
        <v>Tulcingo</v>
      </c>
      <c r="E71">
        <v>64</v>
      </c>
      <c r="P71">
        <v>64</v>
      </c>
      <c r="Q71" t="s">
        <v>226</v>
      </c>
      <c r="R71" s="6">
        <v>212.8</v>
      </c>
      <c r="S71" s="6">
        <v>315.60000000000002</v>
      </c>
      <c r="T71" s="8">
        <v>2.35</v>
      </c>
      <c r="U71" s="6">
        <v>1.5151148299999999</v>
      </c>
      <c r="V71" s="9">
        <v>9.8961791042957953E-4</v>
      </c>
      <c r="W71" s="9">
        <f t="shared" si="0"/>
        <v>0.9951034553394813</v>
      </c>
      <c r="X71" s="6">
        <v>1</v>
      </c>
    </row>
    <row r="72" spans="1:24" x14ac:dyDescent="0.25">
      <c r="A72" t="s">
        <v>233</v>
      </c>
      <c r="B72" t="str">
        <f>VLOOKUP(A72,'[1]Denominación Origen MEZCAL'!$B$5:$B$120,1,FALSE)</f>
        <v>Xayacatlán de Bravo</v>
      </c>
      <c r="E72">
        <v>65</v>
      </c>
      <c r="P72">
        <v>65</v>
      </c>
      <c r="Q72" t="s">
        <v>227</v>
      </c>
      <c r="R72" s="6">
        <v>95</v>
      </c>
      <c r="S72" s="6">
        <v>315.39999999999998</v>
      </c>
      <c r="T72" s="8">
        <v>3.32</v>
      </c>
      <c r="U72" s="6">
        <v>1.4619767699999999</v>
      </c>
      <c r="V72" s="9">
        <v>9.5491006198123341E-4</v>
      </c>
      <c r="W72" s="9">
        <f t="shared" si="0"/>
        <v>0.99605836540146253</v>
      </c>
      <c r="X72" s="6">
        <v>1</v>
      </c>
    </row>
    <row r="73" spans="1:24" x14ac:dyDescent="0.25">
      <c r="A73" t="s">
        <v>163</v>
      </c>
      <c r="B73" t="str">
        <f>VLOOKUP(A73,'[1]Denominación Origen MEZCAL'!$B$5:$B$120,1,FALSE)</f>
        <v>Xicotlán</v>
      </c>
      <c r="E73">
        <v>66</v>
      </c>
      <c r="P73">
        <v>66</v>
      </c>
      <c r="Q73" t="s">
        <v>228</v>
      </c>
      <c r="R73" s="6">
        <v>191</v>
      </c>
      <c r="S73" s="6">
        <v>301.7</v>
      </c>
      <c r="T73" s="8">
        <v>2.3833333333333333</v>
      </c>
      <c r="U73" s="6">
        <v>1.2875146900000001</v>
      </c>
      <c r="V73" s="9">
        <v>8.4095777556687757E-4</v>
      </c>
      <c r="W73" s="9">
        <f t="shared" si="0"/>
        <v>0.99689932317702945</v>
      </c>
      <c r="X73" s="6">
        <v>1</v>
      </c>
    </row>
    <row r="74" spans="1:24" x14ac:dyDescent="0.25">
      <c r="A74" t="s">
        <v>176</v>
      </c>
      <c r="B74" t="str">
        <f>VLOOKUP(A74,'[1]Denominación Origen MEZCAL'!$B$5:$B$120,1,FALSE)</f>
        <v>Xochiltepec</v>
      </c>
      <c r="E74">
        <v>67</v>
      </c>
      <c r="P74">
        <v>67</v>
      </c>
      <c r="Q74" t="s">
        <v>231</v>
      </c>
      <c r="R74" s="6">
        <v>315</v>
      </c>
      <c r="S74" s="6">
        <v>261.45</v>
      </c>
      <c r="T74" s="8">
        <v>0.83</v>
      </c>
      <c r="U74" s="6">
        <v>1.0797885</v>
      </c>
      <c r="V74" s="9">
        <v>7.0527858213617384E-4</v>
      </c>
      <c r="W74" s="9">
        <f t="shared" ref="W74:W80" si="1">W73+V74</f>
        <v>0.99760460175916565</v>
      </c>
      <c r="X74" s="6">
        <v>1</v>
      </c>
    </row>
    <row r="75" spans="1:24" x14ac:dyDescent="0.25">
      <c r="A75" t="s">
        <v>150</v>
      </c>
      <c r="B75" t="str">
        <f>VLOOKUP(A75,'[1]Denominación Origen MEZCAL'!$B$5:$B$120,1,FALSE)</f>
        <v>Zacapala</v>
      </c>
      <c r="E75">
        <v>68</v>
      </c>
      <c r="P75">
        <v>68</v>
      </c>
      <c r="Q75" t="s">
        <v>232</v>
      </c>
      <c r="R75" s="6">
        <v>313</v>
      </c>
      <c r="S75" s="6">
        <v>241.01</v>
      </c>
      <c r="T75" s="8">
        <v>0.77</v>
      </c>
      <c r="U75" s="6">
        <v>1.0075302500000001</v>
      </c>
      <c r="V75" s="9">
        <v>6.5808212087765776E-4</v>
      </c>
      <c r="W75" s="9">
        <f t="shared" si="1"/>
        <v>0.99826268388004336</v>
      </c>
      <c r="X75" s="6">
        <v>1</v>
      </c>
    </row>
    <row r="76" spans="1:24" x14ac:dyDescent="0.25">
      <c r="A76" t="s">
        <v>152</v>
      </c>
      <c r="B76" t="str">
        <f>VLOOKUP(A76,'[1]Denominación Origen MEZCAL'!$B$5:$B$120,1,FALSE)</f>
        <v>Zapotitlán</v>
      </c>
      <c r="E76">
        <v>69</v>
      </c>
      <c r="P76">
        <v>69</v>
      </c>
      <c r="Q76" t="s">
        <v>236</v>
      </c>
      <c r="R76" s="6">
        <v>195</v>
      </c>
      <c r="S76" s="6">
        <v>159.9</v>
      </c>
      <c r="T76" s="8">
        <v>0.82</v>
      </c>
      <c r="U76" s="6">
        <v>0.65638949999999996</v>
      </c>
      <c r="V76" s="9">
        <v>4.2872975206632781E-4</v>
      </c>
      <c r="W76" s="9">
        <f t="shared" si="1"/>
        <v>0.99869141363210967</v>
      </c>
      <c r="X76" s="6">
        <v>1</v>
      </c>
    </row>
    <row r="77" spans="1:24" x14ac:dyDescent="0.25">
      <c r="A77" t="s">
        <v>240</v>
      </c>
      <c r="B77" t="str">
        <f>VLOOKUP(A77,'[1]Denominación Origen MEZCAL'!$B$5:$B$120,1,FALSE)</f>
        <v>Zinacatepec</v>
      </c>
      <c r="E77">
        <v>70</v>
      </c>
      <c r="P77">
        <v>70</v>
      </c>
      <c r="Q77" t="s">
        <v>233</v>
      </c>
      <c r="R77" s="6">
        <v>102.7</v>
      </c>
      <c r="S77" s="6">
        <v>154.28</v>
      </c>
      <c r="T77" s="8">
        <v>2.3149999999999999</v>
      </c>
      <c r="U77" s="6">
        <v>0.85377949999999991</v>
      </c>
      <c r="V77" s="9">
        <v>5.576577220603214E-4</v>
      </c>
      <c r="W77" s="9">
        <f t="shared" si="1"/>
        <v>0.99924907135416996</v>
      </c>
      <c r="X77" s="6">
        <v>1</v>
      </c>
    </row>
    <row r="78" spans="1:24" x14ac:dyDescent="0.25">
      <c r="E78">
        <v>71</v>
      </c>
      <c r="P78">
        <v>71</v>
      </c>
      <c r="Q78" t="s">
        <v>238</v>
      </c>
      <c r="R78" s="6">
        <v>190</v>
      </c>
      <c r="S78" s="6">
        <v>138.69999999999999</v>
      </c>
      <c r="T78" s="8">
        <v>0.73</v>
      </c>
      <c r="U78" s="6">
        <v>0.55947142000000005</v>
      </c>
      <c r="V78" s="9">
        <v>3.6542638659636757E-4</v>
      </c>
      <c r="W78" s="9">
        <f t="shared" si="1"/>
        <v>0.99961449774076627</v>
      </c>
      <c r="X78" s="6">
        <v>1</v>
      </c>
    </row>
    <row r="79" spans="1:24" x14ac:dyDescent="0.25">
      <c r="E79">
        <v>72</v>
      </c>
      <c r="P79">
        <v>72</v>
      </c>
      <c r="Q79" t="s">
        <v>240</v>
      </c>
      <c r="R79" s="6">
        <v>33</v>
      </c>
      <c r="S79" s="6">
        <v>122.76</v>
      </c>
      <c r="T79" s="8">
        <v>3.72</v>
      </c>
      <c r="U79" s="6">
        <v>0.48761745000000001</v>
      </c>
      <c r="V79" s="9">
        <v>3.1849398633237584E-4</v>
      </c>
      <c r="W79" s="9">
        <f t="shared" si="1"/>
        <v>0.9999329917270986</v>
      </c>
      <c r="X79" s="6">
        <v>1</v>
      </c>
    </row>
    <row r="80" spans="1:24" x14ac:dyDescent="0.25">
      <c r="E80">
        <v>73</v>
      </c>
      <c r="P80">
        <v>73</v>
      </c>
      <c r="Q80" t="s">
        <v>243</v>
      </c>
      <c r="R80" s="6">
        <v>6.75</v>
      </c>
      <c r="S80" s="6">
        <v>29.7</v>
      </c>
      <c r="T80" s="8">
        <v>4.4000000000000004</v>
      </c>
      <c r="U80" s="6">
        <v>0.10259033000000001</v>
      </c>
      <c r="V80" s="9">
        <v>6.7008272900926594E-5</v>
      </c>
      <c r="W80" s="9">
        <f t="shared" si="1"/>
        <v>0.99999999999999956</v>
      </c>
      <c r="X80" s="6">
        <v>1</v>
      </c>
    </row>
    <row r="81" spans="5:24" x14ac:dyDescent="0.25">
      <c r="E81">
        <v>74</v>
      </c>
      <c r="P81">
        <v>74</v>
      </c>
      <c r="Q81" t="s">
        <v>25</v>
      </c>
      <c r="R81" s="6">
        <v>146625</v>
      </c>
      <c r="S81" s="6">
        <v>283389.7</v>
      </c>
      <c r="T81" s="8">
        <v>2.775194805194805</v>
      </c>
      <c r="U81" s="6">
        <v>1531.0099120400009</v>
      </c>
      <c r="V81" s="9">
        <v>1</v>
      </c>
      <c r="W81" s="9"/>
      <c r="X81" s="6">
        <v>1</v>
      </c>
    </row>
  </sheetData>
  <sortState xmlns:xlrd2="http://schemas.microsoft.com/office/spreadsheetml/2017/richdata2" ref="AA8:AI13">
    <sortCondition descending="1" ref="AC8:AC1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7BC7-2DC5-4DE3-B3D8-C12C18A025C0}">
  <dimension ref="B3:D19"/>
  <sheetViews>
    <sheetView workbookViewId="0">
      <selection activeCell="D18" sqref="D18"/>
    </sheetView>
  </sheetViews>
  <sheetFormatPr baseColWidth="10" defaultRowHeight="15" x14ac:dyDescent="0.25"/>
  <cols>
    <col min="2" max="2" width="32.5703125" customWidth="1"/>
    <col min="3" max="3" width="16.42578125" customWidth="1"/>
    <col min="4" max="4" width="18" customWidth="1"/>
  </cols>
  <sheetData>
    <row r="3" spans="2:4" x14ac:dyDescent="0.25">
      <c r="B3" s="34" t="s">
        <v>384</v>
      </c>
    </row>
    <row r="5" spans="2:4" x14ac:dyDescent="0.25">
      <c r="B5" t="s">
        <v>376</v>
      </c>
      <c r="D5" t="s">
        <v>377</v>
      </c>
    </row>
    <row r="6" spans="2:4" x14ac:dyDescent="0.25">
      <c r="B6" t="s">
        <v>379</v>
      </c>
      <c r="D6" s="6">
        <v>4774</v>
      </c>
    </row>
    <row r="7" spans="2:4" x14ac:dyDescent="0.25">
      <c r="B7" t="s">
        <v>380</v>
      </c>
      <c r="D7" s="6">
        <v>12730</v>
      </c>
    </row>
    <row r="8" spans="2:4" x14ac:dyDescent="0.25">
      <c r="B8" t="s">
        <v>383</v>
      </c>
      <c r="D8" s="6">
        <v>2394</v>
      </c>
    </row>
    <row r="9" spans="2:4" x14ac:dyDescent="0.25">
      <c r="B9" t="s">
        <v>381</v>
      </c>
      <c r="D9" s="6">
        <v>178</v>
      </c>
    </row>
    <row r="10" spans="2:4" x14ac:dyDescent="0.25">
      <c r="B10" t="s">
        <v>382</v>
      </c>
      <c r="D10" s="6">
        <v>2216</v>
      </c>
    </row>
    <row r="11" spans="2:4" x14ac:dyDescent="0.25">
      <c r="B11" t="s">
        <v>378</v>
      </c>
      <c r="D11" s="6">
        <v>22292</v>
      </c>
    </row>
    <row r="16" spans="2:4" x14ac:dyDescent="0.25">
      <c r="B16" s="33" t="s">
        <v>376</v>
      </c>
      <c r="C16" s="33" t="s">
        <v>377</v>
      </c>
      <c r="D16" s="33" t="s">
        <v>11</v>
      </c>
    </row>
    <row r="17" spans="2:4" ht="30" x14ac:dyDescent="0.25">
      <c r="B17" s="35" t="s">
        <v>379</v>
      </c>
      <c r="C17" s="15">
        <v>4774</v>
      </c>
      <c r="D17" s="36">
        <f>C17/C19</f>
        <v>0.27273765996343691</v>
      </c>
    </row>
    <row r="18" spans="2:4" ht="30" x14ac:dyDescent="0.25">
      <c r="B18" s="35" t="s">
        <v>380</v>
      </c>
      <c r="C18" s="15">
        <v>12730</v>
      </c>
      <c r="D18" s="36">
        <f>C18/C19</f>
        <v>0.72726234003656309</v>
      </c>
    </row>
    <row r="19" spans="2:4" x14ac:dyDescent="0.25">
      <c r="B19" s="33" t="s">
        <v>378</v>
      </c>
      <c r="C19" s="15">
        <f>SUM(C17:C18)</f>
        <v>17504</v>
      </c>
      <c r="D19" s="36">
        <f>SUM(D17:D18)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año 2021</vt:lpstr>
      <vt:lpstr>historia</vt:lpstr>
      <vt:lpstr>nacional</vt:lpstr>
      <vt:lpstr>temporal maíz</vt:lpstr>
      <vt:lpstr>zonas</vt:lpstr>
      <vt:lpstr>cíclica</vt:lpstr>
      <vt:lpstr>Hoja2</vt:lpstr>
      <vt:lpstr>73 mun</vt:lpstr>
      <vt:lpstr>tortillerías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SDR_5</dc:creator>
  <cp:lastModifiedBy>HP</cp:lastModifiedBy>
  <dcterms:created xsi:type="dcterms:W3CDTF">2020-05-25T21:27:24Z</dcterms:created>
  <dcterms:modified xsi:type="dcterms:W3CDTF">2022-08-18T23:23:57Z</dcterms:modified>
</cp:coreProperties>
</file>