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0" yWindow="420" windowWidth="21600" windowHeight="14220"/>
  </bookViews>
  <sheets>
    <sheet name="Sheet0" sheetId="1" r:id="rId1"/>
  </sheets>
  <calcPr calcId="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4" i="1"/>
  <c r="H24"/>
  <c r="I23"/>
  <c r="H23"/>
  <c r="I22"/>
  <c r="H22"/>
  <c r="I18"/>
  <c r="H18"/>
  <c r="I17"/>
  <c r="H17"/>
  <c r="E17"/>
  <c r="I16"/>
  <c r="H16"/>
  <c r="E16"/>
  <c r="I13"/>
  <c r="H13"/>
  <c r="I12"/>
  <c r="H12"/>
  <c r="E12"/>
  <c r="I11"/>
  <c r="H11"/>
  <c r="E11"/>
  <c r="I10"/>
  <c r="H10"/>
  <c r="E10"/>
  <c r="I9"/>
  <c r="H9"/>
  <c r="E9"/>
  <c r="I5"/>
  <c r="H5"/>
  <c r="I4"/>
  <c r="H4"/>
  <c r="E4"/>
  <c r="I3"/>
  <c r="H3"/>
  <c r="E3"/>
</calcChain>
</file>

<file path=xl/sharedStrings.xml><?xml version="1.0" encoding="utf-8"?>
<sst xmlns="http://schemas.openxmlformats.org/spreadsheetml/2006/main" count="52" uniqueCount="38">
  <si>
    <t>Sales income</t>
  </si>
  <si>
    <t>Item</t>
  </si>
  <si>
    <t>Sales unit</t>
  </si>
  <si>
    <t>Units produced</t>
  </si>
  <si>
    <t>Quantity used internally (not sold)</t>
  </si>
  <si>
    <t>Units sold</t>
  </si>
  <si>
    <t>Unit sale price</t>
  </si>
  <si>
    <t>Transport cost/unit</t>
  </si>
  <si>
    <t>Total income</t>
  </si>
  <si>
    <t>Total cash income</t>
  </si>
  <si>
    <t>Freight</t>
  </si>
  <si>
    <t>Bags</t>
  </si>
  <si>
    <t>Passengers</t>
  </si>
  <si>
    <t>Persons</t>
  </si>
  <si>
    <t>Subtotal</t>
  </si>
  <si>
    <t>Input Material cost</t>
  </si>
  <si>
    <t>Purchase unit</t>
  </si>
  <si>
    <t>Units used</t>
  </si>
  <si>
    <t>Quantity drawn from own resources</t>
  </si>
  <si>
    <t>Quantity purchased</t>
  </si>
  <si>
    <t>Unit cost</t>
  </si>
  <si>
    <t>Total cost</t>
  </si>
  <si>
    <t>Total cash cost</t>
  </si>
  <si>
    <t>Oil</t>
  </si>
  <si>
    <t>litres</t>
  </si>
  <si>
    <t>Repairs</t>
  </si>
  <si>
    <t>Fuel</t>
  </si>
  <si>
    <t>Tickets</t>
  </si>
  <si>
    <t>Book</t>
  </si>
  <si>
    <t>Labour cost</t>
  </si>
  <si>
    <t>Unit type</t>
  </si>
  <si>
    <t>Pilot</t>
  </si>
  <si>
    <t>p/year(s)</t>
  </si>
  <si>
    <t>Helper</t>
  </si>
  <si>
    <t>Totals per unit per cycle</t>
  </si>
  <si>
    <t>Income</t>
  </si>
  <si>
    <t>Costs</t>
  </si>
  <si>
    <t>Net income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</si>
</sst>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1"/>
      <name val="Calibri"/>
    </font>
    <font>
      <b/>
      <sz val="14"/>
      <name val="Calibri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24"/>
  <sheetViews>
    <sheetView tabSelected="1" workbookViewId="0">
      <selection activeCell="G15" sqref="G15"/>
    </sheetView>
  </sheetViews>
  <sheetFormatPr baseColWidth="10" defaultColWidth="8.83203125" defaultRowHeight="14"/>
  <cols>
    <col min="3" max="3" width="13" bestFit="1" customWidth="1"/>
    <col min="4" max="4" width="28.83203125" bestFit="1" customWidth="1"/>
    <col min="5" max="5" width="16.33203125" bestFit="1" customWidth="1"/>
    <col min="6" max="6" width="12.1640625" bestFit="1" customWidth="1"/>
    <col min="7" max="7" width="24" bestFit="1" customWidth="1"/>
  </cols>
  <sheetData>
    <row r="1" spans="1:9" ht="18">
      <c r="A1" s="2" t="s">
        <v>0</v>
      </c>
    </row>
    <row r="2" spans="1:9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>
      <c r="A3" t="s">
        <v>10</v>
      </c>
      <c r="B3" t="s">
        <v>11</v>
      </c>
      <c r="C3">
        <v>1250</v>
      </c>
      <c r="D3">
        <v>0</v>
      </c>
      <c r="E3" s="3">
        <f>C3-D3</f>
        <v>1250</v>
      </c>
      <c r="F3" s="3">
        <v>1.1499999999999999</v>
      </c>
      <c r="G3" s="3">
        <v>0</v>
      </c>
      <c r="H3" s="3">
        <f>C3*(F3-G3)</f>
        <v>1437.5</v>
      </c>
      <c r="I3" s="3">
        <f>(C3-D3)*(F3-G3)</f>
        <v>1437.5</v>
      </c>
    </row>
    <row r="4" spans="1:9">
      <c r="A4" t="s">
        <v>12</v>
      </c>
      <c r="B4" t="s">
        <v>13</v>
      </c>
      <c r="C4">
        <v>1500</v>
      </c>
      <c r="D4">
        <v>400</v>
      </c>
      <c r="E4" s="3">
        <f>C4-D4</f>
        <v>1100</v>
      </c>
      <c r="F4" s="3">
        <v>1.5</v>
      </c>
      <c r="G4" s="3">
        <v>0.5</v>
      </c>
      <c r="H4" s="3">
        <f>C4*(F4-G4)</f>
        <v>1500</v>
      </c>
      <c r="I4" s="3">
        <f>(C4-D4)*(F4-G4)</f>
        <v>1100</v>
      </c>
    </row>
    <row r="5" spans="1:9">
      <c r="G5" s="1" t="s">
        <v>14</v>
      </c>
      <c r="H5" s="3">
        <f>SUM(H3:H4)</f>
        <v>2937.5</v>
      </c>
      <c r="I5" s="3">
        <f>SUM(I3:I4)</f>
        <v>2537.5</v>
      </c>
    </row>
    <row r="7" spans="1:9" ht="18">
      <c r="A7" s="2" t="s">
        <v>15</v>
      </c>
    </row>
    <row r="8" spans="1:9">
      <c r="A8" s="1" t="s">
        <v>1</v>
      </c>
      <c r="B8" s="1" t="s">
        <v>16</v>
      </c>
      <c r="C8" s="1" t="s">
        <v>17</v>
      </c>
      <c r="D8" s="1" t="s">
        <v>18</v>
      </c>
      <c r="E8" s="1" t="s">
        <v>19</v>
      </c>
      <c r="F8" s="1" t="s">
        <v>20</v>
      </c>
      <c r="G8" s="1" t="s">
        <v>7</v>
      </c>
      <c r="H8" s="1" t="s">
        <v>21</v>
      </c>
      <c r="I8" s="1" t="s">
        <v>22</v>
      </c>
    </row>
    <row r="9" spans="1:9">
      <c r="A9" t="s">
        <v>23</v>
      </c>
      <c r="B9" t="s">
        <v>24</v>
      </c>
      <c r="C9">
        <v>30</v>
      </c>
      <c r="D9">
        <v>0</v>
      </c>
      <c r="E9" s="3">
        <f>C9-D9</f>
        <v>30</v>
      </c>
      <c r="F9" s="3">
        <v>4.5</v>
      </c>
      <c r="G9" s="3">
        <v>0</v>
      </c>
      <c r="H9" s="3">
        <f>C9*(F9+G9)</f>
        <v>135</v>
      </c>
      <c r="I9" s="3">
        <f>(C9-D9)*(F9+G9)</f>
        <v>135</v>
      </c>
    </row>
    <row r="10" spans="1:9">
      <c r="A10" t="s">
        <v>25</v>
      </c>
      <c r="B10" t="s">
        <v>1</v>
      </c>
      <c r="C10">
        <v>1</v>
      </c>
      <c r="D10">
        <v>0</v>
      </c>
      <c r="E10" s="3">
        <f>C10-D10</f>
        <v>1</v>
      </c>
      <c r="F10" s="3">
        <v>200</v>
      </c>
      <c r="G10" s="3">
        <v>0</v>
      </c>
      <c r="H10" s="3">
        <f>C10*(F10+G10)</f>
        <v>200</v>
      </c>
      <c r="I10" s="3">
        <f>(C10-D10)*(F10+G10)</f>
        <v>200</v>
      </c>
    </row>
    <row r="11" spans="1:9">
      <c r="A11" t="s">
        <v>26</v>
      </c>
      <c r="B11" t="s">
        <v>24</v>
      </c>
      <c r="C11">
        <v>1000</v>
      </c>
      <c r="D11">
        <v>200</v>
      </c>
      <c r="E11" s="3">
        <f>C11-D11</f>
        <v>800</v>
      </c>
      <c r="F11" s="3">
        <v>1.2</v>
      </c>
      <c r="G11" s="3">
        <v>0.2</v>
      </c>
      <c r="H11" s="3">
        <f>C11*(F11+G11)</f>
        <v>1400</v>
      </c>
      <c r="I11" s="3">
        <f>(C11-D11)*(F11+G11)</f>
        <v>1120</v>
      </c>
    </row>
    <row r="12" spans="1:9">
      <c r="A12" t="s">
        <v>27</v>
      </c>
      <c r="B12" t="s">
        <v>28</v>
      </c>
      <c r="C12">
        <v>60</v>
      </c>
      <c r="D12">
        <v>0</v>
      </c>
      <c r="E12" s="3">
        <f>C12-D12</f>
        <v>60</v>
      </c>
      <c r="F12" s="3">
        <v>1.5</v>
      </c>
      <c r="G12" s="3">
        <v>0</v>
      </c>
      <c r="H12" s="3">
        <f>C12*(F12+G12)</f>
        <v>90</v>
      </c>
      <c r="I12" s="3">
        <f>(C12-D12)*(F12+G12)</f>
        <v>90</v>
      </c>
    </row>
    <row r="13" spans="1:9">
      <c r="G13" s="1" t="s">
        <v>14</v>
      </c>
      <c r="H13" s="3">
        <f>SUM(H9:H12)</f>
        <v>1825</v>
      </c>
      <c r="I13" s="3">
        <f>SUM(I9:I12)</f>
        <v>1545</v>
      </c>
    </row>
    <row r="14" spans="1:9" ht="18">
      <c r="A14" s="2" t="s">
        <v>29</v>
      </c>
    </row>
    <row r="15" spans="1:9">
      <c r="A15" s="1" t="s">
        <v>1</v>
      </c>
      <c r="B15" s="1" t="s">
        <v>30</v>
      </c>
      <c r="C15" s="1" t="s">
        <v>17</v>
      </c>
      <c r="D15" s="1" t="s">
        <v>18</v>
      </c>
      <c r="E15" s="1" t="s">
        <v>19</v>
      </c>
      <c r="F15" s="1" t="s">
        <v>20</v>
      </c>
      <c r="G15" s="1"/>
      <c r="H15" s="1" t="s">
        <v>21</v>
      </c>
      <c r="I15" s="1" t="s">
        <v>22</v>
      </c>
    </row>
    <row r="16" spans="1:9">
      <c r="A16" t="s">
        <v>31</v>
      </c>
      <c r="B16" t="s">
        <v>32</v>
      </c>
      <c r="C16">
        <v>30</v>
      </c>
      <c r="D16">
        <v>0</v>
      </c>
      <c r="E16" s="3">
        <f>C16-D16</f>
        <v>30</v>
      </c>
      <c r="F16" s="3">
        <v>15</v>
      </c>
      <c r="G16" s="4"/>
      <c r="H16" s="3">
        <f>C16*F16</f>
        <v>450</v>
      </c>
      <c r="I16" s="3">
        <f>(C16-D16)*F16</f>
        <v>450</v>
      </c>
    </row>
    <row r="17" spans="1:9">
      <c r="A17" t="s">
        <v>33</v>
      </c>
      <c r="B17" t="s">
        <v>32</v>
      </c>
      <c r="C17">
        <v>30</v>
      </c>
      <c r="D17">
        <v>30</v>
      </c>
      <c r="E17" s="3">
        <f>C17-D17</f>
        <v>0</v>
      </c>
      <c r="F17" s="3">
        <v>10</v>
      </c>
      <c r="G17" s="4"/>
      <c r="H17" s="3">
        <f>C17*F17</f>
        <v>300</v>
      </c>
      <c r="I17" s="3">
        <f>(C17-D17)*F17</f>
        <v>0</v>
      </c>
    </row>
    <row r="18" spans="1:9">
      <c r="G18" s="1" t="s">
        <v>14</v>
      </c>
      <c r="H18" s="3">
        <f>SUM(H16:H17)</f>
        <v>750</v>
      </c>
      <c r="I18" s="3">
        <f>SUM(I16:I17)</f>
        <v>450</v>
      </c>
    </row>
    <row r="21" spans="1:9" ht="18">
      <c r="G21" s="2" t="s">
        <v>34</v>
      </c>
    </row>
    <row r="22" spans="1:9">
      <c r="G22" s="1" t="s">
        <v>35</v>
      </c>
      <c r="H22" s="3">
        <f>H5</f>
        <v>2937.5</v>
      </c>
      <c r="I22" s="3">
        <f>I5</f>
        <v>2537.5</v>
      </c>
    </row>
    <row r="23" spans="1:9">
      <c r="G23" s="1" t="s">
        <v>36</v>
      </c>
      <c r="H23" s="3">
        <f>H13+H18</f>
        <v>2575</v>
      </c>
      <c r="I23" s="3">
        <f>I13+I18</f>
        <v>1995</v>
      </c>
    </row>
    <row r="24" spans="1:9">
      <c r="G24" s="1" t="s">
        <v>37</v>
      </c>
      <c r="H24" s="3">
        <f>H22-H23</f>
        <v>362.5</v>
      </c>
      <c r="I24" s="3">
        <f>I22-I23</f>
        <v>542.5</v>
      </c>
    </row>
  </sheetData>
  <phoneticPr fontId="3" type="noConversion"/>
  <dataValidations count="1">
    <dataValidation type="list" allowBlank="1" showErrorMessage="1" sqref="B16:B17">
      <formula1>"p/day(s),p/week(s),p/month(s),p/year(s)"</formula1>
    </dataValidation>
  </dataValidation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Bar Zecharya</cp:lastModifiedBy>
  <dcterms:created xsi:type="dcterms:W3CDTF">2013-10-12T12:23:11Z</dcterms:created>
  <dcterms:modified xsi:type="dcterms:W3CDTF">2013-10-12T14:51:31Z</dcterms:modified>
</cp:coreProperties>
</file>