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Investment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H4"/>
  <c r="E5"/>
  <c r="H5"/>
  <c r="E6"/>
  <c r="H6"/>
  <c r="E7"/>
  <c r="H7"/>
  <c r="E8"/>
  <c r="H8"/>
  <c r="E9"/>
  <c r="H9"/>
  <c r="H10"/>
  <c r="E14"/>
  <c r="H14"/>
  <c r="H15"/>
  <c r="E19"/>
  <c r="H19"/>
  <c r="E20"/>
  <c r="H20"/>
  <c r="E21"/>
  <c r="H21"/>
  <c r="E22"/>
  <c r="H22"/>
  <c r="H23"/>
  <c r="H25"/>
  <c r="G10"/>
  <c r="G15"/>
  <c r="G23"/>
  <c r="G25"/>
  <c r="F10"/>
  <c r="F15"/>
  <c r="F23"/>
  <c r="F25"/>
  <c r="E10"/>
  <c r="E15"/>
  <c r="E23"/>
  <c r="E25"/>
</calcChain>
</file>

<file path=xl/sharedStrings.xml><?xml version="1.0" encoding="utf-8"?>
<sst xmlns="http://schemas.openxmlformats.org/spreadsheetml/2006/main" count="75" uniqueCount="40">
  <si>
    <t>Investment detail</t>
  </si>
  <si>
    <t>Assets</t>
  </si>
  <si>
    <t>Description</t>
  </si>
  <si>
    <t>Unit type</t>
  </si>
  <si>
    <t>Number of units</t>
  </si>
  <si>
    <t>Unit cost</t>
  </si>
  <si>
    <t>Total cost</t>
  </si>
  <si>
    <t>Donated resources</t>
  </si>
  <si>
    <t>Own resources</t>
  </si>
  <si>
    <t>Financed resources</t>
  </si>
  <si>
    <t>Economic life (years)</t>
  </si>
  <si>
    <t>Annual maintenance cost/unit</t>
  </si>
  <si>
    <t>Salvage value/unit</t>
  </si>
  <si>
    <t>Replace</t>
  </si>
  <si>
    <t>Year begin</t>
  </si>
  <si>
    <t>Fencing</t>
  </si>
  <si>
    <t>Metres</t>
  </si>
  <si>
    <t>Yes</t>
  </si>
  <si>
    <t>Fixtures and fittings</t>
  </si>
  <si>
    <t>Set</t>
  </si>
  <si>
    <t>Training Bank</t>
  </si>
  <si>
    <t>Cubic Metres</t>
  </si>
  <si>
    <t>Spillway</t>
  </si>
  <si>
    <t>Core Materials</t>
  </si>
  <si>
    <t>Cubic metres</t>
  </si>
  <si>
    <t>Embankment Materials</t>
  </si>
  <si>
    <t>Subtotal</t>
  </si>
  <si>
    <t>Labour</t>
  </si>
  <si>
    <t/>
  </si>
  <si>
    <t>Minor Works</t>
  </si>
  <si>
    <t>p/year(s)</t>
  </si>
  <si>
    <t>Professional services</t>
  </si>
  <si>
    <t>Mobilization</t>
  </si>
  <si>
    <t>Contract</t>
  </si>
  <si>
    <t>Construction</t>
  </si>
  <si>
    <t>Days</t>
  </si>
  <si>
    <t>Site/Basin Clearance</t>
  </si>
  <si>
    <t>Day</t>
  </si>
  <si>
    <t>Site Invest &amp; Design</t>
  </si>
  <si>
    <t>Total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</si>
</sst>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5"/>
  <sheetViews>
    <sheetView tabSelected="1" workbookViewId="0">
      <selection activeCell="A24" sqref="A24:XFD24"/>
    </sheetView>
  </sheetViews>
  <sheetFormatPr baseColWidth="10" defaultColWidth="8.83203125" defaultRowHeight="14"/>
  <cols>
    <col min="2" max="2" width="10.5" customWidth="1"/>
    <col min="4" max="8" width="8.83203125" style="4"/>
    <col min="10" max="11" width="8.83203125" style="4"/>
  </cols>
  <sheetData>
    <row r="1" spans="1:13" ht="25">
      <c r="A1" s="2" t="s">
        <v>0</v>
      </c>
    </row>
    <row r="2" spans="1:13" ht="18">
      <c r="A2" s="3" t="s">
        <v>1</v>
      </c>
    </row>
    <row r="3" spans="1: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>
      <c r="A4" t="s">
        <v>15</v>
      </c>
      <c r="B4" t="s">
        <v>16</v>
      </c>
      <c r="C4">
        <v>1500</v>
      </c>
      <c r="D4" s="4">
        <v>20</v>
      </c>
      <c r="E4" s="4">
        <f t="shared" ref="E4:E9" si="0">C4*D4</f>
        <v>30000</v>
      </c>
      <c r="F4" s="4">
        <v>0</v>
      </c>
      <c r="G4" s="4">
        <v>0</v>
      </c>
      <c r="H4" s="4">
        <f t="shared" ref="H4:H9" si="1">E4-F4-G4</f>
        <v>30000</v>
      </c>
      <c r="I4">
        <v>5</v>
      </c>
      <c r="J4" s="4">
        <v>1</v>
      </c>
      <c r="K4" s="4">
        <v>1</v>
      </c>
      <c r="L4" t="s">
        <v>17</v>
      </c>
      <c r="M4">
        <v>1</v>
      </c>
    </row>
    <row r="5" spans="1:13">
      <c r="A5" t="s">
        <v>18</v>
      </c>
      <c r="B5" t="s">
        <v>19</v>
      </c>
      <c r="C5">
        <v>1</v>
      </c>
      <c r="D5" s="4">
        <v>5000</v>
      </c>
      <c r="E5" s="4">
        <f t="shared" si="0"/>
        <v>5000</v>
      </c>
      <c r="F5" s="4">
        <v>0</v>
      </c>
      <c r="G5" s="4">
        <v>0</v>
      </c>
      <c r="H5" s="4">
        <f t="shared" si="1"/>
        <v>5000</v>
      </c>
      <c r="I5">
        <v>10</v>
      </c>
      <c r="J5" s="4">
        <v>250</v>
      </c>
      <c r="K5" s="4">
        <v>500</v>
      </c>
      <c r="L5" t="s">
        <v>17</v>
      </c>
      <c r="M5">
        <v>1</v>
      </c>
    </row>
    <row r="6" spans="1:13">
      <c r="A6" t="s">
        <v>20</v>
      </c>
      <c r="B6" t="s">
        <v>21</v>
      </c>
      <c r="C6">
        <v>1400</v>
      </c>
      <c r="D6" s="4">
        <v>85</v>
      </c>
      <c r="E6" s="4">
        <f t="shared" si="0"/>
        <v>119000</v>
      </c>
      <c r="F6" s="4">
        <v>0</v>
      </c>
      <c r="G6" s="4">
        <v>0</v>
      </c>
      <c r="H6" s="4">
        <f t="shared" si="1"/>
        <v>119000</v>
      </c>
      <c r="I6">
        <v>20</v>
      </c>
      <c r="J6" s="4">
        <v>1</v>
      </c>
      <c r="K6" s="4">
        <v>0</v>
      </c>
      <c r="L6" t="s">
        <v>17</v>
      </c>
      <c r="M6">
        <v>4</v>
      </c>
    </row>
    <row r="7" spans="1:13">
      <c r="A7" t="s">
        <v>22</v>
      </c>
      <c r="B7" t="s">
        <v>21</v>
      </c>
      <c r="C7">
        <v>770</v>
      </c>
      <c r="D7" s="4">
        <v>150</v>
      </c>
      <c r="E7" s="4">
        <f t="shared" si="0"/>
        <v>115500</v>
      </c>
      <c r="F7" s="4">
        <v>0</v>
      </c>
      <c r="G7" s="4">
        <v>0</v>
      </c>
      <c r="H7" s="4">
        <f t="shared" si="1"/>
        <v>115500</v>
      </c>
      <c r="I7">
        <v>20</v>
      </c>
      <c r="J7" s="4">
        <v>1.5</v>
      </c>
      <c r="K7" s="4">
        <v>0</v>
      </c>
      <c r="L7" t="s">
        <v>17</v>
      </c>
      <c r="M7">
        <v>1</v>
      </c>
    </row>
    <row r="8" spans="1:13">
      <c r="A8" t="s">
        <v>23</v>
      </c>
      <c r="B8" t="s">
        <v>24</v>
      </c>
      <c r="C8">
        <v>1500</v>
      </c>
      <c r="D8" s="4">
        <v>85</v>
      </c>
      <c r="E8" s="4">
        <f t="shared" si="0"/>
        <v>127500</v>
      </c>
      <c r="F8" s="4">
        <v>0</v>
      </c>
      <c r="G8" s="4">
        <v>0</v>
      </c>
      <c r="H8" s="4">
        <f t="shared" si="1"/>
        <v>127500</v>
      </c>
      <c r="I8">
        <v>20</v>
      </c>
      <c r="J8" s="4">
        <v>1</v>
      </c>
      <c r="K8" s="4">
        <v>0</v>
      </c>
      <c r="L8" t="s">
        <v>17</v>
      </c>
      <c r="M8">
        <v>1</v>
      </c>
    </row>
    <row r="9" spans="1:13">
      <c r="A9" t="s">
        <v>25</v>
      </c>
      <c r="B9" t="s">
        <v>24</v>
      </c>
      <c r="C9">
        <v>21000</v>
      </c>
      <c r="D9" s="4">
        <v>350</v>
      </c>
      <c r="E9" s="4">
        <f t="shared" si="0"/>
        <v>7350000</v>
      </c>
      <c r="F9" s="4">
        <v>0</v>
      </c>
      <c r="G9" s="4">
        <v>1000000</v>
      </c>
      <c r="H9" s="4">
        <f t="shared" si="1"/>
        <v>6350000</v>
      </c>
      <c r="I9">
        <v>20</v>
      </c>
      <c r="J9" s="4">
        <v>8</v>
      </c>
      <c r="K9" s="4">
        <v>0</v>
      </c>
      <c r="L9" t="s">
        <v>17</v>
      </c>
      <c r="M9">
        <v>1</v>
      </c>
    </row>
    <row r="10" spans="1:13">
      <c r="D10" s="1" t="s">
        <v>26</v>
      </c>
      <c r="E10" s="4">
        <f>SUM(E4:E9)</f>
        <v>7747000</v>
      </c>
      <c r="F10" s="4">
        <f>SUM(F4:F9)</f>
        <v>0</v>
      </c>
      <c r="G10" s="4">
        <f>SUM(G4:G9)</f>
        <v>1000000</v>
      </c>
      <c r="H10" s="4">
        <f>SUM(H4:H9)</f>
        <v>6747000</v>
      </c>
    </row>
    <row r="12" spans="1:13" ht="18">
      <c r="A12" s="3" t="s">
        <v>27</v>
      </c>
    </row>
    <row r="13" spans="1:13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14</v>
      </c>
    </row>
    <row r="14" spans="1:13">
      <c r="A14" t="s">
        <v>29</v>
      </c>
      <c r="B14" t="s">
        <v>30</v>
      </c>
      <c r="C14">
        <v>145</v>
      </c>
      <c r="D14" s="4">
        <v>225</v>
      </c>
      <c r="E14" s="4">
        <f>C14*D14</f>
        <v>32625</v>
      </c>
      <c r="F14" s="4">
        <v>0</v>
      </c>
      <c r="G14" s="4">
        <v>13500</v>
      </c>
      <c r="H14" s="4">
        <f>E14-F14-G14</f>
        <v>19125</v>
      </c>
      <c r="M14">
        <v>1</v>
      </c>
    </row>
    <row r="15" spans="1:13">
      <c r="D15" s="1" t="s">
        <v>26</v>
      </c>
      <c r="E15" s="4">
        <f>SUM(E14:E14)</f>
        <v>32625</v>
      </c>
      <c r="F15" s="4">
        <f>SUM(F14:F14)</f>
        <v>0</v>
      </c>
      <c r="G15" s="4">
        <f>SUM(G14:G14)</f>
        <v>13500</v>
      </c>
      <c r="H15" s="4">
        <f>SUM(H14:H14)</f>
        <v>19125</v>
      </c>
    </row>
    <row r="17" spans="1:13" ht="18">
      <c r="A17" s="3" t="s">
        <v>31</v>
      </c>
    </row>
    <row r="18" spans="1:13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28</v>
      </c>
      <c r="J18" s="1" t="s">
        <v>28</v>
      </c>
      <c r="K18" s="1" t="s">
        <v>28</v>
      </c>
      <c r="L18" s="1" t="s">
        <v>28</v>
      </c>
      <c r="M18" s="1" t="s">
        <v>14</v>
      </c>
    </row>
    <row r="19" spans="1:13">
      <c r="A19" t="s">
        <v>32</v>
      </c>
      <c r="B19" t="s">
        <v>33</v>
      </c>
      <c r="C19">
        <v>1</v>
      </c>
      <c r="D19" s="4">
        <v>250000</v>
      </c>
      <c r="E19" s="4">
        <f>C19*D19</f>
        <v>250000</v>
      </c>
      <c r="F19" s="4">
        <v>0</v>
      </c>
      <c r="G19" s="4">
        <v>0</v>
      </c>
      <c r="H19" s="4">
        <f>E19-F19-G19</f>
        <v>250000</v>
      </c>
      <c r="M19">
        <v>1</v>
      </c>
    </row>
    <row r="20" spans="1:13">
      <c r="A20" t="s">
        <v>34</v>
      </c>
      <c r="B20" t="s">
        <v>35</v>
      </c>
      <c r="C20">
        <v>60</v>
      </c>
      <c r="D20" s="4">
        <v>3800</v>
      </c>
      <c r="E20" s="4">
        <f>C20*D20</f>
        <v>228000</v>
      </c>
      <c r="F20" s="4">
        <v>0</v>
      </c>
      <c r="G20" s="4">
        <v>0</v>
      </c>
      <c r="H20" s="4">
        <f>E20-F20-G20</f>
        <v>228000</v>
      </c>
      <c r="M20">
        <v>1</v>
      </c>
    </row>
    <row r="21" spans="1:13">
      <c r="A21" t="s">
        <v>36</v>
      </c>
      <c r="B21" t="s">
        <v>37</v>
      </c>
      <c r="C21">
        <v>30</v>
      </c>
      <c r="D21" s="4">
        <v>7500</v>
      </c>
      <c r="E21" s="4">
        <f>C21*D21</f>
        <v>225000</v>
      </c>
      <c r="F21" s="4">
        <v>0</v>
      </c>
      <c r="G21" s="4">
        <v>0</v>
      </c>
      <c r="H21" s="4">
        <f>E21-F21-G21</f>
        <v>225000</v>
      </c>
      <c r="M21">
        <v>1</v>
      </c>
    </row>
    <row r="22" spans="1:13">
      <c r="A22" t="s">
        <v>38</v>
      </c>
      <c r="B22" t="s">
        <v>33</v>
      </c>
      <c r="C22">
        <v>1</v>
      </c>
      <c r="D22" s="4">
        <v>1050000</v>
      </c>
      <c r="E22" s="4">
        <f>C22*D22</f>
        <v>1050000</v>
      </c>
      <c r="F22" s="4">
        <v>0</v>
      </c>
      <c r="G22" s="4">
        <v>0</v>
      </c>
      <c r="H22" s="4">
        <f>E22-F22-G22</f>
        <v>1050000</v>
      </c>
      <c r="M22">
        <v>1</v>
      </c>
    </row>
    <row r="23" spans="1:13">
      <c r="D23" s="1" t="s">
        <v>26</v>
      </c>
      <c r="E23" s="4">
        <f>SUM(E19:E22)</f>
        <v>1753000</v>
      </c>
      <c r="F23" s="4">
        <f>SUM(F19:F22)</f>
        <v>0</v>
      </c>
      <c r="G23" s="4">
        <f>SUM(G19:G22)</f>
        <v>0</v>
      </c>
      <c r="H23" s="4">
        <f>SUM(H19:H22)</f>
        <v>1753000</v>
      </c>
    </row>
    <row r="24" spans="1:13">
      <c r="D24" s="1"/>
    </row>
    <row r="25" spans="1:13">
      <c r="D25" s="1" t="s">
        <v>39</v>
      </c>
      <c r="E25" s="4">
        <f>E10+E15+E23</f>
        <v>9532625</v>
      </c>
      <c r="F25" s="4">
        <f>F10+F15+F23</f>
        <v>0</v>
      </c>
      <c r="G25" s="4">
        <f>G10+G15+G23</f>
        <v>1013500</v>
      </c>
      <c r="H25" s="4">
        <f>H10+H15+H23</f>
        <v>8519125</v>
      </c>
    </row>
  </sheetData>
  <sheetCalcPr fullCalcOnLoad="1"/>
  <phoneticPr fontId="4" type="noConversion"/>
  <dataValidations count="1">
    <dataValidation type="list" allowBlank="1" showErrorMessage="1" sqref="B14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2013-10-12T11:26:41Z</dcterms:created>
  <dcterms:modified xsi:type="dcterms:W3CDTF">2013-10-12T17:24:06Z</dcterms:modified>
</cp:coreProperties>
</file>