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1420" windowWidth="21600" windowHeight="13220"/>
  </bookViews>
  <sheets>
    <sheet name="Cash Flow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7" i="1"/>
  <c r="B16"/>
  <c r="B18"/>
  <c r="B24"/>
  <c r="B30"/>
  <c r="B39"/>
  <c r="B41"/>
  <c r="B44"/>
  <c r="B45"/>
  <c r="C7"/>
  <c r="C16"/>
  <c r="C18"/>
  <c r="C24"/>
  <c r="C30"/>
  <c r="C39"/>
  <c r="C41"/>
  <c r="C44"/>
  <c r="C45"/>
  <c r="D7"/>
  <c r="D16"/>
  <c r="D18"/>
  <c r="D24"/>
  <c r="D30"/>
  <c r="D39"/>
  <c r="D41"/>
  <c r="D44"/>
  <c r="D45"/>
  <c r="E7"/>
  <c r="E16"/>
  <c r="E18"/>
  <c r="E24"/>
  <c r="E30"/>
  <c r="E39"/>
  <c r="E41"/>
  <c r="E44"/>
  <c r="E45"/>
  <c r="F7"/>
  <c r="F16"/>
  <c r="F18"/>
  <c r="F24"/>
  <c r="F30"/>
  <c r="F39"/>
  <c r="F41"/>
  <c r="F44"/>
  <c r="F45"/>
  <c r="G7"/>
  <c r="G16"/>
  <c r="G18"/>
  <c r="G24"/>
  <c r="G30"/>
  <c r="G39"/>
  <c r="G41"/>
  <c r="G44"/>
  <c r="G45"/>
  <c r="H7"/>
  <c r="H16"/>
  <c r="H18"/>
  <c r="H24"/>
  <c r="H30"/>
  <c r="H39"/>
  <c r="H41"/>
  <c r="H44"/>
  <c r="H45"/>
  <c r="I7"/>
  <c r="I16"/>
  <c r="I18"/>
  <c r="I24"/>
  <c r="I30"/>
  <c r="I39"/>
  <c r="I41"/>
  <c r="I44"/>
  <c r="I45"/>
  <c r="J7"/>
  <c r="J16"/>
  <c r="J18"/>
  <c r="J24"/>
  <c r="J30"/>
  <c r="J39"/>
  <c r="J41"/>
  <c r="J44"/>
  <c r="J45"/>
  <c r="K7"/>
  <c r="K16"/>
  <c r="K18"/>
  <c r="K24"/>
  <c r="K30"/>
  <c r="K39"/>
  <c r="K41"/>
  <c r="K44"/>
  <c r="K45"/>
  <c r="L7"/>
  <c r="L16"/>
  <c r="L18"/>
  <c r="L24"/>
  <c r="L30"/>
  <c r="L39"/>
  <c r="L41"/>
  <c r="L44"/>
  <c r="L45"/>
  <c r="M7"/>
  <c r="M16"/>
  <c r="M18"/>
  <c r="M24"/>
  <c r="M30"/>
  <c r="M39"/>
  <c r="M41"/>
  <c r="M44"/>
  <c r="M45"/>
  <c r="N7"/>
  <c r="N16"/>
  <c r="N18"/>
  <c r="N24"/>
  <c r="N30"/>
  <c r="N39"/>
  <c r="N41"/>
  <c r="N44"/>
  <c r="N45"/>
  <c r="O7"/>
  <c r="O16"/>
  <c r="O18"/>
  <c r="O24"/>
  <c r="O30"/>
  <c r="O39"/>
  <c r="O41"/>
  <c r="O44"/>
  <c r="O45"/>
  <c r="P7"/>
  <c r="P16"/>
  <c r="P18"/>
  <c r="P24"/>
  <c r="P30"/>
  <c r="P39"/>
  <c r="P41"/>
  <c r="P44"/>
  <c r="P45"/>
  <c r="Q7"/>
  <c r="Q16"/>
  <c r="Q18"/>
  <c r="Q24"/>
  <c r="Q30"/>
  <c r="Q39"/>
  <c r="Q41"/>
  <c r="Q44"/>
  <c r="Q45"/>
  <c r="R7"/>
  <c r="R16"/>
  <c r="R18"/>
  <c r="R24"/>
  <c r="R30"/>
  <c r="R39"/>
  <c r="R41"/>
  <c r="R44"/>
  <c r="R45"/>
  <c r="S7"/>
  <c r="S16"/>
  <c r="S18"/>
  <c r="S24"/>
  <c r="S30"/>
  <c r="S39"/>
  <c r="S41"/>
  <c r="S44"/>
  <c r="S45"/>
  <c r="T7"/>
  <c r="T16"/>
  <c r="T18"/>
  <c r="T24"/>
  <c r="T30"/>
  <c r="T39"/>
  <c r="T41"/>
  <c r="T44"/>
  <c r="T45"/>
  <c r="U7"/>
  <c r="U16"/>
  <c r="U18"/>
  <c r="U24"/>
  <c r="U30"/>
  <c r="U39"/>
  <c r="U41"/>
  <c r="U44"/>
  <c r="U45"/>
  <c r="U43"/>
  <c r="T43"/>
  <c r="S43"/>
  <c r="R43"/>
  <c r="Q43"/>
  <c r="P43"/>
  <c r="O43"/>
  <c r="N43"/>
  <c r="M43"/>
  <c r="L43"/>
  <c r="K43"/>
  <c r="J43"/>
  <c r="I43"/>
  <c r="H43"/>
  <c r="G43"/>
  <c r="F43"/>
  <c r="E43"/>
  <c r="D43"/>
  <c r="C43"/>
  <c r="B43"/>
</calcChain>
</file>

<file path=xl/sharedStrings.xml><?xml version="1.0" encoding="utf-8"?>
<sst xmlns="http://schemas.openxmlformats.org/spreadsheetml/2006/main" count="41" uniqueCount="35">
  <si>
    <t>Year</t>
  </si>
  <si>
    <t>Income</t>
  </si>
  <si>
    <t>Main income</t>
  </si>
  <si>
    <t>Sales</t>
  </si>
  <si>
    <t>Salvage</t>
  </si>
  <si>
    <t>Subtotal</t>
  </si>
  <si>
    <t/>
  </si>
  <si>
    <t>Financing sources</t>
  </si>
  <si>
    <t>Donation for investment</t>
  </si>
  <si>
    <t>Own resources for investment</t>
  </si>
  <si>
    <t>Loans for investment</t>
  </si>
  <si>
    <t>Loan for working capital</t>
  </si>
  <si>
    <t>Working capital donation</t>
  </si>
  <si>
    <t>Working capital own resources</t>
  </si>
  <si>
    <t>Total income</t>
  </si>
  <si>
    <t>Expenses</t>
  </si>
  <si>
    <t>Investment costs</t>
  </si>
  <si>
    <t>Initial investment</t>
  </si>
  <si>
    <t>Replacement</t>
  </si>
  <si>
    <t>Recurrent costs</t>
  </si>
  <si>
    <t>Operation</t>
  </si>
  <si>
    <t>General</t>
  </si>
  <si>
    <t>Maintenance</t>
  </si>
  <si>
    <t>Financing payments</t>
  </si>
  <si>
    <t>Working capital - capital</t>
  </si>
  <si>
    <t>Working capital interest</t>
  </si>
  <si>
    <t>Primary capital</t>
  </si>
  <si>
    <t>Primary interest</t>
  </si>
  <si>
    <t>Secondary capital</t>
  </si>
  <si>
    <t>Secondary interest</t>
  </si>
  <si>
    <t>Total expenses</t>
  </si>
  <si>
    <t>Profit before financing</t>
  </si>
  <si>
    <t>Profit after financing</t>
  </si>
  <si>
    <t>Cumulative cash flow</t>
  </si>
  <si>
    <t>Cash flow (With project)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</si>
</sst>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20"/>
      <color indexed="55"/>
      <name val="Calibri"/>
    </font>
    <font>
      <b/>
      <sz val="14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45"/>
  <sheetViews>
    <sheetView tabSelected="1" workbookViewId="0">
      <selection activeCell="A2" sqref="A2"/>
    </sheetView>
  </sheetViews>
  <sheetFormatPr baseColWidth="10" defaultColWidth="8.83203125" defaultRowHeight="14"/>
  <cols>
    <col min="1" max="1" width="23.1640625" customWidth="1"/>
    <col min="2" max="21" width="12.6640625" customWidth="1"/>
  </cols>
  <sheetData>
    <row r="1" spans="1:21" ht="25">
      <c r="A1" s="2" t="s">
        <v>34</v>
      </c>
    </row>
    <row r="2" spans="1:21">
      <c r="A2" s="1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ht="18">
      <c r="A3" s="3" t="s">
        <v>1</v>
      </c>
    </row>
    <row r="4" spans="1:21">
      <c r="A4" s="1" t="s">
        <v>2</v>
      </c>
    </row>
    <row r="5" spans="1:21">
      <c r="A5" t="s">
        <v>3</v>
      </c>
      <c r="B5" s="4">
        <v>1021191.80625</v>
      </c>
      <c r="C5" s="4">
        <v>1021191.80625</v>
      </c>
      <c r="D5" s="4">
        <v>1021191.80625</v>
      </c>
      <c r="E5" s="4">
        <v>1021191.80625</v>
      </c>
      <c r="F5" s="4">
        <v>1021191.80625</v>
      </c>
      <c r="G5" s="4">
        <v>1021191.8062499999</v>
      </c>
      <c r="H5" s="4">
        <v>1021191.8062499999</v>
      </c>
      <c r="I5" s="4">
        <v>1021191.8062499999</v>
      </c>
      <c r="J5" s="4">
        <v>1021191.8062499999</v>
      </c>
      <c r="K5" s="4">
        <v>1021191.8062499999</v>
      </c>
      <c r="L5" s="4">
        <v>1021191.8062499999</v>
      </c>
      <c r="M5" s="4">
        <v>1021191.8062499999</v>
      </c>
      <c r="N5" s="4">
        <v>1021191.8062499999</v>
      </c>
      <c r="O5" s="4">
        <v>1021191.8062499999</v>
      </c>
      <c r="P5" s="4">
        <v>1021191.8062499999</v>
      </c>
      <c r="Q5" s="4">
        <v>1021191.8062499999</v>
      </c>
      <c r="R5" s="4">
        <v>1021191.8062499999</v>
      </c>
      <c r="S5" s="4">
        <v>1021191.8062499999</v>
      </c>
      <c r="T5" s="4">
        <v>1021191.8062499999</v>
      </c>
      <c r="U5" s="4">
        <v>1021191.8062499999</v>
      </c>
    </row>
    <row r="6" spans="1:21">
      <c r="A6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14338.5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t="s">
        <v>5</v>
      </c>
      <c r="B7" s="4">
        <f t="shared" ref="B7:U7" si="0">SUM(B5:B6)</f>
        <v>1021191.80625</v>
      </c>
      <c r="C7" s="4">
        <f t="shared" si="0"/>
        <v>1021191.80625</v>
      </c>
      <c r="D7" s="4">
        <f t="shared" si="0"/>
        <v>1021191.80625</v>
      </c>
      <c r="E7" s="4">
        <f t="shared" si="0"/>
        <v>1021191.80625</v>
      </c>
      <c r="F7" s="4">
        <f t="shared" si="0"/>
        <v>1021191.80625</v>
      </c>
      <c r="G7" s="4">
        <f t="shared" si="0"/>
        <v>1021191.8062499999</v>
      </c>
      <c r="H7" s="4">
        <f t="shared" si="0"/>
        <v>1021191.8062499999</v>
      </c>
      <c r="I7" s="4">
        <f t="shared" si="0"/>
        <v>1021191.8062499999</v>
      </c>
      <c r="J7" s="4">
        <f t="shared" si="0"/>
        <v>1021191.8062499999</v>
      </c>
      <c r="K7" s="4">
        <f t="shared" si="0"/>
        <v>1021191.8062499999</v>
      </c>
      <c r="L7" s="4">
        <f t="shared" si="0"/>
        <v>1035530.3062499999</v>
      </c>
      <c r="M7" s="4">
        <f t="shared" si="0"/>
        <v>1021191.8062499999</v>
      </c>
      <c r="N7" s="4">
        <f t="shared" si="0"/>
        <v>1021191.8062499999</v>
      </c>
      <c r="O7" s="4">
        <f t="shared" si="0"/>
        <v>1021191.8062499999</v>
      </c>
      <c r="P7" s="4">
        <f t="shared" si="0"/>
        <v>1021191.8062499999</v>
      </c>
      <c r="Q7" s="4">
        <f t="shared" si="0"/>
        <v>1021191.8062499999</v>
      </c>
      <c r="R7" s="4">
        <f t="shared" si="0"/>
        <v>1021191.8062499999</v>
      </c>
      <c r="S7" s="4">
        <f t="shared" si="0"/>
        <v>1021191.8062499999</v>
      </c>
      <c r="T7" s="4">
        <f t="shared" si="0"/>
        <v>1021191.8062499999</v>
      </c>
      <c r="U7" s="4">
        <f t="shared" si="0"/>
        <v>1021191.8062499999</v>
      </c>
    </row>
    <row r="8" spans="1:21">
      <c r="A8" t="s">
        <v>6</v>
      </c>
    </row>
    <row r="9" spans="1:21">
      <c r="A9" s="1" t="s">
        <v>7</v>
      </c>
    </row>
    <row r="10" spans="1:21">
      <c r="A10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t="s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t="s">
        <v>10</v>
      </c>
      <c r="B12" s="4">
        <v>916822.5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>
      <c r="A13" t="s">
        <v>11</v>
      </c>
      <c r="B13" s="4">
        <v>455496.07500000001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>
      <c r="A14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>
      <c r="A15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>
      <c r="A16" t="s">
        <v>5</v>
      </c>
      <c r="B16" s="4">
        <f t="shared" ref="B16:U16" si="1">SUM(B10:B15)</f>
        <v>1372318.575</v>
      </c>
      <c r="C16" s="4">
        <f t="shared" si="1"/>
        <v>0</v>
      </c>
      <c r="D16" s="4">
        <f t="shared" si="1"/>
        <v>0</v>
      </c>
      <c r="E16" s="4">
        <f t="shared" si="1"/>
        <v>0</v>
      </c>
      <c r="F16" s="4">
        <f t="shared" si="1"/>
        <v>0</v>
      </c>
      <c r="G16" s="4">
        <f t="shared" si="1"/>
        <v>0</v>
      </c>
      <c r="H16" s="4">
        <f t="shared" si="1"/>
        <v>0</v>
      </c>
      <c r="I16" s="4">
        <f t="shared" si="1"/>
        <v>0</v>
      </c>
      <c r="J16" s="4">
        <f t="shared" si="1"/>
        <v>0</v>
      </c>
      <c r="K16" s="4">
        <f t="shared" si="1"/>
        <v>0</v>
      </c>
      <c r="L16" s="4">
        <f t="shared" si="1"/>
        <v>0</v>
      </c>
      <c r="M16" s="4">
        <f t="shared" si="1"/>
        <v>0</v>
      </c>
      <c r="N16" s="4">
        <f t="shared" si="1"/>
        <v>0</v>
      </c>
      <c r="O16" s="4">
        <f t="shared" si="1"/>
        <v>0</v>
      </c>
      <c r="P16" s="4">
        <f t="shared" si="1"/>
        <v>0</v>
      </c>
      <c r="Q16" s="4">
        <f t="shared" si="1"/>
        <v>0</v>
      </c>
      <c r="R16" s="4">
        <f t="shared" si="1"/>
        <v>0</v>
      </c>
      <c r="S16" s="4">
        <f t="shared" si="1"/>
        <v>0</v>
      </c>
      <c r="T16" s="4">
        <f t="shared" si="1"/>
        <v>0</v>
      </c>
      <c r="U16" s="4">
        <f t="shared" si="1"/>
        <v>0</v>
      </c>
    </row>
    <row r="18" spans="1:21">
      <c r="A18" s="1" t="s">
        <v>14</v>
      </c>
      <c r="B18" s="4">
        <f t="shared" ref="B18:U18" si="2">B7+B16</f>
        <v>2393510.3812500001</v>
      </c>
      <c r="C18" s="4">
        <f t="shared" si="2"/>
        <v>1021191.80625</v>
      </c>
      <c r="D18" s="4">
        <f t="shared" si="2"/>
        <v>1021191.80625</v>
      </c>
      <c r="E18" s="4">
        <f t="shared" si="2"/>
        <v>1021191.80625</v>
      </c>
      <c r="F18" s="4">
        <f t="shared" si="2"/>
        <v>1021191.80625</v>
      </c>
      <c r="G18" s="4">
        <f t="shared" si="2"/>
        <v>1021191.8062499999</v>
      </c>
      <c r="H18" s="4">
        <f t="shared" si="2"/>
        <v>1021191.8062499999</v>
      </c>
      <c r="I18" s="4">
        <f t="shared" si="2"/>
        <v>1021191.8062499999</v>
      </c>
      <c r="J18" s="4">
        <f t="shared" si="2"/>
        <v>1021191.8062499999</v>
      </c>
      <c r="K18" s="4">
        <f t="shared" si="2"/>
        <v>1021191.8062499999</v>
      </c>
      <c r="L18" s="4">
        <f t="shared" si="2"/>
        <v>1035530.3062499999</v>
      </c>
      <c r="M18" s="4">
        <f t="shared" si="2"/>
        <v>1021191.8062499999</v>
      </c>
      <c r="N18" s="4">
        <f t="shared" si="2"/>
        <v>1021191.8062499999</v>
      </c>
      <c r="O18" s="4">
        <f t="shared" si="2"/>
        <v>1021191.8062499999</v>
      </c>
      <c r="P18" s="4">
        <f t="shared" si="2"/>
        <v>1021191.8062499999</v>
      </c>
      <c r="Q18" s="4">
        <f t="shared" si="2"/>
        <v>1021191.8062499999</v>
      </c>
      <c r="R18" s="4">
        <f t="shared" si="2"/>
        <v>1021191.8062499999</v>
      </c>
      <c r="S18" s="4">
        <f t="shared" si="2"/>
        <v>1021191.8062499999</v>
      </c>
      <c r="T18" s="4">
        <f t="shared" si="2"/>
        <v>1021191.8062499999</v>
      </c>
      <c r="U18" s="4">
        <f t="shared" si="2"/>
        <v>1021191.8062499999</v>
      </c>
    </row>
    <row r="20" spans="1:21" ht="18">
      <c r="A20" s="3" t="s">
        <v>15</v>
      </c>
    </row>
    <row r="21" spans="1:21">
      <c r="A21" s="1" t="s">
        <v>16</v>
      </c>
    </row>
    <row r="22" spans="1:21">
      <c r="A22" t="s">
        <v>17</v>
      </c>
      <c r="B22" s="4">
        <v>916822.5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t="s">
        <v>18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628072.5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t="s">
        <v>5</v>
      </c>
      <c r="B24" s="4">
        <f t="shared" ref="B24:U24" si="3">SUM(B22:B23)</f>
        <v>916822.5</v>
      </c>
      <c r="C24" s="4">
        <f t="shared" si="3"/>
        <v>0</v>
      </c>
      <c r="D24" s="4">
        <f t="shared" si="3"/>
        <v>0</v>
      </c>
      <c r="E24" s="4">
        <f t="shared" si="3"/>
        <v>0</v>
      </c>
      <c r="F24" s="4">
        <f t="shared" si="3"/>
        <v>0</v>
      </c>
      <c r="G24" s="4">
        <f t="shared" si="3"/>
        <v>0</v>
      </c>
      <c r="H24" s="4">
        <f t="shared" si="3"/>
        <v>0</v>
      </c>
      <c r="I24" s="4">
        <f t="shared" si="3"/>
        <v>0</v>
      </c>
      <c r="J24" s="4">
        <f t="shared" si="3"/>
        <v>0</v>
      </c>
      <c r="K24" s="4">
        <f t="shared" si="3"/>
        <v>0</v>
      </c>
      <c r="L24" s="4">
        <f t="shared" si="3"/>
        <v>628072.5</v>
      </c>
      <c r="M24" s="4">
        <f t="shared" si="3"/>
        <v>0</v>
      </c>
      <c r="N24" s="4">
        <f t="shared" si="3"/>
        <v>0</v>
      </c>
      <c r="O24" s="4">
        <f t="shared" si="3"/>
        <v>0</v>
      </c>
      <c r="P24" s="4">
        <f t="shared" si="3"/>
        <v>0</v>
      </c>
      <c r="Q24" s="4">
        <f t="shared" si="3"/>
        <v>0</v>
      </c>
      <c r="R24" s="4">
        <f t="shared" si="3"/>
        <v>0</v>
      </c>
      <c r="S24" s="4">
        <f t="shared" si="3"/>
        <v>0</v>
      </c>
      <c r="T24" s="4">
        <f t="shared" si="3"/>
        <v>0</v>
      </c>
      <c r="U24" s="4">
        <f t="shared" si="3"/>
        <v>0</v>
      </c>
    </row>
    <row r="25" spans="1:21">
      <c r="A25" t="s">
        <v>6</v>
      </c>
    </row>
    <row r="26" spans="1:21">
      <c r="A26" s="1" t="s">
        <v>19</v>
      </c>
    </row>
    <row r="27" spans="1:21">
      <c r="A27" t="s">
        <v>20</v>
      </c>
      <c r="B27" s="4">
        <v>787706.25</v>
      </c>
      <c r="C27" s="4">
        <v>694173.75</v>
      </c>
      <c r="D27" s="4">
        <v>694173.75</v>
      </c>
      <c r="E27" s="4">
        <v>694173.75</v>
      </c>
      <c r="F27" s="4">
        <v>694173.75</v>
      </c>
      <c r="G27" s="4">
        <v>709887.21000000008</v>
      </c>
      <c r="H27" s="4">
        <v>709887.21000000008</v>
      </c>
      <c r="I27" s="4">
        <v>709887.21000000008</v>
      </c>
      <c r="J27" s="4">
        <v>709887.21000000008</v>
      </c>
      <c r="K27" s="4">
        <v>709887.21000000008</v>
      </c>
      <c r="L27" s="4">
        <v>709887.21000000008</v>
      </c>
      <c r="M27" s="4">
        <v>709887.21000000008</v>
      </c>
      <c r="N27" s="4">
        <v>709887.21000000008</v>
      </c>
      <c r="O27" s="4">
        <v>709887.21000000008</v>
      </c>
      <c r="P27" s="4">
        <v>709887.21000000008</v>
      </c>
      <c r="Q27" s="4">
        <v>709887.21000000008</v>
      </c>
      <c r="R27" s="4">
        <v>709887.21000000008</v>
      </c>
      <c r="S27" s="4">
        <v>709887.21000000008</v>
      </c>
      <c r="T27" s="4">
        <v>709887.21000000008</v>
      </c>
      <c r="U27" s="4">
        <v>709887.21000000008</v>
      </c>
    </row>
    <row r="28" spans="1:21">
      <c r="A28" t="s">
        <v>21</v>
      </c>
      <c r="B28" s="4">
        <v>87963.15</v>
      </c>
      <c r="C28" s="4">
        <v>87963.15</v>
      </c>
      <c r="D28" s="4">
        <v>87963.15</v>
      </c>
      <c r="E28" s="4">
        <v>87963.15</v>
      </c>
      <c r="F28" s="4">
        <v>87963.15</v>
      </c>
      <c r="G28" s="4">
        <v>87963.15</v>
      </c>
      <c r="H28" s="4">
        <v>87963.15</v>
      </c>
      <c r="I28" s="4">
        <v>87963.15</v>
      </c>
      <c r="J28" s="4">
        <v>87963.15</v>
      </c>
      <c r="K28" s="4">
        <v>87963.15</v>
      </c>
      <c r="L28" s="4">
        <v>87963.15</v>
      </c>
      <c r="M28" s="4">
        <v>87963.15</v>
      </c>
      <c r="N28" s="4">
        <v>87963.15</v>
      </c>
      <c r="O28" s="4">
        <v>87963.15</v>
      </c>
      <c r="P28" s="4">
        <v>87963.15</v>
      </c>
      <c r="Q28" s="4">
        <v>87963.15</v>
      </c>
      <c r="R28" s="4">
        <v>87963.15</v>
      </c>
      <c r="S28" s="4">
        <v>87963.15</v>
      </c>
      <c r="T28" s="4">
        <v>87963.15</v>
      </c>
      <c r="U28" s="4">
        <v>87963.15</v>
      </c>
    </row>
    <row r="29" spans="1:21">
      <c r="A29" t="s">
        <v>22</v>
      </c>
      <c r="B29" s="4">
        <v>35322.75</v>
      </c>
      <c r="C29" s="4">
        <v>35322.75</v>
      </c>
      <c r="D29" s="4">
        <v>35322.75</v>
      </c>
      <c r="E29" s="4">
        <v>35322.75</v>
      </c>
      <c r="F29" s="4">
        <v>35322.75</v>
      </c>
      <c r="G29" s="4">
        <v>35322.75</v>
      </c>
      <c r="H29" s="4">
        <v>35322.75</v>
      </c>
      <c r="I29" s="4">
        <v>35322.75</v>
      </c>
      <c r="J29" s="4">
        <v>35322.75</v>
      </c>
      <c r="K29" s="4">
        <v>35322.75</v>
      </c>
      <c r="L29" s="4">
        <v>35322.75</v>
      </c>
      <c r="M29" s="4">
        <v>35322.75</v>
      </c>
      <c r="N29" s="4">
        <v>35322.75</v>
      </c>
      <c r="O29" s="4">
        <v>35322.75</v>
      </c>
      <c r="P29" s="4">
        <v>35322.75</v>
      </c>
      <c r="Q29" s="4">
        <v>35322.75</v>
      </c>
      <c r="R29" s="4">
        <v>35322.75</v>
      </c>
      <c r="S29" s="4">
        <v>35322.75</v>
      </c>
      <c r="T29" s="4">
        <v>35322.75</v>
      </c>
      <c r="U29" s="4">
        <v>35322.75</v>
      </c>
    </row>
    <row r="30" spans="1:21">
      <c r="A30" t="s">
        <v>5</v>
      </c>
      <c r="B30" s="4">
        <f t="shared" ref="B30:U30" si="4">SUM(B27:B29)</f>
        <v>910992.15</v>
      </c>
      <c r="C30" s="4">
        <f t="shared" si="4"/>
        <v>817459.65</v>
      </c>
      <c r="D30" s="4">
        <f t="shared" si="4"/>
        <v>817459.65</v>
      </c>
      <c r="E30" s="4">
        <f t="shared" si="4"/>
        <v>817459.65</v>
      </c>
      <c r="F30" s="4">
        <f t="shared" si="4"/>
        <v>817459.65</v>
      </c>
      <c r="G30" s="4">
        <f t="shared" si="4"/>
        <v>833173.1100000001</v>
      </c>
      <c r="H30" s="4">
        <f t="shared" si="4"/>
        <v>833173.1100000001</v>
      </c>
      <c r="I30" s="4">
        <f t="shared" si="4"/>
        <v>833173.1100000001</v>
      </c>
      <c r="J30" s="4">
        <f t="shared" si="4"/>
        <v>833173.1100000001</v>
      </c>
      <c r="K30" s="4">
        <f t="shared" si="4"/>
        <v>833173.1100000001</v>
      </c>
      <c r="L30" s="4">
        <f t="shared" si="4"/>
        <v>833173.1100000001</v>
      </c>
      <c r="M30" s="4">
        <f t="shared" si="4"/>
        <v>833173.1100000001</v>
      </c>
      <c r="N30" s="4">
        <f t="shared" si="4"/>
        <v>833173.1100000001</v>
      </c>
      <c r="O30" s="4">
        <f t="shared" si="4"/>
        <v>833173.1100000001</v>
      </c>
      <c r="P30" s="4">
        <f t="shared" si="4"/>
        <v>833173.1100000001</v>
      </c>
      <c r="Q30" s="4">
        <f t="shared" si="4"/>
        <v>833173.1100000001</v>
      </c>
      <c r="R30" s="4">
        <f t="shared" si="4"/>
        <v>833173.1100000001</v>
      </c>
      <c r="S30" s="4">
        <f t="shared" si="4"/>
        <v>833173.1100000001</v>
      </c>
      <c r="T30" s="4">
        <f t="shared" si="4"/>
        <v>833173.1100000001</v>
      </c>
      <c r="U30" s="4">
        <f t="shared" si="4"/>
        <v>833173.1100000001</v>
      </c>
    </row>
    <row r="31" spans="1:21">
      <c r="A31" t="s">
        <v>6</v>
      </c>
    </row>
    <row r="32" spans="1:21">
      <c r="A32" s="1" t="s">
        <v>23</v>
      </c>
    </row>
    <row r="33" spans="1:21">
      <c r="A33" t="s">
        <v>24</v>
      </c>
      <c r="B33" s="4">
        <v>455496.07500000001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t="s">
        <v>25</v>
      </c>
      <c r="B34" s="4">
        <v>60732.81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t="s">
        <v>26</v>
      </c>
      <c r="B35" s="4">
        <v>198632.05237406955</v>
      </c>
      <c r="C35" s="4">
        <v>190686.77027910677</v>
      </c>
      <c r="D35" s="4">
        <v>183059.2994679425</v>
      </c>
      <c r="E35" s="4">
        <v>175736.92748922476</v>
      </c>
      <c r="F35" s="4">
        <v>168707.45038965577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t="s">
        <v>27</v>
      </c>
      <c r="B36" s="4">
        <v>-36672.9</v>
      </c>
      <c r="C36" s="4">
        <v>-28727.617905037212</v>
      </c>
      <c r="D36" s="4">
        <v>-21100.14709387294</v>
      </c>
      <c r="E36" s="4">
        <v>-13777.775115155217</v>
      </c>
      <c r="F36" s="4">
        <v>-6748.298015586226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t="s">
        <v>28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t="s">
        <v>29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</row>
    <row r="39" spans="1:21">
      <c r="A39" t="s">
        <v>5</v>
      </c>
      <c r="B39" s="4">
        <f t="shared" ref="B39:U39" si="5">SUM(B33:B38)</f>
        <v>678188.03737406956</v>
      </c>
      <c r="C39" s="4">
        <f t="shared" si="5"/>
        <v>161959.15237406956</v>
      </c>
      <c r="D39" s="4">
        <f t="shared" si="5"/>
        <v>161959.15237406956</v>
      </c>
      <c r="E39" s="4">
        <f t="shared" si="5"/>
        <v>161959.15237406956</v>
      </c>
      <c r="F39" s="4">
        <f t="shared" si="5"/>
        <v>161959.15237406956</v>
      </c>
      <c r="G39" s="4">
        <f t="shared" si="5"/>
        <v>0</v>
      </c>
      <c r="H39" s="4">
        <f t="shared" si="5"/>
        <v>0</v>
      </c>
      <c r="I39" s="4">
        <f t="shared" si="5"/>
        <v>0</v>
      </c>
      <c r="J39" s="4">
        <f t="shared" si="5"/>
        <v>0</v>
      </c>
      <c r="K39" s="4">
        <f t="shared" si="5"/>
        <v>0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5"/>
        <v>0</v>
      </c>
      <c r="U39" s="4">
        <f t="shared" si="5"/>
        <v>0</v>
      </c>
    </row>
    <row r="41" spans="1:21">
      <c r="A41" s="1" t="s">
        <v>30</v>
      </c>
      <c r="B41" s="4">
        <f t="shared" ref="B41:U41" si="6">B24+B30+B39</f>
        <v>2506002.6873740694</v>
      </c>
      <c r="C41" s="4">
        <f t="shared" si="6"/>
        <v>979418.80237406958</v>
      </c>
      <c r="D41" s="4">
        <f t="shared" si="6"/>
        <v>979418.80237406958</v>
      </c>
      <c r="E41" s="4">
        <f t="shared" si="6"/>
        <v>979418.80237406958</v>
      </c>
      <c r="F41" s="4">
        <f t="shared" si="6"/>
        <v>979418.80237406958</v>
      </c>
      <c r="G41" s="4">
        <f t="shared" si="6"/>
        <v>833173.1100000001</v>
      </c>
      <c r="H41" s="4">
        <f t="shared" si="6"/>
        <v>833173.1100000001</v>
      </c>
      <c r="I41" s="4">
        <f t="shared" si="6"/>
        <v>833173.1100000001</v>
      </c>
      <c r="J41" s="4">
        <f t="shared" si="6"/>
        <v>833173.1100000001</v>
      </c>
      <c r="K41" s="4">
        <f t="shared" si="6"/>
        <v>833173.1100000001</v>
      </c>
      <c r="L41" s="4">
        <f t="shared" si="6"/>
        <v>1461245.61</v>
      </c>
      <c r="M41" s="4">
        <f t="shared" si="6"/>
        <v>833173.1100000001</v>
      </c>
      <c r="N41" s="4">
        <f t="shared" si="6"/>
        <v>833173.1100000001</v>
      </c>
      <c r="O41" s="4">
        <f t="shared" si="6"/>
        <v>833173.1100000001</v>
      </c>
      <c r="P41" s="4">
        <f t="shared" si="6"/>
        <v>833173.1100000001</v>
      </c>
      <c r="Q41" s="4">
        <f t="shared" si="6"/>
        <v>833173.1100000001</v>
      </c>
      <c r="R41" s="4">
        <f t="shared" si="6"/>
        <v>833173.1100000001</v>
      </c>
      <c r="S41" s="4">
        <f t="shared" si="6"/>
        <v>833173.1100000001</v>
      </c>
      <c r="T41" s="4">
        <f t="shared" si="6"/>
        <v>833173.1100000001</v>
      </c>
      <c r="U41" s="4">
        <f t="shared" si="6"/>
        <v>833173.1100000001</v>
      </c>
    </row>
    <row r="43" spans="1:21">
      <c r="A43" t="s">
        <v>31</v>
      </c>
      <c r="B43" s="4">
        <f t="shared" ref="B43:U43" si="7">B7-B24-B30</f>
        <v>-806622.84375</v>
      </c>
      <c r="C43" s="4">
        <f t="shared" si="7"/>
        <v>203732.15625</v>
      </c>
      <c r="D43" s="4">
        <f t="shared" si="7"/>
        <v>203732.15625</v>
      </c>
      <c r="E43" s="4">
        <f t="shared" si="7"/>
        <v>203732.15625</v>
      </c>
      <c r="F43" s="4">
        <f t="shared" si="7"/>
        <v>203732.15625</v>
      </c>
      <c r="G43" s="4">
        <f t="shared" si="7"/>
        <v>188018.6962499998</v>
      </c>
      <c r="H43" s="4">
        <f t="shared" si="7"/>
        <v>188018.6962499998</v>
      </c>
      <c r="I43" s="4">
        <f t="shared" si="7"/>
        <v>188018.6962499998</v>
      </c>
      <c r="J43" s="4">
        <f t="shared" si="7"/>
        <v>188018.6962499998</v>
      </c>
      <c r="K43" s="4">
        <f t="shared" si="7"/>
        <v>188018.6962499998</v>
      </c>
      <c r="L43" s="4">
        <f t="shared" si="7"/>
        <v>-425715.3037500002</v>
      </c>
      <c r="M43" s="4">
        <f t="shared" si="7"/>
        <v>188018.6962499998</v>
      </c>
      <c r="N43" s="4">
        <f t="shared" si="7"/>
        <v>188018.6962499998</v>
      </c>
      <c r="O43" s="4">
        <f t="shared" si="7"/>
        <v>188018.6962499998</v>
      </c>
      <c r="P43" s="4">
        <f t="shared" si="7"/>
        <v>188018.6962499998</v>
      </c>
      <c r="Q43" s="4">
        <f t="shared" si="7"/>
        <v>188018.6962499998</v>
      </c>
      <c r="R43" s="4">
        <f t="shared" si="7"/>
        <v>188018.6962499998</v>
      </c>
      <c r="S43" s="4">
        <f t="shared" si="7"/>
        <v>188018.6962499998</v>
      </c>
      <c r="T43" s="4">
        <f t="shared" si="7"/>
        <v>188018.6962499998</v>
      </c>
      <c r="U43" s="4">
        <f t="shared" si="7"/>
        <v>188018.6962499998</v>
      </c>
    </row>
    <row r="44" spans="1:21">
      <c r="A44" t="s">
        <v>32</v>
      </c>
      <c r="B44" s="4">
        <f t="shared" ref="B44:U44" si="8">B18-B41</f>
        <v>-112492.30612406926</v>
      </c>
      <c r="C44" s="4">
        <f t="shared" si="8"/>
        <v>41773.003875930444</v>
      </c>
      <c r="D44" s="4">
        <f t="shared" si="8"/>
        <v>41773.003875930444</v>
      </c>
      <c r="E44" s="4">
        <f t="shared" si="8"/>
        <v>41773.003875930444</v>
      </c>
      <c r="F44" s="4">
        <f t="shared" si="8"/>
        <v>41773.003875930444</v>
      </c>
      <c r="G44" s="4">
        <f t="shared" si="8"/>
        <v>188018.6962499998</v>
      </c>
      <c r="H44" s="4">
        <f t="shared" si="8"/>
        <v>188018.6962499998</v>
      </c>
      <c r="I44" s="4">
        <f t="shared" si="8"/>
        <v>188018.6962499998</v>
      </c>
      <c r="J44" s="4">
        <f t="shared" si="8"/>
        <v>188018.6962499998</v>
      </c>
      <c r="K44" s="4">
        <f t="shared" si="8"/>
        <v>188018.6962499998</v>
      </c>
      <c r="L44" s="4">
        <f t="shared" si="8"/>
        <v>-425715.3037500002</v>
      </c>
      <c r="M44" s="4">
        <f t="shared" si="8"/>
        <v>188018.6962499998</v>
      </c>
      <c r="N44" s="4">
        <f t="shared" si="8"/>
        <v>188018.6962499998</v>
      </c>
      <c r="O44" s="4">
        <f t="shared" si="8"/>
        <v>188018.6962499998</v>
      </c>
      <c r="P44" s="4">
        <f t="shared" si="8"/>
        <v>188018.6962499998</v>
      </c>
      <c r="Q44" s="4">
        <f t="shared" si="8"/>
        <v>188018.6962499998</v>
      </c>
      <c r="R44" s="4">
        <f t="shared" si="8"/>
        <v>188018.6962499998</v>
      </c>
      <c r="S44" s="4">
        <f t="shared" si="8"/>
        <v>188018.6962499998</v>
      </c>
      <c r="T44" s="4">
        <f t="shared" si="8"/>
        <v>188018.6962499998</v>
      </c>
      <c r="U44" s="4">
        <f t="shared" si="8"/>
        <v>188018.6962499998</v>
      </c>
    </row>
    <row r="45" spans="1:21">
      <c r="A45" t="s">
        <v>33</v>
      </c>
      <c r="B45" s="4">
        <f>B44</f>
        <v>-112492.30612406926</v>
      </c>
      <c r="C45" s="4">
        <f t="shared" ref="C45:U45" si="9">B45+C44</f>
        <v>-70719.302248138818</v>
      </c>
      <c r="D45" s="4">
        <f t="shared" si="9"/>
        <v>-28946.298372208374</v>
      </c>
      <c r="E45" s="4">
        <f t="shared" si="9"/>
        <v>12826.705503722071</v>
      </c>
      <c r="F45" s="4">
        <f t="shared" si="9"/>
        <v>54599.709379652515</v>
      </c>
      <c r="G45" s="4">
        <f t="shared" si="9"/>
        <v>242618.40562965232</v>
      </c>
      <c r="H45" s="4">
        <f t="shared" si="9"/>
        <v>430637.10187965212</v>
      </c>
      <c r="I45" s="4">
        <f t="shared" si="9"/>
        <v>618655.79812965193</v>
      </c>
      <c r="J45" s="4">
        <f t="shared" si="9"/>
        <v>806674.49437965173</v>
      </c>
      <c r="K45" s="4">
        <f t="shared" si="9"/>
        <v>994693.19062965154</v>
      </c>
      <c r="L45" s="4">
        <f t="shared" si="9"/>
        <v>568977.88687965134</v>
      </c>
      <c r="M45" s="4">
        <f t="shared" si="9"/>
        <v>756996.58312965115</v>
      </c>
      <c r="N45" s="4">
        <f t="shared" si="9"/>
        <v>945015.27937965095</v>
      </c>
      <c r="O45" s="4">
        <f t="shared" si="9"/>
        <v>1133033.9756296508</v>
      </c>
      <c r="P45" s="4">
        <f t="shared" si="9"/>
        <v>1321052.6718796506</v>
      </c>
      <c r="Q45" s="4">
        <f t="shared" si="9"/>
        <v>1509071.3681296504</v>
      </c>
      <c r="R45" s="4">
        <f t="shared" si="9"/>
        <v>1697090.0643796502</v>
      </c>
      <c r="S45" s="4">
        <f t="shared" si="9"/>
        <v>1885108.76062965</v>
      </c>
      <c r="T45" s="4">
        <f t="shared" si="9"/>
        <v>2073127.4568796498</v>
      </c>
      <c r="U45" s="4">
        <f t="shared" si="9"/>
        <v>2261146.1531296493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 Zecharya</cp:lastModifiedBy>
  <dcterms:created xsi:type="dcterms:W3CDTF">2015-03-18T10:49:04Z</dcterms:created>
  <dcterms:modified xsi:type="dcterms:W3CDTF">2015-03-24T21:29:21Z</dcterms:modified>
</cp:coreProperties>
</file>