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manlangit\Documents\2025\03_ASBKH\03 Merchant Analysis\02 ASBC Analysis 05132025\Notebooks\DecTree Process\"/>
    </mc:Choice>
  </mc:AlternateContent>
  <xr:revisionPtr revIDLastSave="0" documentId="13_ncr:1_{CEFFECC1-58A4-4668-8C24-3223052516A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cess" sheetId="2" r:id="rId1"/>
    <sheet name="Back 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1" i="2"/>
  <c r="E21" i="2"/>
  <c r="F21" i="2"/>
  <c r="G21" i="2"/>
  <c r="H21" i="2"/>
  <c r="I21" i="2"/>
  <c r="J21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" i="2"/>
  <c r="E2" i="2"/>
  <c r="J19" i="3"/>
  <c r="I19" i="3"/>
  <c r="H19" i="3"/>
  <c r="G19" i="3"/>
  <c r="F19" i="3"/>
  <c r="E19" i="3"/>
  <c r="D19" i="3"/>
  <c r="J18" i="3"/>
  <c r="I18" i="3"/>
  <c r="H18" i="3"/>
  <c r="G18" i="3"/>
  <c r="F18" i="3"/>
  <c r="E18" i="3"/>
  <c r="D18" i="3"/>
  <c r="J17" i="3"/>
  <c r="I17" i="3"/>
  <c r="H17" i="3"/>
  <c r="G17" i="3"/>
  <c r="F17" i="3"/>
  <c r="E17" i="3"/>
  <c r="D17" i="3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14" i="3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J9" i="3"/>
  <c r="I9" i="3"/>
  <c r="H9" i="3"/>
  <c r="G9" i="3"/>
  <c r="F9" i="3"/>
  <c r="E9" i="3"/>
  <c r="D9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J6" i="3"/>
  <c r="I6" i="3"/>
  <c r="H6" i="3"/>
  <c r="G6" i="3"/>
  <c r="F6" i="3"/>
  <c r="E6" i="3"/>
  <c r="D6" i="3"/>
  <c r="J5" i="3"/>
  <c r="I5" i="3"/>
  <c r="H5" i="3"/>
  <c r="G5" i="3"/>
  <c r="F5" i="3"/>
  <c r="E5" i="3"/>
  <c r="D5" i="3"/>
  <c r="J4" i="3"/>
  <c r="I4" i="3"/>
  <c r="H4" i="3"/>
  <c r="G4" i="3"/>
  <c r="F4" i="3"/>
  <c r="E4" i="3"/>
  <c r="D4" i="3"/>
  <c r="J3" i="3"/>
  <c r="I3" i="3"/>
  <c r="H3" i="3"/>
  <c r="G3" i="3"/>
  <c r="F3" i="3"/>
  <c r="E3" i="3"/>
  <c r="D3" i="3"/>
  <c r="J2" i="3"/>
  <c r="I2" i="3"/>
  <c r="H2" i="3"/>
  <c r="G2" i="3"/>
  <c r="F2" i="3"/>
  <c r="E2" i="3"/>
  <c r="D2" i="3"/>
  <c r="G2" i="2"/>
  <c r="J2" i="2"/>
  <c r="I2" i="2"/>
  <c r="H2" i="2" l="1"/>
  <c r="F2" i="2"/>
</calcChain>
</file>

<file path=xl/sharedStrings.xml><?xml version="1.0" encoding="utf-8"?>
<sst xmlns="http://schemas.openxmlformats.org/spreadsheetml/2006/main" count="57" uniqueCount="45">
  <si>
    <t>Path</t>
  </si>
  <si>
    <t>Samples</t>
  </si>
  <si>
    <t>Class_Distribution</t>
  </si>
  <si>
    <t>Condition 1</t>
  </si>
  <si>
    <t>Condition 2</t>
  </si>
  <si>
    <t>Condition 3</t>
  </si>
  <si>
    <t>Condition 4</t>
  </si>
  <si>
    <t>Condition 5</t>
  </si>
  <si>
    <t>0 (Nondefault)</t>
  </si>
  <si>
    <t>1(Default)</t>
  </si>
  <si>
    <t>period &lt;= 30.000 AND financeprice_USD &lt;= 2115.000</t>
  </si>
  <si>
    <t>(0.8907563025210085, 0.1092436974789916)</t>
  </si>
  <si>
    <t>period &lt;= 30.000 AND financeprice_USD &gt; 2115.000 AND salary &lt;= 489.000 AND gender_M &lt;= 0.500</t>
  </si>
  <si>
    <t>(1.0, 0.0)</t>
  </si>
  <si>
    <t>period &lt;= 30.000 AND financeprice_USD &gt; 2115.000 AND salary &gt; 489.000</t>
  </si>
  <si>
    <t>(0.9101123595505618, 0.0898876404494382)</t>
  </si>
  <si>
    <t>(0.7014925373134329, 0.29850746268656714)</t>
  </si>
  <si>
    <t>(0.8514851485148515, 0.1485148514851485)</t>
  </si>
  <si>
    <t>(0.9384615384615385, 0.06153846153846154)</t>
  </si>
  <si>
    <t>period &gt; 30.000 AND workingperiod &lt;= 0.500 AND age &lt;= 33.500 AND financeprice_USD &lt;= 1765.000</t>
  </si>
  <si>
    <t>period &gt; 30.000 AND workingperiod &lt;= 0.500 AND age &gt; 33.500 AND education_HIGH SCHOOL &lt;= 0.500</t>
  </si>
  <si>
    <t>period &gt; 30.000 AND workingperiod &lt;= 0.500 AND age &gt; 33.500 AND education_HIGH SCHOOL &gt; 0.500</t>
  </si>
  <si>
    <t>period &lt;= 30.000 AND financeprice_USD &gt; 2115.000 AND salary &lt;= 489.000 AND gender_M &gt; 0.500 AND salary &lt;= 391.500</t>
  </si>
  <si>
    <t>(0.9272727272727272, 0.07272727272727272)</t>
  </si>
  <si>
    <t>period &lt;= 30.000 AND financeprice_USD &gt; 2115.000 AND salary &lt;= 489.000 AND gender_M &gt; 0.500 AND salary &gt; 391.500</t>
  </si>
  <si>
    <t>period &gt; 30.000 AND workingperiod &lt;= 0.500 AND age &lt;= 33.500 AND financeprice_USD &gt; 1765.000 AND period &lt;= 42.000</t>
  </si>
  <si>
    <t>(0.8310727496917386, 0.16892725030826142)</t>
  </si>
  <si>
    <t>period &gt; 30.000 AND workingperiod &lt;= 0.500 AND age &lt;= 33.500 AND financeprice_USD &gt; 1765.000 AND period &gt; 42.000</t>
  </si>
  <si>
    <t>(0.771117166212534, 0.22888283378746593)</t>
  </si>
  <si>
    <t>period &gt; 30.000 AND workingperiod &gt; 0.500 AND livingperiod &lt;= 4.500 AND age &lt;= 24.500 AND interrate &lt;= 0.022</t>
  </si>
  <si>
    <t>(0.7552447552447552, 0.24475524475524477)</t>
  </si>
  <si>
    <t>period &gt; 30.000 AND workingperiod &gt; 0.500 AND livingperiod &lt;= 4.500 AND age &lt;= 24.500 AND interrate &gt; 0.022</t>
  </si>
  <si>
    <t>(0.8591065292096219, 0.140893470790378)</t>
  </si>
  <si>
    <t>period &gt; 30.000 AND workingperiod &gt; 0.500 AND livingperiod &lt;= 4.500 AND age &gt; 24.500 AND companytype_FACTORY &lt;= 0.500</t>
  </si>
  <si>
    <t>(0.8715596330275229, 0.12844036697247707)</t>
  </si>
  <si>
    <t>period &gt; 30.000 AND workingperiod &gt; 0.500 AND livingperiod &lt;= 4.500 AND age &gt; 24.500 AND companytype_FACTORY &gt; 0.500</t>
  </si>
  <si>
    <t>(0.9365079365079365, 0.06349206349206349)</t>
  </si>
  <si>
    <t>period &gt; 30.000 AND workingperiod &gt; 0.500 AND livingperiod &gt; 4.500 AND livingwith_PARENTS &lt;= 0.500 AND livingperiod &lt;= 10.500</t>
  </si>
  <si>
    <t>(0.9206349206349206, 0.07936507936507936)</t>
  </si>
  <si>
    <t>period &gt; 30.000 AND workingperiod &gt; 0.500 AND livingperiod &gt; 4.500 AND livingwith_PARENTS &lt;= 0.500 AND livingperiod &gt; 10.500</t>
  </si>
  <si>
    <t>(0.991869918699187, 0.008130081300813009)</t>
  </si>
  <si>
    <t>period &gt; 30.000 AND workingperiod &gt; 0.500 AND livingperiod &gt; 4.500 AND livingwith_PARENTS &gt; 0.500 AND salary &lt;= 267.500</t>
  </si>
  <si>
    <t>(0.8545454545454545, 0.14545454545454545)</t>
  </si>
  <si>
    <t>period &gt; 30.000 AND workingperiod &gt; 0.500 AND livingperiod &gt; 4.500 AND livingwith_PARENTS &gt; 0.500 AND salary &gt; 267.500</t>
  </si>
  <si>
    <t>(0.9484536082474226, 0.05154639175257732)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</si>
</sst>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1C4E-0F66-4780-BC2A-3771EEE72E5C}">
  <dimension ref="A1:J23"/>
  <sheetViews>
    <sheetView tabSelected="1" zoomScale="71" workbookViewId="0">
      <selection activeCell="A16" sqref="A16"/>
    </sheetView>
  </sheetViews>
  <sheetFormatPr defaultRowHeight="14.5" x14ac:dyDescent="0.35"/>
  <cols>
    <col min="1" max="1" width="114.453125" customWidth="1"/>
    <col min="2" max="2" width="12.81640625" customWidth="1"/>
    <col min="3" max="3" width="40.54296875" customWidth="1"/>
    <col min="4" max="4" width="19.1796875" customWidth="1"/>
    <col min="5" max="5" width="28.7265625" customWidth="1"/>
    <col min="6" max="6" width="27.7265625" customWidth="1"/>
    <col min="7" max="7" width="29.453125" customWidth="1"/>
    <col min="8" max="8" width="21.36328125" customWidth="1"/>
    <col min="9" max="9" width="17.90625" customWidth="1"/>
    <col min="10" max="10" width="13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D2" t="str">
        <f>TRIM(LEFT(A2,IFERROR(FIND(" AND ",A2)-1,LEN(A2))))</f>
        <v/>
      </c>
      <c r="E2" t="str">
        <f xml:space="preserve"> IF(ISNUMBER(FIND(" AND ",A2)),TRIM(MID(A2,FIND(" AND ",A2)+5,IFERROR(FIND(" AND ",A2,FIND(" AND ",A2)+1)-FIND(" AND ",A2)-5,LEN(A2)))),"none")</f>
        <v>none</v>
      </c>
      <c r="F2" t="str">
        <f xml:space="preserve"> IF(COUNTIF(A2,"* AND * AND *"),TRIM(MID(A2,FIND(" AND ",A2,FIND(" AND ",A2)+1)+5,IFERROR(FIND(" AND ",A2,FIND(" AND ",A2,FIND(" AND ",A2)+1)+1)-FIND(" AND ",A2,FIND(" AND ",A2)+1)-5,LEN(A2)))),"none")</f>
        <v>none</v>
      </c>
      <c r="G2" t="str">
        <f>IF(COUNTIF(A2,"* AND * AND * AND *"),TRIM(MID(A2, FIND(" AND ", A2, FIND(" AND ", A2, FIND(" AND ", A2) + 1) + 1) + 5,IFERROR(FIND(" AND ", A2, FIND(" AND ", A2, FIND(" AND ", A2, FIND(" AND ", A2) + 1) + 1) + 1) - FIND(" AND ", A2, FIND(" AND ", A2, FIND(" AND ", A2) + 1) + 1) - 5, LEN(A2)))), "none")</f>
        <v>none</v>
      </c>
      <c r="H2" t="str">
        <f xml:space="preserve"> IF(COUNTIF(A2,"* AND * AND * AND * AND *"),TRIM(MID(A2,FIND(" AND ",A2,FIND(" AND ",A2,FIND(" AND ",A2,FIND(" AND ",A2)+1)+1)+1)+5,LEN(A2))),"none")</f>
        <v>none</v>
      </c>
      <c r="I2" t="e">
        <f>(ABS(VALUE(MID(C2,2,FIND(",",C2)-2))))*B2</f>
        <v>#VALUE!</v>
      </c>
      <c r="J2" t="e">
        <f>(VALUE(MID(C2,FIND(",",C2)+2,LEN(C2)-FIND(",",C2)-2)))*B2</f>
        <v>#VALUE!</v>
      </c>
    </row>
    <row r="3" spans="1:10" x14ac:dyDescent="0.35">
      <c r="D3" t="str">
        <f t="shared" ref="D3:D20" si="0">TRIM(LEFT(A3,IFERROR(FIND(" AND ",A3)-1,LEN(A3))))</f>
        <v/>
      </c>
      <c r="E3" t="str">
        <f t="shared" ref="E3:E20" si="1" xml:space="preserve"> IF(ISNUMBER(FIND(" AND ",A3)),TRIM(MID(A3,FIND(" AND ",A3)+5,IFERROR(FIND(" AND ",A3,FIND(" AND ",A3)+1)-FIND(" AND ",A3)-5,LEN(A3)))),"none")</f>
        <v>none</v>
      </c>
      <c r="F3" t="str">
        <f t="shared" ref="F3:F20" si="2" xml:space="preserve"> IF(COUNTIF(A3,"* AND * AND *"),TRIM(MID(A3,FIND(" AND ",A3,FIND(" AND ",A3)+1)+5,IFERROR(FIND(" AND ",A3,FIND(" AND ",A3,FIND(" AND ",A3)+1)+1)-FIND(" AND ",A3,FIND(" AND ",A3)+1)-5,LEN(A3)))),"none")</f>
        <v>none</v>
      </c>
      <c r="G3" t="str">
        <f t="shared" ref="G3:G20" si="3">IF(COUNTIF(A3,"* AND * AND * AND *"),TRIM(MID(A3, FIND(" AND ", A3, FIND(" AND ", A3, FIND(" AND ", A3) + 1) + 1) + 5,IFERROR(FIND(" AND ", A3, FIND(" AND ", A3, FIND(" AND ", A3, FIND(" AND ", A3) + 1) + 1) + 1) - FIND(" AND ", A3, FIND(" AND ", A3, FIND(" AND ", A3) + 1) + 1) - 5, LEN(A3)))), "none")</f>
        <v>none</v>
      </c>
      <c r="H3" t="str">
        <f t="shared" ref="H3:H20" si="4" xml:space="preserve"> IF(COUNTIF(A3,"* AND * AND * AND * AND *"),TRIM(MID(A3,FIND(" AND ",A3,FIND(" AND ",A3,FIND(" AND ",A3,FIND(" AND ",A3)+1)+1)+1)+5,LEN(A3))),"none")</f>
        <v>none</v>
      </c>
      <c r="I3" t="e">
        <f t="shared" ref="I3:I20" si="5">(ABS(VALUE(MID(C3,2,FIND(",",C3)-2))))*B3</f>
        <v>#VALUE!</v>
      </c>
      <c r="J3" t="e">
        <f t="shared" ref="J3:J20" si="6">(VALUE(MID(C3,FIND(",",C3)+2,LEN(C3)-FIND(",",C3)-2)))*B3</f>
        <v>#VALUE!</v>
      </c>
    </row>
    <row r="4" spans="1:10" x14ac:dyDescent="0.35">
      <c r="D4" t="str">
        <f t="shared" si="0"/>
        <v/>
      </c>
      <c r="E4" t="str">
        <f t="shared" si="1"/>
        <v>none</v>
      </c>
      <c r="F4" t="str">
        <f t="shared" si="2"/>
        <v>none</v>
      </c>
      <c r="G4" t="str">
        <f t="shared" si="3"/>
        <v>none</v>
      </c>
      <c r="H4" t="str">
        <f t="shared" si="4"/>
        <v>none</v>
      </c>
      <c r="I4" t="e">
        <f t="shared" si="5"/>
        <v>#VALUE!</v>
      </c>
      <c r="J4" t="e">
        <f t="shared" si="6"/>
        <v>#VALUE!</v>
      </c>
    </row>
    <row r="5" spans="1:10" x14ac:dyDescent="0.35">
      <c r="D5" t="str">
        <f t="shared" si="0"/>
        <v/>
      </c>
      <c r="E5" t="str">
        <f t="shared" si="1"/>
        <v>none</v>
      </c>
      <c r="F5" t="str">
        <f t="shared" si="2"/>
        <v>none</v>
      </c>
      <c r="G5" t="str">
        <f t="shared" si="3"/>
        <v>none</v>
      </c>
      <c r="H5" t="str">
        <f t="shared" si="4"/>
        <v>none</v>
      </c>
      <c r="I5" t="e">
        <f t="shared" si="5"/>
        <v>#VALUE!</v>
      </c>
      <c r="J5" t="e">
        <f t="shared" si="6"/>
        <v>#VALUE!</v>
      </c>
    </row>
    <row r="6" spans="1:10" x14ac:dyDescent="0.35">
      <c r="D6" t="str">
        <f t="shared" si="0"/>
        <v/>
      </c>
      <c r="E6" t="str">
        <f t="shared" si="1"/>
        <v>none</v>
      </c>
      <c r="F6" t="str">
        <f t="shared" si="2"/>
        <v>none</v>
      </c>
      <c r="G6" t="str">
        <f t="shared" si="3"/>
        <v>none</v>
      </c>
      <c r="H6" t="str">
        <f t="shared" si="4"/>
        <v>none</v>
      </c>
      <c r="I6" t="e">
        <f t="shared" si="5"/>
        <v>#VALUE!</v>
      </c>
      <c r="J6" t="e">
        <f t="shared" si="6"/>
        <v>#VALUE!</v>
      </c>
    </row>
    <row r="7" spans="1:10" x14ac:dyDescent="0.35">
      <c r="D7" t="str">
        <f t="shared" si="0"/>
        <v/>
      </c>
      <c r="E7" t="str">
        <f t="shared" si="1"/>
        <v>none</v>
      </c>
      <c r="F7" t="str">
        <f t="shared" si="2"/>
        <v>none</v>
      </c>
      <c r="G7" t="str">
        <f t="shared" si="3"/>
        <v>none</v>
      </c>
      <c r="H7" t="str">
        <f t="shared" si="4"/>
        <v>none</v>
      </c>
      <c r="I7" t="e">
        <f t="shared" si="5"/>
        <v>#VALUE!</v>
      </c>
      <c r="J7" t="e">
        <f t="shared" si="6"/>
        <v>#VALUE!</v>
      </c>
    </row>
    <row r="8" spans="1:10" x14ac:dyDescent="0.35">
      <c r="D8" t="str">
        <f t="shared" si="0"/>
        <v/>
      </c>
      <c r="E8" t="str">
        <f t="shared" si="1"/>
        <v>none</v>
      </c>
      <c r="F8" t="str">
        <f t="shared" si="2"/>
        <v>none</v>
      </c>
      <c r="G8" t="str">
        <f t="shared" si="3"/>
        <v>none</v>
      </c>
      <c r="H8" t="str">
        <f t="shared" si="4"/>
        <v>none</v>
      </c>
      <c r="I8" t="e">
        <f t="shared" si="5"/>
        <v>#VALUE!</v>
      </c>
      <c r="J8" t="e">
        <f t="shared" si="6"/>
        <v>#VALUE!</v>
      </c>
    </row>
    <row r="9" spans="1:10" x14ac:dyDescent="0.35">
      <c r="D9" t="str">
        <f t="shared" si="0"/>
        <v/>
      </c>
      <c r="E9" t="str">
        <f t="shared" si="1"/>
        <v>none</v>
      </c>
      <c r="F9" t="str">
        <f t="shared" si="2"/>
        <v>none</v>
      </c>
      <c r="G9" t="str">
        <f t="shared" si="3"/>
        <v>none</v>
      </c>
      <c r="H9" t="str">
        <f t="shared" si="4"/>
        <v>none</v>
      </c>
      <c r="I9" t="e">
        <f t="shared" si="5"/>
        <v>#VALUE!</v>
      </c>
      <c r="J9" t="e">
        <f t="shared" si="6"/>
        <v>#VALUE!</v>
      </c>
    </row>
    <row r="10" spans="1:10" x14ac:dyDescent="0.35">
      <c r="D10" t="str">
        <f t="shared" si="0"/>
        <v/>
      </c>
      <c r="E10" t="str">
        <f t="shared" si="1"/>
        <v>none</v>
      </c>
      <c r="F10" t="str">
        <f t="shared" si="2"/>
        <v>none</v>
      </c>
      <c r="G10" t="str">
        <f t="shared" si="3"/>
        <v>none</v>
      </c>
      <c r="H10" t="str">
        <f t="shared" si="4"/>
        <v>none</v>
      </c>
      <c r="I10" t="e">
        <f t="shared" si="5"/>
        <v>#VALUE!</v>
      </c>
      <c r="J10" t="e">
        <f t="shared" si="6"/>
        <v>#VALUE!</v>
      </c>
    </row>
    <row r="11" spans="1:10" x14ac:dyDescent="0.35">
      <c r="D11" t="str">
        <f t="shared" si="0"/>
        <v/>
      </c>
      <c r="E11" t="str">
        <f t="shared" si="1"/>
        <v>none</v>
      </c>
      <c r="F11" t="str">
        <f t="shared" si="2"/>
        <v>none</v>
      </c>
      <c r="G11" t="str">
        <f t="shared" si="3"/>
        <v>none</v>
      </c>
      <c r="H11" t="str">
        <f t="shared" si="4"/>
        <v>none</v>
      </c>
      <c r="I11" t="e">
        <f t="shared" si="5"/>
        <v>#VALUE!</v>
      </c>
      <c r="J11" t="e">
        <f t="shared" si="6"/>
        <v>#VALUE!</v>
      </c>
    </row>
    <row r="12" spans="1:10" x14ac:dyDescent="0.35">
      <c r="D12" t="str">
        <f t="shared" si="0"/>
        <v/>
      </c>
      <c r="E12" t="str">
        <f t="shared" si="1"/>
        <v>none</v>
      </c>
      <c r="F12" t="str">
        <f t="shared" si="2"/>
        <v>none</v>
      </c>
      <c r="G12" t="str">
        <f t="shared" si="3"/>
        <v>none</v>
      </c>
      <c r="H12" t="str">
        <f t="shared" si="4"/>
        <v>none</v>
      </c>
      <c r="I12" t="e">
        <f t="shared" si="5"/>
        <v>#VALUE!</v>
      </c>
      <c r="J12" t="e">
        <f t="shared" si="6"/>
        <v>#VALUE!</v>
      </c>
    </row>
    <row r="13" spans="1:10" x14ac:dyDescent="0.35">
      <c r="D13" t="str">
        <f t="shared" si="0"/>
        <v/>
      </c>
      <c r="E13" t="str">
        <f t="shared" si="1"/>
        <v>none</v>
      </c>
      <c r="F13" t="str">
        <f t="shared" si="2"/>
        <v>none</v>
      </c>
      <c r="G13" t="str">
        <f t="shared" si="3"/>
        <v>none</v>
      </c>
      <c r="H13" t="str">
        <f t="shared" si="4"/>
        <v>none</v>
      </c>
      <c r="I13" t="e">
        <f t="shared" si="5"/>
        <v>#VALUE!</v>
      </c>
      <c r="J13" t="e">
        <f t="shared" si="6"/>
        <v>#VALUE!</v>
      </c>
    </row>
    <row r="14" spans="1:10" x14ac:dyDescent="0.35">
      <c r="D14" t="str">
        <f t="shared" si="0"/>
        <v/>
      </c>
      <c r="E14" t="str">
        <f t="shared" si="1"/>
        <v>none</v>
      </c>
      <c r="F14" t="str">
        <f t="shared" si="2"/>
        <v>none</v>
      </c>
      <c r="G14" t="str">
        <f t="shared" si="3"/>
        <v>none</v>
      </c>
      <c r="H14" t="str">
        <f t="shared" si="4"/>
        <v>none</v>
      </c>
      <c r="I14" t="e">
        <f t="shared" si="5"/>
        <v>#VALUE!</v>
      </c>
      <c r="J14" t="e">
        <f t="shared" si="6"/>
        <v>#VALUE!</v>
      </c>
    </row>
    <row r="15" spans="1:10" x14ac:dyDescent="0.35">
      <c r="D15" t="str">
        <f t="shared" si="0"/>
        <v/>
      </c>
      <c r="E15" t="str">
        <f t="shared" si="1"/>
        <v>none</v>
      </c>
      <c r="F15" t="str">
        <f t="shared" si="2"/>
        <v>none</v>
      </c>
      <c r="G15" t="str">
        <f t="shared" si="3"/>
        <v>none</v>
      </c>
      <c r="H15" t="str">
        <f t="shared" si="4"/>
        <v>none</v>
      </c>
      <c r="I15" t="e">
        <f t="shared" si="5"/>
        <v>#VALUE!</v>
      </c>
      <c r="J15" t="e">
        <f t="shared" si="6"/>
        <v>#VALUE!</v>
      </c>
    </row>
    <row r="16" spans="1:10" x14ac:dyDescent="0.35">
      <c r="D16" t="str">
        <f t="shared" si="0"/>
        <v/>
      </c>
      <c r="E16" t="str">
        <f t="shared" si="1"/>
        <v>none</v>
      </c>
      <c r="F16" t="str">
        <f t="shared" si="2"/>
        <v>none</v>
      </c>
      <c r="G16" t="str">
        <f t="shared" si="3"/>
        <v>none</v>
      </c>
      <c r="H16" t="str">
        <f t="shared" si="4"/>
        <v>none</v>
      </c>
      <c r="I16" t="e">
        <f t="shared" si="5"/>
        <v>#VALUE!</v>
      </c>
      <c r="J16" t="e">
        <f t="shared" si="6"/>
        <v>#VALUE!</v>
      </c>
    </row>
    <row r="17" spans="4:10" x14ac:dyDescent="0.35">
      <c r="D17" t="str">
        <f t="shared" si="0"/>
        <v/>
      </c>
      <c r="E17" t="str">
        <f t="shared" si="1"/>
        <v>none</v>
      </c>
      <c r="F17" t="str">
        <f t="shared" si="2"/>
        <v>none</v>
      </c>
      <c r="G17" t="str">
        <f t="shared" si="3"/>
        <v>none</v>
      </c>
      <c r="H17" t="str">
        <f t="shared" si="4"/>
        <v>none</v>
      </c>
      <c r="I17" t="e">
        <f t="shared" si="5"/>
        <v>#VALUE!</v>
      </c>
      <c r="J17" t="e">
        <f t="shared" si="6"/>
        <v>#VALUE!</v>
      </c>
    </row>
    <row r="18" spans="4:10" x14ac:dyDescent="0.35">
      <c r="D18" t="str">
        <f t="shared" si="0"/>
        <v/>
      </c>
      <c r="E18" t="str">
        <f t="shared" si="1"/>
        <v>none</v>
      </c>
      <c r="F18" t="str">
        <f t="shared" si="2"/>
        <v>none</v>
      </c>
      <c r="G18" t="str">
        <f t="shared" si="3"/>
        <v>none</v>
      </c>
      <c r="H18" t="str">
        <f t="shared" si="4"/>
        <v>none</v>
      </c>
      <c r="I18" t="e">
        <f t="shared" si="5"/>
        <v>#VALUE!</v>
      </c>
      <c r="J18" t="e">
        <f t="shared" si="6"/>
        <v>#VALUE!</v>
      </c>
    </row>
    <row r="19" spans="4:10" x14ac:dyDescent="0.35">
      <c r="D19" t="str">
        <f t="shared" si="0"/>
        <v/>
      </c>
      <c r="E19" t="str">
        <f t="shared" si="1"/>
        <v>none</v>
      </c>
      <c r="F19" t="str">
        <f t="shared" si="2"/>
        <v>none</v>
      </c>
      <c r="G19" t="str">
        <f t="shared" si="3"/>
        <v>none</v>
      </c>
      <c r="H19" t="str">
        <f t="shared" si="4"/>
        <v>none</v>
      </c>
      <c r="I19" t="e">
        <f t="shared" si="5"/>
        <v>#VALUE!</v>
      </c>
      <c r="J19" t="e">
        <f t="shared" si="6"/>
        <v>#VALUE!</v>
      </c>
    </row>
    <row r="20" spans="4:10" x14ac:dyDescent="0.35">
      <c r="D20" t="str">
        <f t="shared" si="0"/>
        <v/>
      </c>
      <c r="E20" t="str">
        <f t="shared" si="1"/>
        <v>none</v>
      </c>
      <c r="F20" t="str">
        <f t="shared" si="2"/>
        <v>none</v>
      </c>
      <c r="G20" t="str">
        <f t="shared" si="3"/>
        <v>none</v>
      </c>
      <c r="H20" t="str">
        <f t="shared" si="4"/>
        <v>none</v>
      </c>
      <c r="I20" t="e">
        <f t="shared" si="5"/>
        <v>#VALUE!</v>
      </c>
      <c r="J20" t="e">
        <f t="shared" si="6"/>
        <v>#VALUE!</v>
      </c>
    </row>
    <row r="21" spans="4:10" x14ac:dyDescent="0.35">
      <c r="D21" t="str">
        <f t="shared" ref="D21:D22" si="7">TRIM(LEFT(A21,IFERROR(FIND(" AND ",A21)-1,LEN(A21))))</f>
        <v/>
      </c>
      <c r="E21" t="str">
        <f t="shared" ref="E21:E22" si="8" xml:space="preserve"> IF(ISNUMBER(FIND(" AND ",A21)),TRIM(MID(A21,FIND(" AND ",A21)+5,IFERROR(FIND(" AND ",A21,FIND(" AND ",A21)+1)-FIND(" AND ",A21)-5,LEN(A21)))),"none")</f>
        <v>none</v>
      </c>
      <c r="F21" t="str">
        <f t="shared" ref="F21:F22" si="9" xml:space="preserve"> IF(COUNTIF(A21,"* AND * AND *"),TRIM(MID(A21,FIND(" AND ",A21,FIND(" AND ",A21)+1)+5,IFERROR(FIND(" AND ",A21,FIND(" AND ",A21,FIND(" AND ",A21)+1)+1)-FIND(" AND ",A21,FIND(" AND ",A21)+1)-5,LEN(A21)))),"none")</f>
        <v>none</v>
      </c>
      <c r="G21" t="str">
        <f t="shared" ref="G21:G22" si="10">IF(COUNTIF(A21,"* AND * AND * AND *"),TRIM(MID(A21, FIND(" AND ", A21, FIND(" AND ", A21, FIND(" AND ", A21) + 1) + 1) + 5,IFERROR(FIND(" AND ", A21, FIND(" AND ", A21, FIND(" AND ", A21, FIND(" AND ", A21) + 1) + 1) + 1) - FIND(" AND ", A21, FIND(" AND ", A21, FIND(" AND ", A21) + 1) + 1) - 5, LEN(A21)))), "none")</f>
        <v>none</v>
      </c>
      <c r="H21" t="str">
        <f t="shared" ref="H21:H22" si="11" xml:space="preserve"> IF(COUNTIF(A21,"* AND * AND * AND * AND *"),TRIM(MID(A21,FIND(" AND ",A21,FIND(" AND ",A21,FIND(" AND ",A21,FIND(" AND ",A21)+1)+1)+1)+5,LEN(A21))),"none")</f>
        <v>none</v>
      </c>
      <c r="I21" t="e">
        <f t="shared" ref="I21:I22" si="12">(ABS(VALUE(MID(C21,2,FIND(",",C21)-2))))*B21</f>
        <v>#VALUE!</v>
      </c>
      <c r="J21" t="e">
        <f t="shared" ref="J21:J22" si="13">(VALUE(MID(C21,FIND(",",C21)+2,LEN(C21)-FIND(",",C21)-2)))*B21</f>
        <v>#VALUE!</v>
      </c>
    </row>
    <row r="22" spans="4:10" x14ac:dyDescent="0.35">
      <c r="D22" t="str">
        <f t="shared" si="7"/>
        <v/>
      </c>
      <c r="E22" t="str">
        <f t="shared" si="8"/>
        <v>none</v>
      </c>
      <c r="F22" t="str">
        <f t="shared" si="9"/>
        <v>none</v>
      </c>
      <c r="G22" t="str">
        <f t="shared" si="10"/>
        <v>none</v>
      </c>
      <c r="H22" t="str">
        <f t="shared" si="11"/>
        <v>none</v>
      </c>
      <c r="I22" t="e">
        <f t="shared" si="12"/>
        <v>#VALUE!</v>
      </c>
      <c r="J22" t="e">
        <f t="shared" si="13"/>
        <v>#VALUE!</v>
      </c>
    </row>
    <row r="23" spans="4:10" x14ac:dyDescent="0.35">
      <c r="D23" t="str">
        <f t="shared" ref="D23" si="14">TRIM(LEFT(A23,IFERROR(FIND(" AND ",A23)-1,LEN(A23))))</f>
        <v/>
      </c>
      <c r="E23" t="str">
        <f t="shared" ref="E23" si="15" xml:space="preserve"> IF(ISNUMBER(FIND(" AND ",A23)),TRIM(MID(A23,FIND(" AND ",A23)+5,IFERROR(FIND(" AND ",A23,FIND(" AND ",A23)+1)-FIND(" AND ",A23)-5,LEN(A23)))),"none")</f>
        <v>none</v>
      </c>
      <c r="F23" t="str">
        <f t="shared" ref="F23" si="16" xml:space="preserve"> IF(COUNTIF(A23,"* AND * AND *"),TRIM(MID(A23,FIND(" AND ",A23,FIND(" AND ",A23)+1)+5,IFERROR(FIND(" AND ",A23,FIND(" AND ",A23,FIND(" AND ",A23)+1)+1)-FIND(" AND ",A23,FIND(" AND ",A23)+1)-5,LEN(A23)))),"none")</f>
        <v>none</v>
      </c>
      <c r="G23" t="str">
        <f t="shared" ref="G23" si="17">IF(COUNTIF(A23,"* AND * AND * AND *"),TRIM(MID(A23, FIND(" AND ", A23, FIND(" AND ", A23, FIND(" AND ", A23) + 1) + 1) + 5,IFERROR(FIND(" AND ", A23, FIND(" AND ", A23, FIND(" AND ", A23, FIND(" AND ", A23) + 1) + 1) + 1) - FIND(" AND ", A23, FIND(" AND ", A23, FIND(" AND ", A23) + 1) + 1) - 5, LEN(A23)))), "none")</f>
        <v>none</v>
      </c>
      <c r="H23" t="str">
        <f t="shared" ref="H23" si="18" xml:space="preserve"> IF(COUNTIF(A23,"* AND * AND * AND * AND *"),TRIM(MID(A23,FIND(" AND ",A23,FIND(" AND ",A23,FIND(" AND ",A23,FIND(" AND ",A23)+1)+1)+1)+5,LEN(A23))),"none")</f>
        <v>none</v>
      </c>
      <c r="I23" t="e">
        <f t="shared" ref="I23" si="19">(ABS(VALUE(MID(C23,2,FIND(",",C23)-2))))*B23</f>
        <v>#VALUE!</v>
      </c>
      <c r="J23" t="e">
        <f t="shared" ref="J23" si="20">(VALUE(MID(C23,FIND(",",C23)+2,LEN(C23)-FIND(",",C23)-2)))*B23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2603-3D68-4A9E-88BE-474E85242E39}">
  <dimension ref="A1:J22"/>
  <sheetViews>
    <sheetView zoomScale="82" workbookViewId="0">
      <selection activeCell="G22" sqref="G22"/>
    </sheetView>
  </sheetViews>
  <sheetFormatPr defaultRowHeight="14.5" x14ac:dyDescent="0.35"/>
  <cols>
    <col min="1" max="1" width="114.453125" customWidth="1"/>
    <col min="2" max="2" width="12.81640625" customWidth="1"/>
    <col min="3" max="3" width="40.54296875" customWidth="1"/>
    <col min="4" max="4" width="19.1796875" customWidth="1"/>
    <col min="5" max="5" width="28.7265625" customWidth="1"/>
    <col min="6" max="6" width="27.7265625" customWidth="1"/>
    <col min="7" max="7" width="29.453125" customWidth="1"/>
    <col min="8" max="8" width="21.36328125" customWidth="1"/>
    <col min="9" max="9" width="17.90625" customWidth="1"/>
    <col min="10" max="10" width="13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119</v>
      </c>
      <c r="C2" t="s">
        <v>11</v>
      </c>
      <c r="D2" t="str">
        <f>TRIM(LEFT(A2,IFERROR(FIND(" AND ",A2)-1,LEN(A2))))</f>
        <v>period &lt;= 30.000</v>
      </c>
      <c r="E2" t="str">
        <f xml:space="preserve"> IF(ISNUMBER(FIND(" AND ",A2)),TRIM(MID(A2,FIND(" AND ",A2)+5,IFERROR(FIND(" AND ",A2,FIND(" AND ",A2)+1)-FIND(" AND ",A2)-5,LEN(A2)))),"none")</f>
        <v>financeprice_USD &lt;= 2115.000</v>
      </c>
      <c r="F2" t="str">
        <f xml:space="preserve"> IF(COUNTIF(A2,"* AND * AND *"),TRIM(MID(A2,FIND(" AND ",A2,FIND(" AND ",A2)+1)+5,IFERROR(FIND(" AND ",A2,FIND(" AND ",A2,FIND(" AND ",A2)+1)+1)-FIND(" AND ",A2,FIND(" AND ",A2)+1)-5,LEN(A2)))),"none")</f>
        <v>none</v>
      </c>
      <c r="G2" t="str">
        <f>IF(COUNTIF(A2,"* AND * AND * AND *"),TRIM(MID(A2, FIND(" AND ", A2, FIND(" AND ", A2, FIND(" AND ", A2) + 1) + 1) + 5,IFERROR(FIND(" AND ", A2, FIND(" AND ", A2, FIND(" AND ", A2, FIND(" AND ", A2) + 1) + 1) + 1) - FIND(" AND ", A2, FIND(" AND ", A2, FIND(" AND ", A2) + 1) + 1) - 5, LEN(A2)))), "none")</f>
        <v>none</v>
      </c>
      <c r="H2" t="str">
        <f xml:space="preserve"> IF(COUNTIF(A2,"* AND * AND * AND * AND *"),TRIM(MID(A2,FIND(" AND ",A2,FIND(" AND ",A2,FIND(" AND ",A2,FIND(" AND ",A2)+1)+1)+1)+5,LEN(A2))),"none")</f>
        <v>none</v>
      </c>
      <c r="I2">
        <f>(ABS(VALUE(MID(C2,2,FIND(",",C2)-2))))*B2</f>
        <v>105.99999999999996</v>
      </c>
      <c r="J2">
        <f>(VALUE(MID(C2,FIND(",",C2)+2,LEN(C2)-FIND(",",C2)-2)))*B2</f>
        <v>12.999999999999929</v>
      </c>
    </row>
    <row r="3" spans="1:10" x14ac:dyDescent="0.35">
      <c r="A3" t="s">
        <v>12</v>
      </c>
      <c r="B3">
        <v>122</v>
      </c>
      <c r="C3" t="s">
        <v>13</v>
      </c>
      <c r="D3" t="str">
        <f t="shared" ref="D3:D19" si="0">TRIM(LEFT(A3,IFERROR(FIND(" AND ",A3)-1,LEN(A3))))</f>
        <v>period &lt;= 30.000</v>
      </c>
      <c r="E3" t="str">
        <f t="shared" ref="E3:E19" si="1" xml:space="preserve"> IF(ISNUMBER(FIND(" AND ",A3)),TRIM(MID(A3,FIND(" AND ",A3)+5,IFERROR(FIND(" AND ",A3,FIND(" AND ",A3)+1)-FIND(" AND ",A3)-5,LEN(A3)))),"none")</f>
        <v>financeprice_USD &gt; 2115.000</v>
      </c>
      <c r="F3" t="str">
        <f t="shared" ref="F3:F19" si="2" xml:space="preserve"> IF(COUNTIF(A3,"* AND * AND *"),TRIM(MID(A3,FIND(" AND ",A3,FIND(" AND ",A3)+1)+5,IFERROR(FIND(" AND ",A3,FIND(" AND ",A3,FIND(" AND ",A3)+1)+1)-FIND(" AND ",A3,FIND(" AND ",A3)+1)-5,LEN(A3)))),"none")</f>
        <v>salary &lt;= 489.000</v>
      </c>
      <c r="G3" t="str">
        <f t="shared" ref="G3:G19" si="3">IF(COUNTIF(A3,"* AND * AND * AND *"),TRIM(MID(A3, FIND(" AND ", A3, FIND(" AND ", A3, FIND(" AND ", A3) + 1) + 1) + 5,IFERROR(FIND(" AND ", A3, FIND(" AND ", A3, FIND(" AND ", A3, FIND(" AND ", A3) + 1) + 1) + 1) - FIND(" AND ", A3, FIND(" AND ", A3, FIND(" AND ", A3) + 1) + 1) - 5, LEN(A3)))), "none")</f>
        <v>gender_M &lt;= 0.500</v>
      </c>
      <c r="H3" t="str">
        <f t="shared" ref="H3:H19" si="4" xml:space="preserve"> IF(COUNTIF(A3,"* AND * AND * AND * AND *"),TRIM(MID(A3,FIND(" AND ",A3,FIND(" AND ",A3,FIND(" AND ",A3,FIND(" AND ",A3)+1)+1)+1)+5,LEN(A3))),"none")</f>
        <v>none</v>
      </c>
      <c r="I3">
        <f t="shared" ref="I3:I19" si="5">(ABS(VALUE(MID(C3,2,FIND(",",C3)-2))))*B3</f>
        <v>122</v>
      </c>
      <c r="J3">
        <f t="shared" ref="J3:J19" si="6">(VALUE(MID(C3,FIND(",",C3)+2,LEN(C3)-FIND(",",C3)-2)))*B3</f>
        <v>0</v>
      </c>
    </row>
    <row r="4" spans="1:10" x14ac:dyDescent="0.35">
      <c r="A4" t="s">
        <v>22</v>
      </c>
      <c r="B4">
        <v>110</v>
      </c>
      <c r="C4" t="s">
        <v>23</v>
      </c>
      <c r="D4" t="str">
        <f t="shared" si="0"/>
        <v>period &lt;= 30.000</v>
      </c>
      <c r="E4" t="str">
        <f t="shared" si="1"/>
        <v>financeprice_USD &gt; 2115.000</v>
      </c>
      <c r="F4" t="str">
        <f t="shared" si="2"/>
        <v>salary &lt;= 489.000</v>
      </c>
      <c r="G4" t="str">
        <f t="shared" si="3"/>
        <v>gender_M &gt; 0.500</v>
      </c>
      <c r="H4" t="str">
        <f t="shared" si="4"/>
        <v>salary &lt;= 391.500</v>
      </c>
      <c r="I4">
        <f t="shared" si="5"/>
        <v>101.99999999999997</v>
      </c>
      <c r="J4">
        <f t="shared" si="6"/>
        <v>7.9999999999999964</v>
      </c>
    </row>
    <row r="5" spans="1:10" x14ac:dyDescent="0.35">
      <c r="A5" t="s">
        <v>24</v>
      </c>
      <c r="B5">
        <v>71</v>
      </c>
      <c r="C5" t="s">
        <v>13</v>
      </c>
      <c r="D5" t="str">
        <f t="shared" si="0"/>
        <v>period &lt;= 30.000</v>
      </c>
      <c r="E5" t="str">
        <f t="shared" si="1"/>
        <v>financeprice_USD &gt; 2115.000</v>
      </c>
      <c r="F5" t="str">
        <f t="shared" si="2"/>
        <v>salary &lt;= 489.000</v>
      </c>
      <c r="G5" t="str">
        <f t="shared" si="3"/>
        <v>gender_M &gt; 0.500</v>
      </c>
      <c r="H5" t="str">
        <f t="shared" si="4"/>
        <v>salary &gt; 391.500</v>
      </c>
      <c r="I5">
        <f t="shared" si="5"/>
        <v>71</v>
      </c>
      <c r="J5">
        <f t="shared" si="6"/>
        <v>0</v>
      </c>
    </row>
    <row r="6" spans="1:10" x14ac:dyDescent="0.35">
      <c r="A6" t="s">
        <v>14</v>
      </c>
      <c r="B6">
        <v>89</v>
      </c>
      <c r="C6" t="s">
        <v>15</v>
      </c>
      <c r="D6" t="str">
        <f t="shared" si="0"/>
        <v>period &lt;= 30.000</v>
      </c>
      <c r="E6" t="str">
        <f t="shared" si="1"/>
        <v>financeprice_USD &gt; 2115.000</v>
      </c>
      <c r="F6" t="str">
        <f t="shared" si="2"/>
        <v>salary &gt; 489.000</v>
      </c>
      <c r="G6" t="str">
        <f t="shared" si="3"/>
        <v>none</v>
      </c>
      <c r="H6" t="str">
        <f t="shared" si="4"/>
        <v>none</v>
      </c>
      <c r="I6">
        <f t="shared" si="5"/>
        <v>80.999999999999929</v>
      </c>
      <c r="J6">
        <f t="shared" si="6"/>
        <v>8</v>
      </c>
    </row>
    <row r="7" spans="1:10" x14ac:dyDescent="0.35">
      <c r="A7" t="s">
        <v>19</v>
      </c>
      <c r="B7">
        <v>67</v>
      </c>
      <c r="C7" t="s">
        <v>16</v>
      </c>
      <c r="D7" t="str">
        <f t="shared" si="0"/>
        <v>period &gt; 30.000</v>
      </c>
      <c r="E7" t="str">
        <f t="shared" si="1"/>
        <v>workingperiod &lt;= 0.500</v>
      </c>
      <c r="F7" t="str">
        <f t="shared" si="2"/>
        <v>age &lt;= 33.500</v>
      </c>
      <c r="G7" t="str">
        <f t="shared" si="3"/>
        <v>financeprice_USD &lt;= 1765.000</v>
      </c>
      <c r="H7" t="str">
        <f t="shared" si="4"/>
        <v>none</v>
      </c>
      <c r="I7">
        <f t="shared" si="5"/>
        <v>46.999999999999943</v>
      </c>
      <c r="J7">
        <f t="shared" si="6"/>
        <v>19.999999999999989</v>
      </c>
    </row>
    <row r="8" spans="1:10" x14ac:dyDescent="0.35">
      <c r="A8" t="s">
        <v>25</v>
      </c>
      <c r="B8">
        <v>811</v>
      </c>
      <c r="C8" t="s">
        <v>26</v>
      </c>
      <c r="D8" t="str">
        <f t="shared" si="0"/>
        <v>period &gt; 30.000</v>
      </c>
      <c r="E8" t="str">
        <f t="shared" si="1"/>
        <v>workingperiod &lt;= 0.500</v>
      </c>
      <c r="F8" t="str">
        <f t="shared" si="2"/>
        <v>age &lt;= 33.500</v>
      </c>
      <c r="G8" t="str">
        <f t="shared" si="3"/>
        <v>financeprice_USD &gt; 1765.000</v>
      </c>
      <c r="H8" t="str">
        <f t="shared" si="4"/>
        <v>period &lt;= 42.000</v>
      </c>
      <c r="I8">
        <f t="shared" si="5"/>
        <v>673.99999999999955</v>
      </c>
      <c r="J8">
        <f t="shared" si="6"/>
        <v>136.99999999999966</v>
      </c>
    </row>
    <row r="9" spans="1:10" x14ac:dyDescent="0.35">
      <c r="A9" t="s">
        <v>27</v>
      </c>
      <c r="B9">
        <v>367</v>
      </c>
      <c r="C9" t="s">
        <v>28</v>
      </c>
      <c r="D9" t="str">
        <f t="shared" si="0"/>
        <v>period &gt; 30.000</v>
      </c>
      <c r="E9" t="str">
        <f t="shared" si="1"/>
        <v>workingperiod &lt;= 0.500</v>
      </c>
      <c r="F9" t="str">
        <f t="shared" si="2"/>
        <v>age &lt;= 33.500</v>
      </c>
      <c r="G9" t="str">
        <f t="shared" si="3"/>
        <v>financeprice_USD &gt; 1765.000</v>
      </c>
      <c r="H9" t="str">
        <f t="shared" si="4"/>
        <v>period &gt; 42.000</v>
      </c>
      <c r="I9">
        <f t="shared" si="5"/>
        <v>283</v>
      </c>
      <c r="J9">
        <f t="shared" si="6"/>
        <v>83.999999999999645</v>
      </c>
    </row>
    <row r="10" spans="1:10" x14ac:dyDescent="0.35">
      <c r="A10" t="s">
        <v>20</v>
      </c>
      <c r="B10">
        <v>101</v>
      </c>
      <c r="C10" t="s">
        <v>17</v>
      </c>
      <c r="D10" t="str">
        <f t="shared" si="0"/>
        <v>period &gt; 30.000</v>
      </c>
      <c r="E10" t="str">
        <f t="shared" si="1"/>
        <v>workingperiod &lt;= 0.500</v>
      </c>
      <c r="F10" t="str">
        <f t="shared" si="2"/>
        <v>age &gt; 33.500</v>
      </c>
      <c r="G10" t="str">
        <f t="shared" si="3"/>
        <v>education_HIGH SCHOOL &lt;= 0.500</v>
      </c>
      <c r="H10" t="str">
        <f t="shared" si="4"/>
        <v>none</v>
      </c>
      <c r="I10">
        <f t="shared" si="5"/>
        <v>85.999999999999957</v>
      </c>
      <c r="J10">
        <f t="shared" si="6"/>
        <v>14.999999999999948</v>
      </c>
    </row>
    <row r="11" spans="1:10" x14ac:dyDescent="0.35">
      <c r="A11" t="s">
        <v>21</v>
      </c>
      <c r="B11">
        <v>65</v>
      </c>
      <c r="C11" t="s">
        <v>18</v>
      </c>
      <c r="D11" t="str">
        <f t="shared" si="0"/>
        <v>period &gt; 30.000</v>
      </c>
      <c r="E11" t="str">
        <f t="shared" si="1"/>
        <v>workingperiod &lt;= 0.500</v>
      </c>
      <c r="F11" t="str">
        <f t="shared" si="2"/>
        <v>age &gt; 33.500</v>
      </c>
      <c r="G11" t="str">
        <f t="shared" si="3"/>
        <v>education_HIGH SCHOOL &gt; 0.500</v>
      </c>
      <c r="H11" t="str">
        <f t="shared" si="4"/>
        <v>none</v>
      </c>
      <c r="I11">
        <f t="shared" si="5"/>
        <v>60.999999999999972</v>
      </c>
      <c r="J11">
        <f t="shared" si="6"/>
        <v>3.9999999999999973</v>
      </c>
    </row>
    <row r="12" spans="1:10" x14ac:dyDescent="0.35">
      <c r="A12" t="s">
        <v>29</v>
      </c>
      <c r="B12">
        <v>143</v>
      </c>
      <c r="C12" t="s">
        <v>30</v>
      </c>
      <c r="D12" t="str">
        <f t="shared" si="0"/>
        <v>period &gt; 30.000</v>
      </c>
      <c r="E12" t="str">
        <f t="shared" si="1"/>
        <v>workingperiod &gt; 0.500</v>
      </c>
      <c r="F12" t="str">
        <f t="shared" si="2"/>
        <v>livingperiod &lt;= 4.500</v>
      </c>
      <c r="G12" t="str">
        <f t="shared" si="3"/>
        <v>age &lt;= 24.500</v>
      </c>
      <c r="H12" t="str">
        <f t="shared" si="4"/>
        <v>interrate &lt;= 0.022</v>
      </c>
      <c r="I12">
        <f t="shared" si="5"/>
        <v>107.99999999999996</v>
      </c>
      <c r="J12">
        <f t="shared" si="6"/>
        <v>34.999999999999893</v>
      </c>
    </row>
    <row r="13" spans="1:10" x14ac:dyDescent="0.35">
      <c r="A13" t="s">
        <v>31</v>
      </c>
      <c r="B13">
        <v>291</v>
      </c>
      <c r="C13" t="s">
        <v>32</v>
      </c>
      <c r="D13" t="str">
        <f t="shared" si="0"/>
        <v>period &gt; 30.000</v>
      </c>
      <c r="E13" t="str">
        <f t="shared" si="1"/>
        <v>workingperiod &gt; 0.500</v>
      </c>
      <c r="F13" t="str">
        <f t="shared" si="2"/>
        <v>livingperiod &lt;= 4.500</v>
      </c>
      <c r="G13" t="str">
        <f t="shared" si="3"/>
        <v>age &lt;= 24.500</v>
      </c>
      <c r="H13" t="str">
        <f t="shared" si="4"/>
        <v>interrate &gt; 0.022</v>
      </c>
      <c r="I13">
        <f t="shared" si="5"/>
        <v>249.99999999999972</v>
      </c>
      <c r="J13">
        <f t="shared" si="6"/>
        <v>41</v>
      </c>
    </row>
    <row r="14" spans="1:10" x14ac:dyDescent="0.35">
      <c r="A14" t="s">
        <v>33</v>
      </c>
      <c r="B14">
        <v>218</v>
      </c>
      <c r="C14" t="s">
        <v>34</v>
      </c>
      <c r="D14" t="str">
        <f t="shared" si="0"/>
        <v>period &gt; 30.000</v>
      </c>
      <c r="E14" t="str">
        <f t="shared" si="1"/>
        <v>workingperiod &gt; 0.500</v>
      </c>
      <c r="F14" t="str">
        <f t="shared" si="2"/>
        <v>livingperiod &lt;= 4.500</v>
      </c>
      <c r="G14" t="str">
        <f t="shared" si="3"/>
        <v>age &gt; 24.500</v>
      </c>
      <c r="H14" t="str">
        <f t="shared" si="4"/>
        <v>companytype_FACTORY &lt;= 0.500</v>
      </c>
      <c r="I14">
        <f t="shared" si="5"/>
        <v>189.9999999999998</v>
      </c>
      <c r="J14">
        <f t="shared" si="6"/>
        <v>27.999999999999982</v>
      </c>
    </row>
    <row r="15" spans="1:10" x14ac:dyDescent="0.35">
      <c r="A15" t="s">
        <v>35</v>
      </c>
      <c r="B15">
        <v>126</v>
      </c>
      <c r="C15" t="s">
        <v>36</v>
      </c>
      <c r="D15" t="str">
        <f t="shared" si="0"/>
        <v>period &gt; 30.000</v>
      </c>
      <c r="E15" t="str">
        <f t="shared" si="1"/>
        <v>workingperiod &gt; 0.500</v>
      </c>
      <c r="F15" t="str">
        <f t="shared" si="2"/>
        <v>livingperiod &lt;= 4.500</v>
      </c>
      <c r="G15" t="str">
        <f t="shared" si="3"/>
        <v>age &gt; 24.500</v>
      </c>
      <c r="H15" t="str">
        <f t="shared" si="4"/>
        <v>companytype_FACTORY &gt; 0.500</v>
      </c>
      <c r="I15">
        <f t="shared" si="5"/>
        <v>117.99999999999993</v>
      </c>
      <c r="J15">
        <f t="shared" si="6"/>
        <v>7.9999999999999893</v>
      </c>
    </row>
    <row r="16" spans="1:10" x14ac:dyDescent="0.35">
      <c r="A16" t="s">
        <v>37</v>
      </c>
      <c r="B16">
        <v>126</v>
      </c>
      <c r="C16" t="s">
        <v>38</v>
      </c>
      <c r="D16" t="str">
        <f t="shared" si="0"/>
        <v>period &gt; 30.000</v>
      </c>
      <c r="E16" t="str">
        <f t="shared" si="1"/>
        <v>workingperiod &gt; 0.500</v>
      </c>
      <c r="F16" t="str">
        <f t="shared" si="2"/>
        <v>livingperiod &gt; 4.500</v>
      </c>
      <c r="G16" t="str">
        <f t="shared" si="3"/>
        <v>livingwith_PARENTS &lt;= 0.500</v>
      </c>
      <c r="H16" t="str">
        <f t="shared" si="4"/>
        <v>livingperiod &lt;= 10.500</v>
      </c>
      <c r="I16">
        <f t="shared" si="5"/>
        <v>115.99999999999993</v>
      </c>
      <c r="J16">
        <f t="shared" si="6"/>
        <v>9.9999999999999929</v>
      </c>
    </row>
    <row r="17" spans="1:10" x14ac:dyDescent="0.35">
      <c r="A17" t="s">
        <v>39</v>
      </c>
      <c r="B17">
        <v>123</v>
      </c>
      <c r="C17" t="s">
        <v>40</v>
      </c>
      <c r="D17" t="str">
        <f t="shared" si="0"/>
        <v>period &gt; 30.000</v>
      </c>
      <c r="E17" t="str">
        <f t="shared" si="1"/>
        <v>workingperiod &gt; 0.500</v>
      </c>
      <c r="F17" t="str">
        <f t="shared" si="2"/>
        <v>livingperiod &gt; 4.500</v>
      </c>
      <c r="G17" t="str">
        <f t="shared" si="3"/>
        <v>livingwith_PARENTS &lt;= 0.500</v>
      </c>
      <c r="H17" t="str">
        <f t="shared" si="4"/>
        <v>livingperiod &gt; 10.500</v>
      </c>
      <c r="I17">
        <f t="shared" si="5"/>
        <v>122</v>
      </c>
      <c r="J17">
        <f t="shared" si="6"/>
        <v>0.999999999999999</v>
      </c>
    </row>
    <row r="18" spans="1:10" x14ac:dyDescent="0.35">
      <c r="A18" t="s">
        <v>41</v>
      </c>
      <c r="B18">
        <v>110</v>
      </c>
      <c r="C18" t="s">
        <v>42</v>
      </c>
      <c r="D18" t="str">
        <f t="shared" si="0"/>
        <v>period &gt; 30.000</v>
      </c>
      <c r="E18" t="str">
        <f t="shared" si="1"/>
        <v>workingperiod &gt; 0.500</v>
      </c>
      <c r="F18" t="str">
        <f t="shared" si="2"/>
        <v>livingperiod &gt; 4.500</v>
      </c>
      <c r="G18" t="str">
        <f t="shared" si="3"/>
        <v>livingwith_PARENTS &gt; 0.500</v>
      </c>
      <c r="H18" t="str">
        <f t="shared" si="4"/>
        <v>salary &lt;= 267.500</v>
      </c>
      <c r="I18">
        <f t="shared" si="5"/>
        <v>93.999999999999943</v>
      </c>
      <c r="J18">
        <f t="shared" si="6"/>
        <v>15.99999999999995</v>
      </c>
    </row>
    <row r="19" spans="1:10" x14ac:dyDescent="0.35">
      <c r="A19" t="s">
        <v>43</v>
      </c>
      <c r="B19">
        <v>97</v>
      </c>
      <c r="C19" t="s">
        <v>44</v>
      </c>
      <c r="D19" t="str">
        <f t="shared" si="0"/>
        <v>period &gt; 30.000</v>
      </c>
      <c r="E19" t="str">
        <f t="shared" si="1"/>
        <v>workingperiod &gt; 0.500</v>
      </c>
      <c r="F19" t="str">
        <f t="shared" si="2"/>
        <v>livingperiod &gt; 4.500</v>
      </c>
      <c r="G19" t="str">
        <f t="shared" si="3"/>
        <v>livingwith_PARENTS &gt; 0.500</v>
      </c>
      <c r="H19" t="str">
        <f t="shared" si="4"/>
        <v>salary &gt; 267.500</v>
      </c>
      <c r="I19">
        <f t="shared" si="5"/>
        <v>91.999999999999929</v>
      </c>
      <c r="J19">
        <f t="shared" si="6"/>
        <v>4.9999999999999982</v>
      </c>
    </row>
    <row r="22" spans="1:10" x14ac:dyDescent="0.35">
      <c r="A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Back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 Manlangit</dc:creator>
  <cp:lastModifiedBy>Edimar Manlangit</cp:lastModifiedBy>
  <dcterms:created xsi:type="dcterms:W3CDTF">2015-06-05T18:17:20Z</dcterms:created>
  <dcterms:modified xsi:type="dcterms:W3CDTF">2025-06-09T09:31:37Z</dcterms:modified>
</cp:coreProperties>
</file>