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cangola.sharepoint.com/sites/CopiaGrupo/Recursos Humanos/RECURSOS HUMANOS/RH PARTILHADA/ESTRUTURA ADMINISTRATIVA/2. CAPITAL HUMANO/2. DOCUMENTAÇÃO DOS COLABORADORES/LISTA DOS COLABORADORES/"/>
    </mc:Choice>
  </mc:AlternateContent>
  <xr:revisionPtr revIDLastSave="28" documentId="13_ncr:1_{FC03C6DF-4FA1-4022-B4DD-7476B5CA4FDC}" xr6:coauthVersionLast="47" xr6:coauthVersionMax="47" xr10:uidLastSave="{1523C349-F121-4E32-9E1D-07CF70AA0585}"/>
  <bookViews>
    <workbookView minimized="1" xWindow="31125" yWindow="3435" windowWidth="17280" windowHeight="8880" activeTab="1" xr2:uid="{FD4A5393-FEE7-4C7E-8853-AE59B6039FD7}"/>
  </bookViews>
  <sheets>
    <sheet name="Menu" sheetId="4" r:id="rId1"/>
    <sheet name="CGC  GERAL 2026" sheetId="1" r:id="rId2"/>
    <sheet name="CGC  AHCC" sheetId="7" r:id="rId3"/>
    <sheet name="CGC SEDE" sheetId="5" r:id="rId4"/>
  </sheets>
  <definedNames>
    <definedName name="_xlnm._FilterDatabase" localSheetId="2" hidden="1">'CGC  AHCC'!$C$2:$Z$68</definedName>
    <definedName name="_xlnm._FilterDatabase" localSheetId="1" hidden="1">'CGC  GERAL 2026'!$C$2:$Z$164</definedName>
    <definedName name="_xlnm._FilterDatabase" localSheetId="3" hidden="1">'CGC SEDE'!$C$2:$Z$96</definedName>
    <definedName name="_xlnm.Print_Area" localSheetId="2">'CGC  AHCC'!$A$1:$Z$73</definedName>
    <definedName name="_xlnm.Print_Area" localSheetId="1">'CGC  GERAL 2026'!$A$1:$Z$169</definedName>
    <definedName name="_xlnm.Print_Area" localSheetId="3">'CGC SEDE'!$A$1:$Z$101</definedName>
    <definedName name="_xlnm.Print_Area" localSheetId="0">Menu!$A$1:$K$20</definedName>
    <definedName name="_xlnm.Print_Titles" localSheetId="2">'CGC  AHCC'!$2:$2</definedName>
    <definedName name="_xlnm.Print_Titles" localSheetId="1">'CGC  GERAL 2026'!$2:$2</definedName>
    <definedName name="_xlnm.Print_Titles" localSheetId="3">'CGC SEDE'!$2:$2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0" i="1" l="1"/>
  <c r="P151" i="1"/>
  <c r="P152" i="1"/>
  <c r="Q152" i="1" s="1"/>
  <c r="P153" i="1"/>
  <c r="P154" i="1"/>
  <c r="Q154" i="1" s="1"/>
  <c r="P155" i="1"/>
  <c r="Q155" i="1" s="1"/>
  <c r="P156" i="1"/>
  <c r="Q156" i="1" s="1"/>
  <c r="P157" i="1"/>
  <c r="Q157" i="1" s="1"/>
  <c r="P158" i="1"/>
  <c r="Q150" i="1"/>
  <c r="Q151" i="1"/>
  <c r="Q153" i="1"/>
  <c r="Q158" i="1"/>
  <c r="N149" i="1"/>
  <c r="G158" i="1"/>
  <c r="G157" i="1"/>
  <c r="G156" i="1"/>
  <c r="G155" i="1"/>
  <c r="G154" i="1"/>
  <c r="N158" i="1"/>
  <c r="N157" i="1"/>
  <c r="N156" i="1"/>
  <c r="N155" i="1"/>
  <c r="N154" i="1"/>
  <c r="N153" i="1"/>
  <c r="N148" i="1"/>
  <c r="N150" i="1"/>
  <c r="N151" i="1"/>
  <c r="N152" i="1"/>
  <c r="N147" i="1"/>
  <c r="G105" i="1"/>
  <c r="N105" i="1"/>
  <c r="P105" i="1"/>
  <c r="Q105" i="1" s="1"/>
  <c r="G153" i="1"/>
  <c r="G152" i="1"/>
  <c r="G151" i="1"/>
  <c r="G150" i="1"/>
  <c r="G149" i="1"/>
  <c r="G148" i="1"/>
  <c r="P149" i="1"/>
  <c r="Q149" i="1" s="1"/>
  <c r="A3" i="5" a="1"/>
  <c r="A3" i="5" s="1"/>
  <c r="A3" i="7" a="1"/>
  <c r="A3" i="7" s="1"/>
  <c r="Q62" i="7"/>
  <c r="P62" i="7"/>
  <c r="N62" i="7"/>
  <c r="G62" i="7"/>
  <c r="P61" i="7"/>
  <c r="Q61" i="7" s="1"/>
  <c r="N61" i="7"/>
  <c r="G61" i="7"/>
  <c r="P60" i="7"/>
  <c r="Q60" i="7" s="1"/>
  <c r="N60" i="7"/>
  <c r="G60" i="7"/>
  <c r="P59" i="7"/>
  <c r="Q59" i="7" s="1"/>
  <c r="N59" i="7"/>
  <c r="G59" i="7"/>
  <c r="P58" i="7"/>
  <c r="Q58" i="7" s="1"/>
  <c r="N58" i="7"/>
  <c r="G58" i="7"/>
  <c r="P57" i="7"/>
  <c r="Q57" i="7" s="1"/>
  <c r="N57" i="7"/>
  <c r="G57" i="7"/>
  <c r="P56" i="7"/>
  <c r="Q56" i="7" s="1"/>
  <c r="N56" i="7"/>
  <c r="G56" i="7"/>
  <c r="P55" i="7"/>
  <c r="Q55" i="7" s="1"/>
  <c r="N55" i="7"/>
  <c r="G55" i="7"/>
  <c r="P54" i="7"/>
  <c r="Q54" i="7" s="1"/>
  <c r="N54" i="7"/>
  <c r="G54" i="7"/>
  <c r="P53" i="7"/>
  <c r="Q53" i="7" s="1"/>
  <c r="N53" i="7"/>
  <c r="G53" i="7"/>
  <c r="P52" i="7"/>
  <c r="Q52" i="7" s="1"/>
  <c r="N52" i="7"/>
  <c r="G52" i="7"/>
  <c r="P51" i="7"/>
  <c r="Q51" i="7" s="1"/>
  <c r="N51" i="7"/>
  <c r="G51" i="7"/>
  <c r="P50" i="7"/>
  <c r="Q50" i="7" s="1"/>
  <c r="N50" i="7"/>
  <c r="G50" i="7"/>
  <c r="P49" i="7"/>
  <c r="Q49" i="7" s="1"/>
  <c r="N49" i="7"/>
  <c r="G49" i="7"/>
  <c r="P48" i="7"/>
  <c r="Q48" i="7" s="1"/>
  <c r="N48" i="7"/>
  <c r="G48" i="7"/>
  <c r="P47" i="7"/>
  <c r="Q47" i="7" s="1"/>
  <c r="N47" i="7"/>
  <c r="G47" i="7"/>
  <c r="Q46" i="7"/>
  <c r="P46" i="7"/>
  <c r="N46" i="7"/>
  <c r="G46" i="7"/>
  <c r="P45" i="7"/>
  <c r="Q45" i="7" s="1"/>
  <c r="N45" i="7"/>
  <c r="G45" i="7"/>
  <c r="P44" i="7"/>
  <c r="Q44" i="7" s="1"/>
  <c r="N44" i="7"/>
  <c r="G44" i="7"/>
  <c r="P43" i="7"/>
  <c r="Q43" i="7" s="1"/>
  <c r="N43" i="7"/>
  <c r="G43" i="7"/>
  <c r="P42" i="7"/>
  <c r="Q42" i="7" s="1"/>
  <c r="N42" i="7"/>
  <c r="G42" i="7"/>
  <c r="P41" i="7"/>
  <c r="Q41" i="7" s="1"/>
  <c r="N41" i="7"/>
  <c r="G41" i="7"/>
  <c r="Q40" i="7"/>
  <c r="P40" i="7"/>
  <c r="N40" i="7"/>
  <c r="G40" i="7"/>
  <c r="P39" i="7"/>
  <c r="Q39" i="7" s="1"/>
  <c r="N39" i="7"/>
  <c r="G39" i="7"/>
  <c r="P38" i="7"/>
  <c r="Q38" i="7" s="1"/>
  <c r="N38" i="7"/>
  <c r="G38" i="7"/>
  <c r="P37" i="7"/>
  <c r="Q37" i="7" s="1"/>
  <c r="N37" i="7"/>
  <c r="G37" i="7"/>
  <c r="Q36" i="7"/>
  <c r="P36" i="7"/>
  <c r="N36" i="7"/>
  <c r="G36" i="7"/>
  <c r="P35" i="7"/>
  <c r="Q35" i="7" s="1"/>
  <c r="N35" i="7"/>
  <c r="G35" i="7"/>
  <c r="Q34" i="7"/>
  <c r="P34" i="7"/>
  <c r="N34" i="7"/>
  <c r="G34" i="7"/>
  <c r="P33" i="7"/>
  <c r="Q33" i="7" s="1"/>
  <c r="N33" i="7"/>
  <c r="G33" i="7"/>
  <c r="P32" i="7"/>
  <c r="Q32" i="7" s="1"/>
  <c r="N32" i="7"/>
  <c r="G32" i="7"/>
  <c r="P31" i="7"/>
  <c r="Q31" i="7" s="1"/>
  <c r="N31" i="7"/>
  <c r="G31" i="7"/>
  <c r="Q30" i="7"/>
  <c r="P30" i="7"/>
  <c r="N30" i="7"/>
  <c r="G30" i="7"/>
  <c r="P29" i="7"/>
  <c r="Q29" i="7" s="1"/>
  <c r="N29" i="7"/>
  <c r="G29" i="7"/>
  <c r="P28" i="7"/>
  <c r="Q28" i="7" s="1"/>
  <c r="N28" i="7"/>
  <c r="G28" i="7"/>
  <c r="P27" i="7"/>
  <c r="Q27" i="7" s="1"/>
  <c r="N27" i="7"/>
  <c r="G27" i="7"/>
  <c r="P26" i="7"/>
  <c r="Q26" i="7" s="1"/>
  <c r="N26" i="7"/>
  <c r="G26" i="7"/>
  <c r="P25" i="7"/>
  <c r="Q25" i="7" s="1"/>
  <c r="N25" i="7"/>
  <c r="G25" i="7"/>
  <c r="Q24" i="7"/>
  <c r="P24" i="7"/>
  <c r="N24" i="7"/>
  <c r="G24" i="7"/>
  <c r="P23" i="7"/>
  <c r="Q23" i="7" s="1"/>
  <c r="N23" i="7"/>
  <c r="G23" i="7"/>
  <c r="P22" i="7"/>
  <c r="Q22" i="7" s="1"/>
  <c r="N22" i="7"/>
  <c r="G22" i="7"/>
  <c r="P21" i="7"/>
  <c r="Q21" i="7" s="1"/>
  <c r="N21" i="7"/>
  <c r="G21" i="7"/>
  <c r="Q20" i="7"/>
  <c r="P20" i="7"/>
  <c r="N20" i="7"/>
  <c r="G20" i="7"/>
  <c r="P19" i="7"/>
  <c r="Q19" i="7" s="1"/>
  <c r="N19" i="7"/>
  <c r="G19" i="7"/>
  <c r="Q18" i="7"/>
  <c r="P18" i="7"/>
  <c r="N18" i="7"/>
  <c r="G18" i="7"/>
  <c r="P17" i="7"/>
  <c r="Q17" i="7" s="1"/>
  <c r="N17" i="7"/>
  <c r="G17" i="7"/>
  <c r="P16" i="7"/>
  <c r="Q16" i="7" s="1"/>
  <c r="N16" i="7"/>
  <c r="G16" i="7"/>
  <c r="P15" i="7"/>
  <c r="Q15" i="7" s="1"/>
  <c r="N15" i="7"/>
  <c r="G15" i="7"/>
  <c r="Q14" i="7"/>
  <c r="P14" i="7"/>
  <c r="N14" i="7"/>
  <c r="G14" i="7"/>
  <c r="P13" i="7"/>
  <c r="Q13" i="7" s="1"/>
  <c r="N13" i="7"/>
  <c r="G13" i="7"/>
  <c r="P12" i="7"/>
  <c r="Q12" i="7" s="1"/>
  <c r="N12" i="7"/>
  <c r="G12" i="7"/>
  <c r="P11" i="7"/>
  <c r="Q11" i="7" s="1"/>
  <c r="N11" i="7"/>
  <c r="G11" i="7"/>
  <c r="P10" i="7"/>
  <c r="Q10" i="7" s="1"/>
  <c r="N10" i="7"/>
  <c r="G10" i="7"/>
  <c r="P9" i="7"/>
  <c r="Q9" i="7" s="1"/>
  <c r="N9" i="7"/>
  <c r="G9" i="7"/>
  <c r="Q8" i="7"/>
  <c r="P8" i="7"/>
  <c r="N8" i="7"/>
  <c r="G8" i="7"/>
  <c r="P7" i="7"/>
  <c r="Q7" i="7" s="1"/>
  <c r="N7" i="7"/>
  <c r="G7" i="7"/>
  <c r="P6" i="7"/>
  <c r="Q6" i="7" s="1"/>
  <c r="N6" i="7"/>
  <c r="G6" i="7"/>
  <c r="P5" i="7"/>
  <c r="Q5" i="7" s="1"/>
  <c r="N5" i="7"/>
  <c r="G5" i="7"/>
  <c r="Q4" i="7"/>
  <c r="P4" i="7"/>
  <c r="N4" i="7"/>
  <c r="G4" i="7"/>
  <c r="P3" i="7"/>
  <c r="Q3" i="7" s="1"/>
  <c r="N3" i="7"/>
  <c r="G3" i="7"/>
  <c r="P90" i="5"/>
  <c r="Q90" i="5" s="1"/>
  <c r="N90" i="5"/>
  <c r="G90" i="5"/>
  <c r="P89" i="5"/>
  <c r="Q89" i="5" s="1"/>
  <c r="N89" i="5"/>
  <c r="G89" i="5"/>
  <c r="P88" i="5"/>
  <c r="Q88" i="5" s="1"/>
  <c r="N88" i="5"/>
  <c r="G88" i="5"/>
  <c r="P87" i="5"/>
  <c r="Q87" i="5" s="1"/>
  <c r="N87" i="5"/>
  <c r="G87" i="5"/>
  <c r="P86" i="5"/>
  <c r="Q86" i="5" s="1"/>
  <c r="N86" i="5"/>
  <c r="G86" i="5"/>
  <c r="P85" i="5"/>
  <c r="Q85" i="5" s="1"/>
  <c r="N85" i="5"/>
  <c r="G85" i="5"/>
  <c r="P84" i="5"/>
  <c r="Q84" i="5" s="1"/>
  <c r="N84" i="5"/>
  <c r="G84" i="5"/>
  <c r="P83" i="5"/>
  <c r="Q83" i="5" s="1"/>
  <c r="N83" i="5"/>
  <c r="G83" i="5"/>
  <c r="P82" i="5"/>
  <c r="Q82" i="5" s="1"/>
  <c r="N82" i="5"/>
  <c r="G82" i="5"/>
  <c r="P81" i="5"/>
  <c r="Q81" i="5" s="1"/>
  <c r="N81" i="5"/>
  <c r="G81" i="5"/>
  <c r="P80" i="5"/>
  <c r="Q80" i="5" s="1"/>
  <c r="N80" i="5"/>
  <c r="G80" i="5"/>
  <c r="Q79" i="5"/>
  <c r="P79" i="5"/>
  <c r="N79" i="5"/>
  <c r="G79" i="5"/>
  <c r="P78" i="5"/>
  <c r="Q78" i="5" s="1"/>
  <c r="N78" i="5"/>
  <c r="G78" i="5"/>
  <c r="P77" i="5"/>
  <c r="Q77" i="5" s="1"/>
  <c r="N77" i="5"/>
  <c r="G77" i="5"/>
  <c r="P76" i="5"/>
  <c r="Q76" i="5" s="1"/>
  <c r="N76" i="5"/>
  <c r="G76" i="5"/>
  <c r="P75" i="5"/>
  <c r="Q75" i="5" s="1"/>
  <c r="N75" i="5"/>
  <c r="G75" i="5"/>
  <c r="P74" i="5"/>
  <c r="Q74" i="5" s="1"/>
  <c r="N74" i="5"/>
  <c r="G74" i="5"/>
  <c r="P73" i="5"/>
  <c r="Q73" i="5" s="1"/>
  <c r="N73" i="5"/>
  <c r="G73" i="5"/>
  <c r="P72" i="5"/>
  <c r="Q72" i="5" s="1"/>
  <c r="N72" i="5"/>
  <c r="G72" i="5"/>
  <c r="P71" i="5"/>
  <c r="Q71" i="5" s="1"/>
  <c r="N71" i="5"/>
  <c r="G71" i="5"/>
  <c r="P70" i="5"/>
  <c r="Q70" i="5" s="1"/>
  <c r="N70" i="5"/>
  <c r="G70" i="5"/>
  <c r="P69" i="5"/>
  <c r="Q69" i="5" s="1"/>
  <c r="N69" i="5"/>
  <c r="G69" i="5"/>
  <c r="P68" i="5"/>
  <c r="Q68" i="5" s="1"/>
  <c r="N68" i="5"/>
  <c r="G68" i="5"/>
  <c r="P67" i="5"/>
  <c r="Q67" i="5" s="1"/>
  <c r="N67" i="5"/>
  <c r="G67" i="5"/>
  <c r="P66" i="5"/>
  <c r="Q66" i="5" s="1"/>
  <c r="N66" i="5"/>
  <c r="G66" i="5"/>
  <c r="P65" i="5"/>
  <c r="Q65" i="5" s="1"/>
  <c r="N65" i="5"/>
  <c r="G65" i="5"/>
  <c r="P64" i="5"/>
  <c r="Q64" i="5" s="1"/>
  <c r="N64" i="5"/>
  <c r="G64" i="5"/>
  <c r="Q63" i="5"/>
  <c r="P63" i="5"/>
  <c r="N63" i="5"/>
  <c r="G63" i="5"/>
  <c r="P62" i="5"/>
  <c r="Q62" i="5" s="1"/>
  <c r="N62" i="5"/>
  <c r="G62" i="5"/>
  <c r="P61" i="5"/>
  <c r="Q61" i="5" s="1"/>
  <c r="N61" i="5"/>
  <c r="G61" i="5"/>
  <c r="P60" i="5"/>
  <c r="Q60" i="5" s="1"/>
  <c r="N60" i="5"/>
  <c r="G60" i="5"/>
  <c r="P59" i="5"/>
  <c r="Q59" i="5" s="1"/>
  <c r="N59" i="5"/>
  <c r="G59" i="5"/>
  <c r="P58" i="5"/>
  <c r="Q58" i="5" s="1"/>
  <c r="N58" i="5"/>
  <c r="G58" i="5"/>
  <c r="P57" i="5"/>
  <c r="Q57" i="5" s="1"/>
  <c r="N57" i="5"/>
  <c r="G57" i="5"/>
  <c r="P56" i="5"/>
  <c r="Q56" i="5" s="1"/>
  <c r="N56" i="5"/>
  <c r="G56" i="5"/>
  <c r="P55" i="5"/>
  <c r="Q55" i="5" s="1"/>
  <c r="N55" i="5"/>
  <c r="G55" i="5"/>
  <c r="P54" i="5"/>
  <c r="Q54" i="5" s="1"/>
  <c r="N54" i="5"/>
  <c r="G54" i="5"/>
  <c r="P53" i="5"/>
  <c r="Q53" i="5" s="1"/>
  <c r="N53" i="5"/>
  <c r="G53" i="5"/>
  <c r="P52" i="5"/>
  <c r="Q52" i="5" s="1"/>
  <c r="N52" i="5"/>
  <c r="G52" i="5"/>
  <c r="P51" i="5"/>
  <c r="Q51" i="5" s="1"/>
  <c r="N51" i="5"/>
  <c r="G51" i="5"/>
  <c r="P50" i="5"/>
  <c r="Q50" i="5" s="1"/>
  <c r="N50" i="5"/>
  <c r="G50" i="5"/>
  <c r="P49" i="5"/>
  <c r="Q49" i="5" s="1"/>
  <c r="N49" i="5"/>
  <c r="G49" i="5"/>
  <c r="P48" i="5"/>
  <c r="Q48" i="5" s="1"/>
  <c r="N48" i="5"/>
  <c r="G48" i="5"/>
  <c r="Q47" i="5"/>
  <c r="P47" i="5"/>
  <c r="N47" i="5"/>
  <c r="G47" i="5"/>
  <c r="P46" i="5"/>
  <c r="Q46" i="5" s="1"/>
  <c r="N46" i="5"/>
  <c r="G46" i="5"/>
  <c r="P45" i="5"/>
  <c r="Q45" i="5" s="1"/>
  <c r="N45" i="5"/>
  <c r="G45" i="5"/>
  <c r="P44" i="5"/>
  <c r="Q44" i="5" s="1"/>
  <c r="N44" i="5"/>
  <c r="G44" i="5"/>
  <c r="P43" i="5"/>
  <c r="Q43" i="5" s="1"/>
  <c r="N43" i="5"/>
  <c r="G43" i="5"/>
  <c r="P42" i="5"/>
  <c r="Q42" i="5" s="1"/>
  <c r="N42" i="5"/>
  <c r="G42" i="5"/>
  <c r="P41" i="5"/>
  <c r="Q41" i="5" s="1"/>
  <c r="N41" i="5"/>
  <c r="G41" i="5"/>
  <c r="P40" i="5"/>
  <c r="Q40" i="5" s="1"/>
  <c r="N40" i="5"/>
  <c r="G40" i="5"/>
  <c r="P39" i="5"/>
  <c r="Q39" i="5" s="1"/>
  <c r="N39" i="5"/>
  <c r="G39" i="5"/>
  <c r="P38" i="5"/>
  <c r="Q38" i="5" s="1"/>
  <c r="N38" i="5"/>
  <c r="G38" i="5"/>
  <c r="P37" i="5"/>
  <c r="Q37" i="5" s="1"/>
  <c r="N37" i="5"/>
  <c r="G37" i="5"/>
  <c r="P36" i="5"/>
  <c r="Q36" i="5" s="1"/>
  <c r="N36" i="5"/>
  <c r="G36" i="5"/>
  <c r="P35" i="5"/>
  <c r="Q35" i="5" s="1"/>
  <c r="N35" i="5"/>
  <c r="G35" i="5"/>
  <c r="P34" i="5"/>
  <c r="Q34" i="5" s="1"/>
  <c r="N34" i="5"/>
  <c r="G34" i="5"/>
  <c r="P33" i="5"/>
  <c r="Q33" i="5" s="1"/>
  <c r="N33" i="5"/>
  <c r="G33" i="5"/>
  <c r="P32" i="5"/>
  <c r="Q32" i="5" s="1"/>
  <c r="N32" i="5"/>
  <c r="G32" i="5"/>
  <c r="Q31" i="5"/>
  <c r="P31" i="5"/>
  <c r="N31" i="5"/>
  <c r="G31" i="5"/>
  <c r="P30" i="5"/>
  <c r="Q30" i="5" s="1"/>
  <c r="N30" i="5"/>
  <c r="G30" i="5"/>
  <c r="P29" i="5"/>
  <c r="Q29" i="5" s="1"/>
  <c r="N29" i="5"/>
  <c r="G29" i="5"/>
  <c r="P28" i="5"/>
  <c r="Q28" i="5" s="1"/>
  <c r="N28" i="5"/>
  <c r="G28" i="5"/>
  <c r="P27" i="5"/>
  <c r="Q27" i="5" s="1"/>
  <c r="N27" i="5"/>
  <c r="G27" i="5"/>
  <c r="P26" i="5"/>
  <c r="Q26" i="5" s="1"/>
  <c r="N26" i="5"/>
  <c r="G26" i="5"/>
  <c r="P25" i="5"/>
  <c r="Q25" i="5" s="1"/>
  <c r="N25" i="5"/>
  <c r="G25" i="5"/>
  <c r="P24" i="5"/>
  <c r="Q24" i="5" s="1"/>
  <c r="N24" i="5"/>
  <c r="G24" i="5"/>
  <c r="P23" i="5"/>
  <c r="Q23" i="5" s="1"/>
  <c r="N23" i="5"/>
  <c r="G23" i="5"/>
  <c r="P22" i="5"/>
  <c r="Q22" i="5" s="1"/>
  <c r="N22" i="5"/>
  <c r="G22" i="5"/>
  <c r="P21" i="5"/>
  <c r="Q21" i="5" s="1"/>
  <c r="N21" i="5"/>
  <c r="G21" i="5"/>
  <c r="P20" i="5"/>
  <c r="Q20" i="5" s="1"/>
  <c r="N20" i="5"/>
  <c r="G20" i="5"/>
  <c r="P19" i="5"/>
  <c r="Q19" i="5" s="1"/>
  <c r="N19" i="5"/>
  <c r="G19" i="5"/>
  <c r="P18" i="5"/>
  <c r="Q18" i="5" s="1"/>
  <c r="N18" i="5"/>
  <c r="G18" i="5"/>
  <c r="P17" i="5"/>
  <c r="Q17" i="5" s="1"/>
  <c r="N17" i="5"/>
  <c r="G17" i="5"/>
  <c r="P16" i="5"/>
  <c r="Q16" i="5" s="1"/>
  <c r="N16" i="5"/>
  <c r="G16" i="5"/>
  <c r="Q15" i="5"/>
  <c r="P15" i="5"/>
  <c r="N15" i="5"/>
  <c r="G15" i="5"/>
  <c r="P14" i="5"/>
  <c r="Q14" i="5" s="1"/>
  <c r="N14" i="5"/>
  <c r="G14" i="5"/>
  <c r="P13" i="5"/>
  <c r="Q13" i="5" s="1"/>
  <c r="N13" i="5"/>
  <c r="G13" i="5"/>
  <c r="P12" i="5"/>
  <c r="Q12" i="5" s="1"/>
  <c r="N12" i="5"/>
  <c r="G12" i="5"/>
  <c r="P11" i="5"/>
  <c r="Q11" i="5" s="1"/>
  <c r="N11" i="5"/>
  <c r="G11" i="5"/>
  <c r="P10" i="5"/>
  <c r="Q10" i="5" s="1"/>
  <c r="N10" i="5"/>
  <c r="G10" i="5"/>
  <c r="P9" i="5"/>
  <c r="Q9" i="5" s="1"/>
  <c r="N9" i="5"/>
  <c r="G9" i="5"/>
  <c r="P8" i="5"/>
  <c r="Q8" i="5" s="1"/>
  <c r="N8" i="5"/>
  <c r="G8" i="5"/>
  <c r="P7" i="5"/>
  <c r="Q7" i="5" s="1"/>
  <c r="N7" i="5"/>
  <c r="G7" i="5"/>
  <c r="P6" i="5"/>
  <c r="Q6" i="5" s="1"/>
  <c r="N6" i="5"/>
  <c r="G6" i="5"/>
  <c r="P5" i="5"/>
  <c r="Q5" i="5" s="1"/>
  <c r="N5" i="5"/>
  <c r="G5" i="5"/>
  <c r="P4" i="5"/>
  <c r="Q4" i="5" s="1"/>
  <c r="N4" i="5"/>
  <c r="G4" i="5"/>
  <c r="P3" i="5"/>
  <c r="Q3" i="5" s="1"/>
  <c r="N3" i="5"/>
  <c r="G3" i="5"/>
  <c r="G6" i="1"/>
  <c r="P68" i="1"/>
  <c r="Q68" i="1" s="1"/>
  <c r="P67" i="1"/>
  <c r="Q67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3" i="1"/>
  <c r="Q3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3" i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<sst xmlns="http://schemas.openxmlformats.org/spreadsheetml/2006/main" count="4059" uniqueCount="582">
  <si>
    <t>N.º</t>
  </si>
  <si>
    <t>NOME</t>
  </si>
  <si>
    <t>NACIONALIDADE</t>
  </si>
  <si>
    <t>IDADE</t>
  </si>
  <si>
    <t>DEPARTAMENTO</t>
  </si>
  <si>
    <t>FUNÇÃO</t>
  </si>
  <si>
    <t>TIPO DE ACTIVIDADE</t>
  </si>
  <si>
    <t>SITE</t>
  </si>
  <si>
    <t>GENÉRO</t>
  </si>
  <si>
    <t>Anes Fernandes</t>
  </si>
  <si>
    <t>Angolana</t>
  </si>
  <si>
    <t>Administrativo</t>
  </si>
  <si>
    <t>Assintente Administrativo</t>
  </si>
  <si>
    <t>Administrativa</t>
  </si>
  <si>
    <t>AHCC</t>
  </si>
  <si>
    <t>Masculino</t>
  </si>
  <si>
    <t>Angelo Frederico</t>
  </si>
  <si>
    <t>HST</t>
  </si>
  <si>
    <t>Tecnico de HST</t>
  </si>
  <si>
    <t>Operativa</t>
  </si>
  <si>
    <t>António Gaspar</t>
  </si>
  <si>
    <t>Engenharia</t>
  </si>
  <si>
    <t>Engº. Electromecânico</t>
  </si>
  <si>
    <t>Basilia Alice Arceno</t>
  </si>
  <si>
    <t>Coordenadora Administrativa</t>
  </si>
  <si>
    <t>Femenino</t>
  </si>
  <si>
    <t>Cândido Alfredo</t>
  </si>
  <si>
    <t>Assistente Administrativo</t>
  </si>
  <si>
    <t>Carlos Luango</t>
  </si>
  <si>
    <t>Motorista</t>
  </si>
  <si>
    <t>-</t>
  </si>
  <si>
    <t>Carlos Capita Gomes</t>
  </si>
  <si>
    <t>Daniel Chipilica Chiwale</t>
  </si>
  <si>
    <t>Técnico Fiscal de Obras Civis</t>
  </si>
  <si>
    <t>Domingos Acácio</t>
  </si>
  <si>
    <t>Tecnico de Segurança no Trabalho</t>
  </si>
  <si>
    <t>Edson da Conceição</t>
  </si>
  <si>
    <t>Tecnico Administrativo</t>
  </si>
  <si>
    <t>Elionay Malungo</t>
  </si>
  <si>
    <t>Geologia</t>
  </si>
  <si>
    <t>Geólogo</t>
  </si>
  <si>
    <t>Híbrida</t>
  </si>
  <si>
    <t>Elvio W. Madureira</t>
  </si>
  <si>
    <t>Informática</t>
  </si>
  <si>
    <t>Tecnico de IT</t>
  </si>
  <si>
    <t>Gabriel A. Pedro</t>
  </si>
  <si>
    <t>Gregório Victor</t>
  </si>
  <si>
    <t>Hedwelde Paz</t>
  </si>
  <si>
    <t>Hermenegildo Van-Dúnen</t>
  </si>
  <si>
    <t>Topografia</t>
  </si>
  <si>
    <t>Topográfo</t>
  </si>
  <si>
    <t>João W. Kalley</t>
  </si>
  <si>
    <t>Jussara Lourenço</t>
  </si>
  <si>
    <t>Ambiental</t>
  </si>
  <si>
    <t>Engª. de Meio Ambiente</t>
  </si>
  <si>
    <t>Henriques Lucas</t>
  </si>
  <si>
    <t>Auxiliar de Topografia</t>
  </si>
  <si>
    <t>Mario Barros</t>
  </si>
  <si>
    <t>Auxiliar Administrativo</t>
  </si>
  <si>
    <t>Miguel Mayonde</t>
  </si>
  <si>
    <t>Capital Humano</t>
  </si>
  <si>
    <t>Tecnico de Capital Humano</t>
  </si>
  <si>
    <t>Noé Bandeira</t>
  </si>
  <si>
    <t>Pedro José</t>
  </si>
  <si>
    <t>Rogério Miguel</t>
  </si>
  <si>
    <t>Sabino Kawawa</t>
  </si>
  <si>
    <t>Sérgio Bernardo</t>
  </si>
  <si>
    <t>Projectista</t>
  </si>
  <si>
    <t>Tengo Vicente</t>
  </si>
  <si>
    <t>Vladimir dos Santos</t>
  </si>
  <si>
    <t>Vicente Justino José</t>
  </si>
  <si>
    <t>Engº. De Meio Ambiente</t>
  </si>
  <si>
    <t>José Gomes Calulo</t>
  </si>
  <si>
    <t>Eliseu Messo</t>
  </si>
  <si>
    <t>Engº. Civil</t>
  </si>
  <si>
    <t>Andrei Eini</t>
  </si>
  <si>
    <t>Israelita</t>
  </si>
  <si>
    <t>Civil</t>
  </si>
  <si>
    <t>Técnico Fiscal de Obras Civil</t>
  </si>
  <si>
    <t>António da Cruz Branco</t>
  </si>
  <si>
    <t>Portuguesa</t>
  </si>
  <si>
    <t>Controlo Técnologico</t>
  </si>
  <si>
    <t>Técnico Fiscal em Geotécnia</t>
  </si>
  <si>
    <t>Antonio Pineau</t>
  </si>
  <si>
    <t>Brasileira</t>
  </si>
  <si>
    <t>Engº. de Medições e Relatórios mensais</t>
  </si>
  <si>
    <t>Bruno de Sousa</t>
  </si>
  <si>
    <t>Carlos Baptista</t>
  </si>
  <si>
    <t>Geotécnia</t>
  </si>
  <si>
    <t>Gerente Electromecânica</t>
  </si>
  <si>
    <t>Carlos Filipe Rodrigues</t>
  </si>
  <si>
    <t>Caroline Borchardt</t>
  </si>
  <si>
    <t>Engª. de Planeamento</t>
  </si>
  <si>
    <t>Daulo Carneiro</t>
  </si>
  <si>
    <t>Dulio António de Oliveira</t>
  </si>
  <si>
    <t>Edgar Lira Rangel</t>
  </si>
  <si>
    <t>Mexicana</t>
  </si>
  <si>
    <t>Engº. Geotécnico</t>
  </si>
  <si>
    <t>Eduardo Aguilar Gonzales</t>
  </si>
  <si>
    <t>Peruana</t>
  </si>
  <si>
    <t>Topografo</t>
  </si>
  <si>
    <t>Gilson Correia da Silva</t>
  </si>
  <si>
    <t>Electrotécnia e Comissionamento</t>
  </si>
  <si>
    <t>Ilidio José Veloso Cohen</t>
  </si>
  <si>
    <t>Gerente de Obras Civis</t>
  </si>
  <si>
    <t>João Paulo Alves</t>
  </si>
  <si>
    <t>Qualidade</t>
  </si>
  <si>
    <t>Engenheiro de Qualidade</t>
  </si>
  <si>
    <t>Jorge Cerejo Brasil</t>
  </si>
  <si>
    <t>José Toledo</t>
  </si>
  <si>
    <t>Karoline Guimarães</t>
  </si>
  <si>
    <t>Gestora de Contractos</t>
  </si>
  <si>
    <t>AIBC_SEDE</t>
  </si>
  <si>
    <t>Paulo Resende</t>
  </si>
  <si>
    <t>Luiggi Virgilli Guimaraes</t>
  </si>
  <si>
    <t>Administração da Fiscalização</t>
  </si>
  <si>
    <t>Director da Fiscalização</t>
  </si>
  <si>
    <t>Marcelo Bareto</t>
  </si>
  <si>
    <t>Marcio Painhas</t>
  </si>
  <si>
    <t>Engº. de Contractos</t>
  </si>
  <si>
    <t>Mário G.L.Tejo</t>
  </si>
  <si>
    <t>Engº. De Segurança no Trabalho</t>
  </si>
  <si>
    <t>Mauricio Vieiro</t>
  </si>
  <si>
    <t>Electromêcanico</t>
  </si>
  <si>
    <t>Nelson  de Oliveira Custódio</t>
  </si>
  <si>
    <t>Chefe da Fiscalização</t>
  </si>
  <si>
    <t>Nielson Alves</t>
  </si>
  <si>
    <t>Fiscalização</t>
  </si>
  <si>
    <t>Electrotécnico de Montagem</t>
  </si>
  <si>
    <t>Paulo Roberto Oliveira</t>
  </si>
  <si>
    <t>Pedro Gil Natário</t>
  </si>
  <si>
    <t>Zedequias Bento dos Santos</t>
  </si>
  <si>
    <t>Topógrafo</t>
  </si>
  <si>
    <t>Filipe e Sousa</t>
  </si>
  <si>
    <t>Adilson Mangueira Nelumba</t>
  </si>
  <si>
    <t>Conselho de Administração</t>
  </si>
  <si>
    <t xml:space="preserve">Presidente do Conselho de Administração </t>
  </si>
  <si>
    <t>SEDE</t>
  </si>
  <si>
    <t>Abel Lopes</t>
  </si>
  <si>
    <t>Transportes</t>
  </si>
  <si>
    <t>Afonso Nachiqueleyi</t>
  </si>
  <si>
    <t>Comunicação e Marketing</t>
  </si>
  <si>
    <t>Técnico Designer</t>
  </si>
  <si>
    <t>Aline Falcão Costa</t>
  </si>
  <si>
    <t>Comercial</t>
  </si>
  <si>
    <t>Directora Comercial</t>
  </si>
  <si>
    <t>Angélica Fonseca</t>
  </si>
  <si>
    <t xml:space="preserve">Seguros </t>
  </si>
  <si>
    <t>Directora de Seguro</t>
  </si>
  <si>
    <t>Anisio Samalunga</t>
  </si>
  <si>
    <t>Auxiliar de Manutenção</t>
  </si>
  <si>
    <t>Manutenção Infraestrutura</t>
  </si>
  <si>
    <t>António E. Fernandes</t>
  </si>
  <si>
    <t>António Ecunde</t>
  </si>
  <si>
    <t>Auxiliar de Logistica</t>
  </si>
  <si>
    <t>Baptista alberto</t>
  </si>
  <si>
    <t>Segurança Interna</t>
  </si>
  <si>
    <t>Branco Pedro</t>
  </si>
  <si>
    <t>Bráulio dos Santos</t>
  </si>
  <si>
    <t>Relações Institucionais</t>
  </si>
  <si>
    <t>Técnico de Relações Institucionais</t>
  </si>
  <si>
    <t>Bruyalcin Cabenda</t>
  </si>
  <si>
    <t>Director de Capital Humano</t>
  </si>
  <si>
    <t>Carlos Cassinda</t>
  </si>
  <si>
    <t>Departamento Médico</t>
  </si>
  <si>
    <t>Director do Departamento Médico</t>
  </si>
  <si>
    <t>Cecília Cândido</t>
  </si>
  <si>
    <t>Coordenadora de Marketing</t>
  </si>
  <si>
    <t>Claúdio Barros</t>
  </si>
  <si>
    <t>Director de Planeamento AIBC</t>
  </si>
  <si>
    <t>Claudio Bonifácio</t>
  </si>
  <si>
    <t>Dangereux G. António</t>
  </si>
  <si>
    <t>Director de Transportes</t>
  </si>
  <si>
    <t>Delfina Baby</t>
  </si>
  <si>
    <t>Contabilidade e Finanças</t>
  </si>
  <si>
    <t>Técnica de Finanças</t>
  </si>
  <si>
    <t>Djamila Capita</t>
  </si>
  <si>
    <t>Lisandra Eventos</t>
  </si>
  <si>
    <t>Coordenadora de Eventos</t>
  </si>
  <si>
    <t>Domingos Bartolomeu</t>
  </si>
  <si>
    <t>Muvulameno Wanuque</t>
  </si>
  <si>
    <t xml:space="preserve">Gabinete Jurídico </t>
  </si>
  <si>
    <t>Advogada Sénior</t>
  </si>
  <si>
    <t>Emanuel de Oliveira</t>
  </si>
  <si>
    <t>QHSE</t>
  </si>
  <si>
    <t>Director de QHSE</t>
  </si>
  <si>
    <t>Eleutério Sampaio</t>
  </si>
  <si>
    <t>Audio Visual</t>
  </si>
  <si>
    <t>Video Maker</t>
  </si>
  <si>
    <t>Ermelinda dos Santos</t>
  </si>
  <si>
    <t>Supervisora Administrativa</t>
  </si>
  <si>
    <t>Filipe Marques</t>
  </si>
  <si>
    <t>Flórida Bastos</t>
  </si>
  <si>
    <t>Técnica de QHSE</t>
  </si>
  <si>
    <t>Grildo Francisco</t>
  </si>
  <si>
    <t xml:space="preserve">Petroléo Gás </t>
  </si>
  <si>
    <t>Director de Petroléo Gás e Bio Combustiveis</t>
  </si>
  <si>
    <t>Guilherme Máquina</t>
  </si>
  <si>
    <t>Helena Ignace</t>
  </si>
  <si>
    <t>Técnica Senior de QHSE</t>
  </si>
  <si>
    <t>Hélio Mangueira Nelumba</t>
  </si>
  <si>
    <t>Administrador Executivo</t>
  </si>
  <si>
    <t>Henrique Afonso</t>
  </si>
  <si>
    <t>Jefferson Neto</t>
  </si>
  <si>
    <t>Coordenador de Comunicação</t>
  </si>
  <si>
    <t>João Correia</t>
  </si>
  <si>
    <t>Auxiliar de Logística</t>
  </si>
  <si>
    <t>José Cardoso</t>
  </si>
  <si>
    <t>Nadia da Silva</t>
  </si>
  <si>
    <t>Engenheira  Geológa Sénior</t>
  </si>
  <si>
    <t>Julmara Serrrado</t>
  </si>
  <si>
    <t>Coordenadora Comercial</t>
  </si>
  <si>
    <t>Kudimuenha Gonçalves</t>
  </si>
  <si>
    <t>Técnica Sénior de Capital Humano</t>
  </si>
  <si>
    <t>Laurinda Francisco</t>
  </si>
  <si>
    <t>Auxiliar de Limpeza</t>
  </si>
  <si>
    <t>Leonardo Tchipalanga</t>
  </si>
  <si>
    <t>Lisandra Francisco Lemos</t>
  </si>
  <si>
    <t>Administradora Executiva</t>
  </si>
  <si>
    <t>Lutumba Mayasi</t>
  </si>
  <si>
    <t>Coordenador de QHSE</t>
  </si>
  <si>
    <t>Maldonado Mateia</t>
  </si>
  <si>
    <t>Planeamento</t>
  </si>
  <si>
    <t>Director de Planeamento</t>
  </si>
  <si>
    <t>Maria João</t>
  </si>
  <si>
    <t>Auxiliar de Limpesa</t>
  </si>
  <si>
    <t>Mauro Mangueira</t>
  </si>
  <si>
    <t>Tecnico de Enfermagem</t>
  </si>
  <si>
    <t>Mauro Massango</t>
  </si>
  <si>
    <t>Departamento Tecnico</t>
  </si>
  <si>
    <t>Director do Departamento Técnico</t>
  </si>
  <si>
    <t>Milton Domingos</t>
  </si>
  <si>
    <t>Tecnico de Finanças</t>
  </si>
  <si>
    <t>Mizé Timóteo</t>
  </si>
  <si>
    <t>Ndona M. Mfutila</t>
  </si>
  <si>
    <t>Recepcionista</t>
  </si>
  <si>
    <t>Nelo Esteves</t>
  </si>
  <si>
    <t>Assessor de Eventos</t>
  </si>
  <si>
    <t>Nuria João</t>
  </si>
  <si>
    <t>Secretária Executiva</t>
  </si>
  <si>
    <t>Paulina Bandeira</t>
  </si>
  <si>
    <t>Tecnica de Seguros</t>
  </si>
  <si>
    <t>Paulo francisco</t>
  </si>
  <si>
    <t>Tecnico de Planeamento</t>
  </si>
  <si>
    <t>Pedro Cristovão</t>
  </si>
  <si>
    <t>Tecnologia de Informação</t>
  </si>
  <si>
    <t>Director de IT</t>
  </si>
  <si>
    <t>Pedro Cassumbe</t>
  </si>
  <si>
    <t>Pedro Nelumba</t>
  </si>
  <si>
    <t>Robson Capita</t>
  </si>
  <si>
    <t>Arquitecto</t>
  </si>
  <si>
    <t>Sandra Chiwale</t>
  </si>
  <si>
    <t xml:space="preserve">Coordenadora Administrativa e  Transportes </t>
  </si>
  <si>
    <t>Sidónio Teixeira</t>
  </si>
  <si>
    <t>Departamento Técnico</t>
  </si>
  <si>
    <t>Técnico Civil</t>
  </si>
  <si>
    <t>Fabiana Patricio dos Santos</t>
  </si>
  <si>
    <t>Directora de Eventos</t>
  </si>
  <si>
    <t>Delfina José</t>
  </si>
  <si>
    <t xml:space="preserve"> Técnica Júnior de Enfermagem</t>
  </si>
  <si>
    <t>Tomás Lucas</t>
  </si>
  <si>
    <t>Director do Gabinte Jurídico</t>
  </si>
  <si>
    <t>Vitorino Ambrósio</t>
  </si>
  <si>
    <t>Director Administrativo</t>
  </si>
  <si>
    <t>Yuran Francisco</t>
  </si>
  <si>
    <t>Técnico Senior de Capital Humano</t>
  </si>
  <si>
    <t>Aldir da C. Baltazar</t>
  </si>
  <si>
    <t>Andradez Vitangui</t>
  </si>
  <si>
    <t>André Luís Chivala</t>
  </si>
  <si>
    <t>Costa Sebastião</t>
  </si>
  <si>
    <t>Daniel Correia</t>
  </si>
  <si>
    <t>Efigenio Mayembe</t>
  </si>
  <si>
    <t>Fernando Pata</t>
  </si>
  <si>
    <t>Suprevisor de Segurança Interna</t>
  </si>
  <si>
    <t>Francisco  Yava</t>
  </si>
  <si>
    <t>Gonga de Almeida</t>
  </si>
  <si>
    <t>Hamilton Santana</t>
  </si>
  <si>
    <t>Ilidio Baltazar</t>
  </si>
  <si>
    <t>Jacinto Gonga</t>
  </si>
  <si>
    <t>João Mateus Gonga</t>
  </si>
  <si>
    <t>Jorge Chico</t>
  </si>
  <si>
    <t>Mário N.Sachambula</t>
  </si>
  <si>
    <t>Miguel Francisco</t>
  </si>
  <si>
    <t>Rafael Michingi</t>
  </si>
  <si>
    <t>Ismael Macula</t>
  </si>
  <si>
    <t>Angelina Gonçalves</t>
  </si>
  <si>
    <t>Arquitéto Junior</t>
  </si>
  <si>
    <t>António Nvunda</t>
  </si>
  <si>
    <t>Arquitéta Junior</t>
  </si>
  <si>
    <t>Maria Ferreira</t>
  </si>
  <si>
    <t>Irlanda das Dores Capita</t>
  </si>
  <si>
    <t>Auxiliar de Cozinha</t>
  </si>
  <si>
    <t>Rita Caluvala</t>
  </si>
  <si>
    <t>Yara Silvino</t>
  </si>
  <si>
    <t>Técnica Comercial</t>
  </si>
  <si>
    <t>Ana Capata</t>
  </si>
  <si>
    <t>Directora de Contabilidade e Finanças</t>
  </si>
  <si>
    <t>Elsa Muginga</t>
  </si>
  <si>
    <t>Téc. de Planeamento</t>
  </si>
  <si>
    <t>Cipriano Kotenda</t>
  </si>
  <si>
    <t>Marcos Cardoso</t>
  </si>
  <si>
    <t>Projectos Espécias</t>
  </si>
  <si>
    <t>Director de Projectos Espécias</t>
  </si>
  <si>
    <t>Edna Diogo</t>
  </si>
  <si>
    <t>Edmilson Praia</t>
  </si>
  <si>
    <t>Pesquisa e Desemvolvimento</t>
  </si>
  <si>
    <t>Director de Pesquisa e Desenvolvimento</t>
  </si>
  <si>
    <t>Escritório Principal da Copia Group of Companies</t>
  </si>
  <si>
    <t>AIBC</t>
  </si>
  <si>
    <t>Consórcio de Fiscalização para o AHCC</t>
  </si>
  <si>
    <t>Site do Cliente - Aproveitamento Hidroeléctrico de Caculo Cabaça</t>
  </si>
  <si>
    <t>Nº MECA</t>
  </si>
  <si>
    <t>0075</t>
  </si>
  <si>
    <t>189</t>
  </si>
  <si>
    <t>25</t>
  </si>
  <si>
    <t>26</t>
  </si>
  <si>
    <t>27</t>
  </si>
  <si>
    <t>28</t>
  </si>
  <si>
    <t>29</t>
  </si>
  <si>
    <t>001</t>
  </si>
  <si>
    <t>180</t>
  </si>
  <si>
    <t>169</t>
  </si>
  <si>
    <t>179</t>
  </si>
  <si>
    <t>003</t>
  </si>
  <si>
    <t>175</t>
  </si>
  <si>
    <t>EO 1</t>
  </si>
  <si>
    <t>EO 2</t>
  </si>
  <si>
    <t>EO 3</t>
  </si>
  <si>
    <t>EO 4</t>
  </si>
  <si>
    <t>EO 5</t>
  </si>
  <si>
    <t>EO 6</t>
  </si>
  <si>
    <t>EO 7</t>
  </si>
  <si>
    <t>EO 8</t>
  </si>
  <si>
    <t>EO 9</t>
  </si>
  <si>
    <t>EO 10</t>
  </si>
  <si>
    <t>EO 11</t>
  </si>
  <si>
    <t>EO 12</t>
  </si>
  <si>
    <t>EO 13</t>
  </si>
  <si>
    <t>EO 14</t>
  </si>
  <si>
    <t>EO 15</t>
  </si>
  <si>
    <t>EO 16</t>
  </si>
  <si>
    <t>EO 17</t>
  </si>
  <si>
    <t>EO 18</t>
  </si>
  <si>
    <t>0173</t>
  </si>
  <si>
    <t>0174</t>
  </si>
  <si>
    <t>0172</t>
  </si>
  <si>
    <t>177</t>
  </si>
  <si>
    <t>178</t>
  </si>
  <si>
    <t>182</t>
  </si>
  <si>
    <t>181</t>
  </si>
  <si>
    <t>183</t>
  </si>
  <si>
    <t>184</t>
  </si>
  <si>
    <t>185</t>
  </si>
  <si>
    <t>186</t>
  </si>
  <si>
    <t>187</t>
  </si>
  <si>
    <t>188</t>
  </si>
  <si>
    <t>TIPO DE DOCUMENTO</t>
  </si>
  <si>
    <t xml:space="preserve">Bilhete de Identidade </t>
  </si>
  <si>
    <t>Passaporte</t>
  </si>
  <si>
    <t>Bilhete de Identidade</t>
  </si>
  <si>
    <t>Billhete de Identidade</t>
  </si>
  <si>
    <t>Nº DO DOCUMENTO</t>
  </si>
  <si>
    <t>009820827BA046</t>
  </si>
  <si>
    <t>001685364BA038</t>
  </si>
  <si>
    <t>000391882LA039</t>
  </si>
  <si>
    <t>002709235KS039</t>
  </si>
  <si>
    <t>0063551LA042</t>
  </si>
  <si>
    <t>000964305LA034</t>
  </si>
  <si>
    <t>001549274LA037</t>
  </si>
  <si>
    <t>001576951HO034</t>
  </si>
  <si>
    <t>005330224ME042</t>
  </si>
  <si>
    <t>000247903LA010</t>
  </si>
  <si>
    <t>000129128LA027</t>
  </si>
  <si>
    <t>002777935LA037</t>
  </si>
  <si>
    <t>004731031LA046</t>
  </si>
  <si>
    <t>002131335ME039</t>
  </si>
  <si>
    <t>000185909KN032</t>
  </si>
  <si>
    <t>000996441LA034</t>
  </si>
  <si>
    <t>000160530BA017</t>
  </si>
  <si>
    <t>003130150LA035</t>
  </si>
  <si>
    <t>003215033UE037</t>
  </si>
  <si>
    <t>003049345BA034</t>
  </si>
  <si>
    <t>000834371HO033</t>
  </si>
  <si>
    <t>001816582BA037</t>
  </si>
  <si>
    <t>003695721LA038</t>
  </si>
  <si>
    <t>000435732LA038</t>
  </si>
  <si>
    <t>005228022LA045</t>
  </si>
  <si>
    <t>000032875LA026</t>
  </si>
  <si>
    <t>00302274MO036</t>
  </si>
  <si>
    <t>000195809LA034</t>
  </si>
  <si>
    <t>000080815LA011</t>
  </si>
  <si>
    <t>000562517LA032</t>
  </si>
  <si>
    <t>000729375LA037</t>
  </si>
  <si>
    <t>CD3810449</t>
  </si>
  <si>
    <t>YF038942</t>
  </si>
  <si>
    <t>N2555479/CE901285</t>
  </si>
  <si>
    <t>GA793128</t>
  </si>
  <si>
    <t>CD198260</t>
  </si>
  <si>
    <t>GH455570</t>
  </si>
  <si>
    <t>FT828280</t>
  </si>
  <si>
    <t>GJ372225</t>
  </si>
  <si>
    <t>G417991327</t>
  </si>
  <si>
    <t>YF083821</t>
  </si>
  <si>
    <t>CB697988</t>
  </si>
  <si>
    <t>CF165289</t>
  </si>
  <si>
    <t>GJ531530</t>
  </si>
  <si>
    <t>FW541536</t>
  </si>
  <si>
    <t>FX329129</t>
  </si>
  <si>
    <t>GC12474</t>
  </si>
  <si>
    <t>FW541537</t>
  </si>
  <si>
    <t>FW541539</t>
  </si>
  <si>
    <t>FU595543</t>
  </si>
  <si>
    <t>CD176670</t>
  </si>
  <si>
    <t>FW470262</t>
  </si>
  <si>
    <t>CB531062</t>
  </si>
  <si>
    <t>GM178210</t>
  </si>
  <si>
    <t>CC594997</t>
  </si>
  <si>
    <t>YE470671</t>
  </si>
  <si>
    <t>GF678158</t>
  </si>
  <si>
    <t>000117945LA039</t>
  </si>
  <si>
    <t>007145893MO044</t>
  </si>
  <si>
    <t>008032870LA047</t>
  </si>
  <si>
    <t>GB950501</t>
  </si>
  <si>
    <t>000783774LA033</t>
  </si>
  <si>
    <t>006151862HA045</t>
  </si>
  <si>
    <t>000827289LA037</t>
  </si>
  <si>
    <t>006243916LA041</t>
  </si>
  <si>
    <t>001564549UE035</t>
  </si>
  <si>
    <t>008289941LA040</t>
  </si>
  <si>
    <t>002836194LA036</t>
  </si>
  <si>
    <t>004632133LAO49</t>
  </si>
  <si>
    <t>001827546HO032</t>
  </si>
  <si>
    <t>006739755LA041</t>
  </si>
  <si>
    <t>002579052BA037</t>
  </si>
  <si>
    <t>007229377LA047</t>
  </si>
  <si>
    <t>000230307LA013</t>
  </si>
  <si>
    <t>005281265LA044</t>
  </si>
  <si>
    <t>006818514CA048</t>
  </si>
  <si>
    <t>000060531LA012</t>
  </si>
  <si>
    <t>003434701LS038</t>
  </si>
  <si>
    <t>000068954LA013</t>
  </si>
  <si>
    <t>001949330LA032</t>
  </si>
  <si>
    <t>000032673BO028</t>
  </si>
  <si>
    <t>000162702BE037</t>
  </si>
  <si>
    <t>003053347KA032</t>
  </si>
  <si>
    <t>000172754LA034</t>
  </si>
  <si>
    <t>002286485HO033</t>
  </si>
  <si>
    <t>003658463LA031</t>
  </si>
  <si>
    <t>000125528LA033</t>
  </si>
  <si>
    <t>003696499BA035</t>
  </si>
  <si>
    <t>002881969LA034</t>
  </si>
  <si>
    <t>002909583LA038</t>
  </si>
  <si>
    <t>003383453KS036</t>
  </si>
  <si>
    <t>001448151LA037</t>
  </si>
  <si>
    <t>001510816LA034</t>
  </si>
  <si>
    <t>000282736LA033</t>
  </si>
  <si>
    <t>005988214BO043</t>
  </si>
  <si>
    <t>007910726HA049</t>
  </si>
  <si>
    <t>000762969LA035</t>
  </si>
  <si>
    <t>007480330LA048</t>
  </si>
  <si>
    <t>000323407HO039</t>
  </si>
  <si>
    <t>000146938LA021</t>
  </si>
  <si>
    <t>000097394LA034</t>
  </si>
  <si>
    <t>002239486MO031</t>
  </si>
  <si>
    <t>008632744LA048</t>
  </si>
  <si>
    <t>001619034MO034</t>
  </si>
  <si>
    <t>005262102LA040</t>
  </si>
  <si>
    <t>026072408LA051</t>
  </si>
  <si>
    <t>001869804LA039</t>
  </si>
  <si>
    <t>003815666LA030</t>
  </si>
  <si>
    <t>007368337UE041</t>
  </si>
  <si>
    <t>001416192LA033</t>
  </si>
  <si>
    <t>000067998LA011</t>
  </si>
  <si>
    <t>000538491MO038</t>
  </si>
  <si>
    <t>005482700CA048</t>
  </si>
  <si>
    <t>001523510LA036</t>
  </si>
  <si>
    <t>000037797LA039</t>
  </si>
  <si>
    <t>CF396764</t>
  </si>
  <si>
    <t>007080024KS047</t>
  </si>
  <si>
    <t>003493942MO039</t>
  </si>
  <si>
    <t>003473965LA036</t>
  </si>
  <si>
    <t>002841270LA036</t>
  </si>
  <si>
    <t>003540137LA037</t>
  </si>
  <si>
    <t>1801001030HO030</t>
  </si>
  <si>
    <t>005802476HO043</t>
  </si>
  <si>
    <t>005956564BO049</t>
  </si>
  <si>
    <t>009734957LA040</t>
  </si>
  <si>
    <t>020100344LA053</t>
  </si>
  <si>
    <t>003831011LA031</t>
  </si>
  <si>
    <t>008185229LA041</t>
  </si>
  <si>
    <t>005833675LA047</t>
  </si>
  <si>
    <t>000527021LA033</t>
  </si>
  <si>
    <t>001961625LA032</t>
  </si>
  <si>
    <t>005766479BA046</t>
  </si>
  <si>
    <t>003900392LA034</t>
  </si>
  <si>
    <t>000929255ho030</t>
  </si>
  <si>
    <t>001764411BE030</t>
  </si>
  <si>
    <t>007545705LA045</t>
  </si>
  <si>
    <t>006165371LA042</t>
  </si>
  <si>
    <t>004897363LA043</t>
  </si>
  <si>
    <t>006506642LA044</t>
  </si>
  <si>
    <t>007033702LA049</t>
  </si>
  <si>
    <t>008076274LA049</t>
  </si>
  <si>
    <t>003428600CA035</t>
  </si>
  <si>
    <t>004891158HO46</t>
  </si>
  <si>
    <t>004806241LA045</t>
  </si>
  <si>
    <t>001796909LA034</t>
  </si>
  <si>
    <t>004500084LA048</t>
  </si>
  <si>
    <t>006922253LA043</t>
  </si>
  <si>
    <t>DATA DE NASCIMENTO</t>
  </si>
  <si>
    <t>ADMIÇÃO</t>
  </si>
  <si>
    <t>01/010/2025</t>
  </si>
  <si>
    <t>3Meses</t>
  </si>
  <si>
    <t>3 Meses</t>
  </si>
  <si>
    <t>TIPO DE CONTRATO</t>
  </si>
  <si>
    <t>Determinado</t>
  </si>
  <si>
    <t>indeterminado</t>
  </si>
  <si>
    <t xml:space="preserve">Prestação </t>
  </si>
  <si>
    <t>Estágiaria</t>
  </si>
  <si>
    <t>EMPRESA</t>
  </si>
  <si>
    <t>Sede</t>
  </si>
  <si>
    <t>FILIAÇÃO</t>
  </si>
  <si>
    <t>GRAU ACADEMICO</t>
  </si>
  <si>
    <t>CONTACTO</t>
  </si>
  <si>
    <t>Técnico Medio</t>
  </si>
  <si>
    <t>Técnico Médio</t>
  </si>
  <si>
    <t>Licenciatura</t>
  </si>
  <si>
    <t>Licenciado</t>
  </si>
  <si>
    <t>Base</t>
  </si>
  <si>
    <t>Tecnico Médio</t>
  </si>
  <si>
    <t>55 87 981 233 584</t>
  </si>
  <si>
    <t>licenciado</t>
  </si>
  <si>
    <t>55 42 99151-8510</t>
  </si>
  <si>
    <t>(11) 93414-0411</t>
  </si>
  <si>
    <t>BASE</t>
  </si>
  <si>
    <t>Mestre</t>
  </si>
  <si>
    <t xml:space="preserve"> Tecnico Médio</t>
  </si>
  <si>
    <t>Tecnico Medio</t>
  </si>
  <si>
    <t xml:space="preserve"> Técnico Médio</t>
  </si>
  <si>
    <t>Medio</t>
  </si>
  <si>
    <t>lincenciatura</t>
  </si>
  <si>
    <t>Técnica Média</t>
  </si>
  <si>
    <t>DATA DE CADUCIDADE</t>
  </si>
  <si>
    <t>ESTADO DO DOCUMENTO</t>
  </si>
  <si>
    <t>DATA DA ÚLTIMA RENOVAÇÃO</t>
  </si>
  <si>
    <t>ESTADO DO CONTRATO</t>
  </si>
  <si>
    <t>DURAÇÃO
(Dias)</t>
  </si>
  <si>
    <t>DATA DA PRÓXIMA REN.</t>
  </si>
  <si>
    <t xml:space="preserve">ANTIGUIDADE </t>
  </si>
  <si>
    <t>_</t>
  </si>
  <si>
    <t>sede</t>
  </si>
  <si>
    <t>010118558KN044</t>
  </si>
  <si>
    <t>Elsa  Balanca</t>
  </si>
  <si>
    <t>0045000084LA048</t>
  </si>
  <si>
    <t>Técnica de planeamento</t>
  </si>
  <si>
    <t>Lis Evento</t>
  </si>
  <si>
    <t>Projectos Especiais</t>
  </si>
  <si>
    <t>Técnico de QHSE</t>
  </si>
  <si>
    <t>Joel Nelumba</t>
  </si>
  <si>
    <t>técnica media</t>
  </si>
  <si>
    <t>POS Graduado</t>
  </si>
  <si>
    <t>pesquisa e Desenvolvimento</t>
  </si>
  <si>
    <t>Pesquisa e Desenvolvimento</t>
  </si>
  <si>
    <t>Marislaine da Silva</t>
  </si>
  <si>
    <t>Marlene Quitoto</t>
  </si>
  <si>
    <t>Hermenegildo Adão</t>
  </si>
  <si>
    <t>Edmilsol Praia</t>
  </si>
  <si>
    <t>ADMISSÃO</t>
  </si>
  <si>
    <t>000316610LA037</t>
  </si>
  <si>
    <t>001556451LA039</t>
  </si>
  <si>
    <t>006475790CE040</t>
  </si>
  <si>
    <t>002271280LA037</t>
  </si>
  <si>
    <t>007779440LA042</t>
  </si>
  <si>
    <t>005729925LA049</t>
  </si>
  <si>
    <t>Feminino</t>
  </si>
  <si>
    <t>Financeira</t>
  </si>
  <si>
    <t>Técnica de capital Humano</t>
  </si>
  <si>
    <t>Coordenador Financeiro</t>
  </si>
  <si>
    <t>Nelson  de O. Custódio</t>
  </si>
  <si>
    <t>FX329130</t>
  </si>
  <si>
    <t>INDETERMINADO</t>
  </si>
  <si>
    <t>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</si>
</sst>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mFORTA"/>
    </font>
    <font>
      <sz val="9"/>
      <color theme="1"/>
      <name val="ComFORTA"/>
    </font>
    <font>
      <b/>
      <sz val="10"/>
      <color rgb="FFFF0000"/>
      <name val="ComFORTA"/>
    </font>
    <font>
      <b/>
      <sz val="11"/>
      <name val="ComFORTA"/>
    </font>
    <font>
      <sz val="12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omFORTA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3" borderId="3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4" fillId="0" borderId="5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2" fontId="7" fillId="0" borderId="10" xfId="0" applyNumberFormat="1" applyFont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7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4" fontId="7" fillId="5" borderId="10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4" fillId="0" borderId="13" xfId="0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/>
    </xf>
    <xf numFmtId="14" fontId="4" fillId="0" borderId="14" xfId="0" applyNumberFormat="1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2" fontId="7" fillId="0" borderId="7" xfId="0" applyNumberFormat="1" applyFont="1" applyBorder="1" applyAlignment="1">
      <alignment horizontal="center" vertical="center"/>
    </xf>
    <xf numFmtId="12" fontId="7" fillId="0" borderId="10" xfId="1" applyNumberFormat="1" applyFont="1" applyBorder="1" applyAlignment="1">
      <alignment horizontal="center" vertical="center"/>
    </xf>
    <xf numFmtId="1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2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3" fillId="0" borderId="16" xfId="0" applyNumberFormat="1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14" fontId="4" fillId="0" borderId="17" xfId="0" applyNumberFormat="1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49" fontId="7" fillId="5" borderId="16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14" fontId="3" fillId="5" borderId="10" xfId="0" applyNumberFormat="1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  <xf numFmtId="14" fontId="7" fillId="5" borderId="19" xfId="0" applyNumberFormat="1" applyFon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5" borderId="22" xfId="0" applyNumberFormat="1" applyFont="1" applyFill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agem" xfId="1" builtinId="5"/>
  </cellStyles>
  <dxfs count="25"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D2F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D2F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D2F"/>
        </patternFill>
      </fill>
    </dxf>
  </dxfs>
  <tableStyles count="0" defaultTableStyle="TableStyleMedium2" defaultPivotStyle="PivotStyleLight16"/>
  <colors>
    <mruColors>
      <color rgb="FFFFE285"/>
      <color rgb="FFFF7C80"/>
      <color rgb="FFFFCD2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GC  GERAL 2026'!A1"/><Relationship Id="rId2" Type="http://schemas.openxmlformats.org/officeDocument/2006/relationships/hyperlink" Target="#'CGC SEDE'!A1"/><Relationship Id="rId1" Type="http://schemas.openxmlformats.org/officeDocument/2006/relationships/image" Target="../media/image1.png"/><Relationship Id="rId4" Type="http://schemas.openxmlformats.org/officeDocument/2006/relationships/hyperlink" Target="#'CGC  AHC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16384</xdr:col>
      <xdr:colOff>19050</xdr:colOff>
      <xdr:row>20</xdr:row>
      <xdr:rowOff>4233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6DFFBF-75AC-1C3B-B5E3-D9B6BFD2B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4650" cy="3687233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0</xdr:row>
      <xdr:rowOff>107950</xdr:rowOff>
    </xdr:from>
    <xdr:to>
      <xdr:col>9</xdr:col>
      <xdr:colOff>127000</xdr:colOff>
      <xdr:row>2</xdr:row>
      <xdr:rowOff>158750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95F9E09-9185-03D1-72A4-769885AEFB44}"/>
            </a:ext>
          </a:extLst>
        </xdr:cNvPr>
        <xdr:cNvSpPr txBox="1"/>
      </xdr:nvSpPr>
      <xdr:spPr>
        <a:xfrm>
          <a:off x="990600" y="107950"/>
          <a:ext cx="4622800" cy="419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Controlo</a:t>
          </a:r>
          <a:r>
            <a:rPr lang="pt-PT" sz="1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Colaboradores CGC, S.A. </a:t>
          </a:r>
          <a:endParaRPr lang="pt-PT" sz="18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387350</xdr:colOff>
      <xdr:row>8</xdr:row>
      <xdr:rowOff>171450</xdr:rowOff>
    </xdr:from>
    <xdr:to>
      <xdr:col>6</xdr:col>
      <xdr:colOff>133350</xdr:colOff>
      <xdr:row>12</xdr:row>
      <xdr:rowOff>76200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8A58C76-4ED0-31AD-13EC-45D93F260FC5}"/>
            </a:ext>
          </a:extLst>
        </xdr:cNvPr>
        <xdr:cNvSpPr/>
      </xdr:nvSpPr>
      <xdr:spPr>
        <a:xfrm>
          <a:off x="2825750" y="1644650"/>
          <a:ext cx="965200" cy="641350"/>
        </a:xfrm>
        <a:prstGeom prst="ellipse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533400</xdr:colOff>
      <xdr:row>9</xdr:row>
      <xdr:rowOff>88900</xdr:rowOff>
    </xdr:from>
    <xdr:to>
      <xdr:col>6</xdr:col>
      <xdr:colOff>57150</xdr:colOff>
      <xdr:row>12</xdr:row>
      <xdr:rowOff>158750</xdr:rowOff>
    </xdr:to>
    <xdr:sp macro="" textlink="">
      <xdr:nvSpPr>
        <xdr:cNvPr id="5" name="Oval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CFF0B-3B5A-06A4-EC83-1C90E76CFFAB}"/>
            </a:ext>
          </a:extLst>
        </xdr:cNvPr>
        <xdr:cNvSpPr/>
      </xdr:nvSpPr>
      <xdr:spPr>
        <a:xfrm>
          <a:off x="2971800" y="1746250"/>
          <a:ext cx="742950" cy="62230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SEDE</a:t>
          </a:r>
        </a:p>
      </xdr:txBody>
    </xdr:sp>
    <xdr:clientData/>
  </xdr:twoCellAnchor>
  <xdr:twoCellAnchor>
    <xdr:from>
      <xdr:col>3</xdr:col>
      <xdr:colOff>330200</xdr:colOff>
      <xdr:row>10</xdr:row>
      <xdr:rowOff>6350</xdr:rowOff>
    </xdr:from>
    <xdr:to>
      <xdr:col>4</xdr:col>
      <xdr:colOff>349250</xdr:colOff>
      <xdr:row>12</xdr:row>
      <xdr:rowOff>114300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AD7F82-30AB-8BB9-EB62-19BD9CFD12D9}"/>
            </a:ext>
          </a:extLst>
        </xdr:cNvPr>
        <xdr:cNvSpPr/>
      </xdr:nvSpPr>
      <xdr:spPr>
        <a:xfrm>
          <a:off x="2159000" y="1847850"/>
          <a:ext cx="628650" cy="476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GERAL</a:t>
          </a:r>
        </a:p>
      </xdr:txBody>
    </xdr:sp>
    <xdr:clientData/>
  </xdr:twoCellAnchor>
  <xdr:twoCellAnchor>
    <xdr:from>
      <xdr:col>6</xdr:col>
      <xdr:colOff>254000</xdr:colOff>
      <xdr:row>10</xdr:row>
      <xdr:rowOff>6350</xdr:rowOff>
    </xdr:from>
    <xdr:to>
      <xdr:col>7</xdr:col>
      <xdr:colOff>177800</xdr:colOff>
      <xdr:row>12</xdr:row>
      <xdr:rowOff>114300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0612A3-9212-6E04-D343-36567219A582}"/>
            </a:ext>
          </a:extLst>
        </xdr:cNvPr>
        <xdr:cNvSpPr/>
      </xdr:nvSpPr>
      <xdr:spPr>
        <a:xfrm>
          <a:off x="3911600" y="1847850"/>
          <a:ext cx="533400" cy="476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AHCC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1338385</xdr:colOff>
      <xdr:row>0</xdr:row>
      <xdr:rowOff>39077</xdr:rowOff>
    </xdr:from>
    <xdr:to>
      <xdr:col>8</xdr:col>
      <xdr:colOff>19539</xdr:colOff>
      <xdr:row>0</xdr:row>
      <xdr:rowOff>351693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F7D4F2-46BA-72E7-5951-58BE32F50403}"/>
            </a:ext>
          </a:extLst>
        </xdr:cNvPr>
        <xdr:cNvSpPr txBox="1"/>
      </xdr:nvSpPr>
      <xdr:spPr>
        <a:xfrm>
          <a:off x="9466385" y="39077"/>
          <a:ext cx="1465385" cy="312616"/>
        </a:xfrm>
        <a:prstGeom prst="rect">
          <a:avLst/>
        </a:prstGeom>
        <a:solidFill>
          <a:schemeClr val="accent4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1338385</xdr:colOff>
      <xdr:row>0</xdr:row>
      <xdr:rowOff>39077</xdr:rowOff>
    </xdr:from>
    <xdr:to>
      <xdr:col>8</xdr:col>
      <xdr:colOff>19539</xdr:colOff>
      <xdr:row>0</xdr:row>
      <xdr:rowOff>351693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C0A8D-23AC-4215-A328-8A217A4C8DE2}"/>
            </a:ext>
          </a:extLst>
        </xdr:cNvPr>
        <xdr:cNvSpPr txBox="1"/>
      </xdr:nvSpPr>
      <xdr:spPr>
        <a:xfrm>
          <a:off x="9466385" y="39077"/>
          <a:ext cx="1468804" cy="312616"/>
        </a:xfrm>
        <a:prstGeom prst="rect">
          <a:avLst/>
        </a:prstGeom>
        <a:solidFill>
          <a:schemeClr val="accent4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1338385</xdr:colOff>
      <xdr:row>0</xdr:row>
      <xdr:rowOff>39077</xdr:rowOff>
    </xdr:from>
    <xdr:to>
      <xdr:col>8</xdr:col>
      <xdr:colOff>19539</xdr:colOff>
      <xdr:row>0</xdr:row>
      <xdr:rowOff>351693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8C45B-1C77-40D7-8A9C-D5F54FEFF18B}"/>
            </a:ext>
          </a:extLst>
        </xdr:cNvPr>
        <xdr:cNvSpPr txBox="1"/>
      </xdr:nvSpPr>
      <xdr:spPr>
        <a:xfrm>
          <a:off x="9466385" y="39077"/>
          <a:ext cx="1468804" cy="312616"/>
        </a:xfrm>
        <a:prstGeom prst="rect">
          <a:avLst/>
        </a:prstGeom>
        <a:solidFill>
          <a:schemeClr val="accent4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AEF6-BFAC-4425-BB7B-072D5214A6BD}">
  <sheetPr>
    <tabColor theme="7"/>
    <pageSetUpPr fitToPage="1"/>
  </sheetPr>
  <dimension ref="A1:K20"/>
  <sheetViews>
    <sheetView zoomScaleNormal="100" workbookViewId="0"/>
  </sheetViews>
  <sheetFormatPr defaultColWidth="0" defaultRowHeight="14.4" zeroHeight="1"/>
  <cols>
    <col min="1" max="11" width="8.6640625" customWidth="1"/>
    <col min="12" max="16384" width="8.664062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 horizontalCentered="1"/>
  <pageMargins left="0.70866141732283472" right="0.70866141732283472" top="0.78740157480314965" bottom="0.78740157480314965" header="0.31496062992125984" footer="0.31496062992125984"/>
  <pageSetup paperSize="9" scale="92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C363-AB5A-483E-AC00-152DE8113805}">
  <sheetPr>
    <tabColor theme="5"/>
    <pageSetUpPr fitToPage="1"/>
  </sheetPr>
  <dimension ref="A1:Z168"/>
  <sheetViews>
    <sheetView showGridLines="0" tabSelected="1" zoomScale="89" zoomScaleNormal="89" zoomScaleSheetLayoutView="65" workbookViewId="0">
      <pane ySplit="2" topLeftCell="A3" activePane="bottomLeft" state="frozen"/>
      <selection pane="bottomLeft" activeCell="D167" sqref="D167"/>
    </sheetView>
  </sheetViews>
  <sheetFormatPr defaultRowHeight="14.4"/>
  <cols>
    <col min="1" max="1" width="6.6640625" style="1" customWidth="1"/>
    <col min="2" max="2" width="8.88671875" style="1" bestFit="1" customWidth="1"/>
    <col min="3" max="3" width="55.21875" bestFit="1" customWidth="1"/>
    <col min="4" max="4" width="26.6640625" bestFit="1" customWidth="1"/>
    <col min="5" max="5" width="25" bestFit="1" customWidth="1"/>
    <col min="6" max="6" width="16.33203125" bestFit="1" customWidth="1"/>
    <col min="7" max="7" width="19.6640625" bestFit="1" customWidth="1"/>
    <col min="8" max="8" width="11.6640625" customWidth="1"/>
    <col min="9" max="9" width="5.44140625" customWidth="1"/>
    <col min="10" max="10" width="13.88671875" customWidth="1"/>
    <col min="11" max="11" width="14.6640625" customWidth="1"/>
    <col min="12" max="12" width="24.33203125" bestFit="1" customWidth="1"/>
    <col min="13" max="13" width="13.33203125" customWidth="1"/>
    <col min="14" max="14" width="21" bestFit="1" customWidth="1"/>
    <col min="15" max="17" width="21" customWidth="1"/>
    <col min="18" max="18" width="30.33203125" bestFit="1" customWidth="1"/>
    <col min="19" max="19" width="44.88671875" bestFit="1" customWidth="1"/>
    <col min="20" max="20" width="20.33203125" customWidth="1"/>
    <col min="21" max="21" width="12.44140625" bestFit="1" customWidth="1"/>
    <col min="22" max="22" width="16" customWidth="1"/>
    <col min="23" max="23" width="11.6640625" style="1" customWidth="1"/>
    <col min="24" max="24" width="21.6640625" customWidth="1"/>
    <col min="25" max="25" width="23.33203125" customWidth="1"/>
    <col min="26" max="26" width="16.6640625" bestFit="1" customWidth="1"/>
  </cols>
  <sheetData>
    <row r="1" spans="1:26" ht="31.5" customHeight="1" thickBot="1">
      <c r="A1" s="8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8"/>
      <c r="X1" s="9"/>
      <c r="Y1" s="9"/>
      <c r="Z1" s="9"/>
    </row>
    <row r="2" spans="1:26" ht="31.8" thickBot="1">
      <c r="A2" s="20" t="s">
        <v>0</v>
      </c>
      <c r="B2" s="10" t="s">
        <v>311</v>
      </c>
      <c r="C2" s="2" t="s">
        <v>1</v>
      </c>
      <c r="D2" s="2" t="s">
        <v>356</v>
      </c>
      <c r="E2" s="2" t="s">
        <v>361</v>
      </c>
      <c r="F2" s="18" t="s">
        <v>542</v>
      </c>
      <c r="G2" s="18" t="s">
        <v>543</v>
      </c>
      <c r="H2" s="2" t="s">
        <v>2</v>
      </c>
      <c r="I2" s="2" t="s">
        <v>3</v>
      </c>
      <c r="J2" s="2" t="s">
        <v>509</v>
      </c>
      <c r="K2" s="2" t="s">
        <v>567</v>
      </c>
      <c r="L2" s="2" t="s">
        <v>514</v>
      </c>
      <c r="M2" s="18" t="s">
        <v>546</v>
      </c>
      <c r="N2" s="18" t="s">
        <v>548</v>
      </c>
      <c r="O2" s="18" t="s">
        <v>544</v>
      </c>
      <c r="P2" s="18" t="s">
        <v>547</v>
      </c>
      <c r="Q2" s="18" t="s">
        <v>545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519</v>
      </c>
      <c r="W2" s="2" t="s">
        <v>521</v>
      </c>
      <c r="X2" s="2" t="s">
        <v>522</v>
      </c>
      <c r="Y2" s="2" t="s">
        <v>523</v>
      </c>
      <c r="Z2" s="2" t="s">
        <v>8</v>
      </c>
    </row>
    <row r="3" spans="1:26" ht="30" customHeight="1">
      <c r="A3" s="114" cm="1">
        <f t="array" ref="A3:A155">_xlfn.SEQUENCE(153)</f>
        <v>1</v>
      </c>
      <c r="B3" s="30">
        <v>70</v>
      </c>
      <c r="C3" s="31" t="s">
        <v>9</v>
      </c>
      <c r="D3" s="32" t="s">
        <v>357</v>
      </c>
      <c r="E3" s="32" t="s">
        <v>362</v>
      </c>
      <c r="F3" s="33">
        <v>47150</v>
      </c>
      <c r="G3" s="32" t="str">
        <f ca="1">IF(F3="","",IF(F3&lt;TODAY(),"Documento Expirado",IF(F3-TODAY()&gt;182,"Dentro do Prazo","Faltam "&amp;(F3-TODAY())&amp;" dias")))</f>
        <v>Dentro do Prazo</v>
      </c>
      <c r="H3" s="31" t="s">
        <v>10</v>
      </c>
      <c r="I3" s="31">
        <v>22</v>
      </c>
      <c r="J3" s="33">
        <v>38283</v>
      </c>
      <c r="K3" s="120">
        <v>45419</v>
      </c>
      <c r="L3" s="133" t="s">
        <v>515</v>
      </c>
      <c r="M3" s="126">
        <v>365</v>
      </c>
      <c r="N3" s="75" t="str">
        <f ca="1">DATEDIF(K3,TODAY(),"Y")&amp;" anos, "&amp;DATEDIF(K3,TODAY(),"YM")&amp;" meses"</f>
        <v>1 anos, 11 meses</v>
      </c>
      <c r="O3" s="118">
        <v>45839</v>
      </c>
      <c r="P3" s="84">
        <f>IF(O3="","Sem dados",O3+M3)</f>
        <v>46204</v>
      </c>
      <c r="Q3" s="33" t="str">
        <f ca="1">IF(P3="Sem dados","Sem dados",
IF(P3&lt;TODAY(),"Expirado",
IF(P3-TODAY()&lt;=45,"Faltam "&amp;(P3-TODAY())&amp;" dias",
"Contrato activo")))</f>
        <v>Contrato activo</v>
      </c>
      <c r="R3" s="34" t="s">
        <v>11</v>
      </c>
      <c r="S3" s="34" t="s">
        <v>12</v>
      </c>
      <c r="T3" s="34" t="s">
        <v>13</v>
      </c>
      <c r="U3" s="34" t="s">
        <v>14</v>
      </c>
      <c r="V3" s="33" t="s">
        <v>14</v>
      </c>
      <c r="W3" s="76">
        <v>0</v>
      </c>
      <c r="X3" s="33" t="s">
        <v>524</v>
      </c>
      <c r="Y3" s="35">
        <v>939045318</v>
      </c>
      <c r="Z3" s="36" t="s">
        <v>15</v>
      </c>
    </row>
    <row r="4" spans="1:26" ht="30" customHeight="1">
      <c r="A4" s="115">
        <v>2</v>
      </c>
      <c r="B4" s="38">
        <v>81</v>
      </c>
      <c r="C4" s="39" t="s">
        <v>16</v>
      </c>
      <c r="D4" s="40" t="s">
        <v>357</v>
      </c>
      <c r="E4" s="40" t="s">
        <v>363</v>
      </c>
      <c r="F4" s="41">
        <v>49671</v>
      </c>
      <c r="G4" s="40" t="str">
        <f t="shared" ref="G4:G67" ca="1" si="0">IF(F4="","",IF(F4&lt;TODAY(),"Documento Expirado",IF(F4-TODAY()&gt;182,"Dentro do Prazo","Faltam "&amp;(F4-TODAY())&amp;" dias")))</f>
        <v>Dentro do Prazo</v>
      </c>
      <c r="H4" s="39" t="s">
        <v>10</v>
      </c>
      <c r="I4" s="39">
        <v>40</v>
      </c>
      <c r="J4" s="41">
        <v>31727</v>
      </c>
      <c r="K4" s="121">
        <v>45568</v>
      </c>
      <c r="L4" s="133" t="s">
        <v>515</v>
      </c>
      <c r="M4" s="127">
        <v>365</v>
      </c>
      <c r="N4" s="45" t="str">
        <f t="shared" ref="N4:N67" ca="1" si="1">DATEDIF(K4,TODAY(),"Y")&amp;" anos, "&amp;DATEDIF(K4,TODAY(),"YM")&amp;" meses"</f>
        <v>1 anos, 6 meses</v>
      </c>
      <c r="O4" s="61">
        <v>45939</v>
      </c>
      <c r="P4" s="59">
        <f t="shared" ref="P4:P66" si="2">IF(O4="","Sem dados",O4+M4)</f>
        <v>46304</v>
      </c>
      <c r="Q4" s="41" t="str">
        <f t="shared" ref="Q4:Q67" ca="1" si="3">IF(P4="Sem dados","Sem dados",
IF(P4&lt;TODAY(),"Expirado",
IF(P4-TODAY()&lt;=45,"Faltam "&amp;(P4-TODAY())&amp;" dias",
"Contrato activo")))</f>
        <v>Contrato activo</v>
      </c>
      <c r="R4" s="42" t="s">
        <v>17</v>
      </c>
      <c r="S4" s="42" t="s">
        <v>18</v>
      </c>
      <c r="T4" s="42" t="s">
        <v>19</v>
      </c>
      <c r="U4" s="42" t="s">
        <v>14</v>
      </c>
      <c r="V4" s="41" t="s">
        <v>14</v>
      </c>
      <c r="W4" s="46">
        <v>6</v>
      </c>
      <c r="X4" s="41" t="s">
        <v>525</v>
      </c>
      <c r="Y4" s="43">
        <v>924281834</v>
      </c>
      <c r="Z4" s="44" t="s">
        <v>15</v>
      </c>
    </row>
    <row r="5" spans="1:26" ht="30" customHeight="1">
      <c r="A5" s="115">
        <v>3</v>
      </c>
      <c r="B5" s="38">
        <v>83</v>
      </c>
      <c r="C5" s="39" t="s">
        <v>20</v>
      </c>
      <c r="D5" s="40" t="s">
        <v>357</v>
      </c>
      <c r="E5" s="40" t="s">
        <v>364</v>
      </c>
      <c r="F5" s="41">
        <v>49335</v>
      </c>
      <c r="G5" s="40" t="str">
        <f t="shared" ca="1" si="0"/>
        <v>Dentro do Prazo</v>
      </c>
      <c r="H5" s="39" t="s">
        <v>10</v>
      </c>
      <c r="I5" s="39">
        <v>45</v>
      </c>
      <c r="J5" s="41">
        <v>29834</v>
      </c>
      <c r="K5" s="121">
        <v>45757</v>
      </c>
      <c r="L5" s="133" t="s">
        <v>515</v>
      </c>
      <c r="M5" s="127">
        <v>365</v>
      </c>
      <c r="N5" s="45" t="str">
        <f t="shared" ca="1" si="1"/>
        <v>1 anos, 0 meses</v>
      </c>
      <c r="O5" s="61">
        <v>46122</v>
      </c>
      <c r="P5" s="59">
        <f t="shared" si="2"/>
        <v>46487</v>
      </c>
      <c r="Q5" s="41" t="str">
        <f t="shared" ca="1" si="3"/>
        <v>Contrato activo</v>
      </c>
      <c r="R5" s="42" t="s">
        <v>21</v>
      </c>
      <c r="S5" s="42" t="s">
        <v>22</v>
      </c>
      <c r="T5" s="42" t="s">
        <v>19</v>
      </c>
      <c r="U5" s="42" t="s">
        <v>14</v>
      </c>
      <c r="V5" s="41" t="s">
        <v>14</v>
      </c>
      <c r="W5" s="46">
        <v>5</v>
      </c>
      <c r="X5" s="41" t="s">
        <v>526</v>
      </c>
      <c r="Y5" s="43">
        <v>924577908</v>
      </c>
      <c r="Z5" s="44" t="s">
        <v>15</v>
      </c>
    </row>
    <row r="6" spans="1:26" ht="30" customHeight="1">
      <c r="A6" s="115">
        <v>4</v>
      </c>
      <c r="B6" s="38">
        <v>79</v>
      </c>
      <c r="C6" s="39" t="s">
        <v>23</v>
      </c>
      <c r="D6" s="40" t="s">
        <v>357</v>
      </c>
      <c r="E6" s="40" t="s">
        <v>365</v>
      </c>
      <c r="F6" s="41">
        <v>48673</v>
      </c>
      <c r="G6" s="40" t="str">
        <f ca="1">IF(F6="","",IF(F6&lt;TODAY(),"Documento Expirado",IF(F6-TODAY()&gt;182,"Dentro do Prazo","Faltam "&amp;(F6-TODAY())&amp;" dias")))</f>
        <v>Dentro do Prazo</v>
      </c>
      <c r="H6" s="39" t="s">
        <v>10</v>
      </c>
      <c r="I6" s="39">
        <v>42</v>
      </c>
      <c r="J6" s="41">
        <v>30886</v>
      </c>
      <c r="K6" s="121">
        <v>45551</v>
      </c>
      <c r="L6" s="133" t="s">
        <v>515</v>
      </c>
      <c r="M6" s="127">
        <v>365</v>
      </c>
      <c r="N6" s="45" t="str">
        <f t="shared" ca="1" si="1"/>
        <v>1 anos, 7 meses</v>
      </c>
      <c r="O6" s="61">
        <v>45918</v>
      </c>
      <c r="P6" s="59">
        <f t="shared" si="2"/>
        <v>46283</v>
      </c>
      <c r="Q6" s="41" t="str">
        <f t="shared" ca="1" si="3"/>
        <v>Contrato activo</v>
      </c>
      <c r="R6" s="42" t="s">
        <v>11</v>
      </c>
      <c r="S6" s="42" t="s">
        <v>24</v>
      </c>
      <c r="T6" s="42" t="s">
        <v>13</v>
      </c>
      <c r="U6" s="42" t="s">
        <v>14</v>
      </c>
      <c r="V6" s="41" t="s">
        <v>14</v>
      </c>
      <c r="W6" s="46">
        <v>1</v>
      </c>
      <c r="X6" s="41" t="s">
        <v>526</v>
      </c>
      <c r="Y6" s="43">
        <v>923758479</v>
      </c>
      <c r="Z6" s="44" t="s">
        <v>25</v>
      </c>
    </row>
    <row r="7" spans="1:26" ht="30" customHeight="1">
      <c r="A7" s="115">
        <v>5</v>
      </c>
      <c r="B7" s="38">
        <v>9</v>
      </c>
      <c r="C7" s="39" t="s">
        <v>26</v>
      </c>
      <c r="D7" s="40" t="s">
        <v>357</v>
      </c>
      <c r="E7" s="40" t="s">
        <v>366</v>
      </c>
      <c r="F7" s="41">
        <v>48766</v>
      </c>
      <c r="G7" s="40" t="str">
        <f t="shared" ca="1" si="0"/>
        <v>Dentro do Prazo</v>
      </c>
      <c r="H7" s="39" t="s">
        <v>10</v>
      </c>
      <c r="I7" s="39">
        <v>32</v>
      </c>
      <c r="J7" s="41">
        <v>34498</v>
      </c>
      <c r="K7" s="121">
        <v>42615</v>
      </c>
      <c r="L7" s="133" t="s">
        <v>580</v>
      </c>
      <c r="M7" s="127">
        <v>365</v>
      </c>
      <c r="N7" s="45" t="str">
        <f t="shared" ca="1" si="1"/>
        <v>9 anos, 7 meses</v>
      </c>
      <c r="O7" s="41"/>
      <c r="P7" s="59" t="str">
        <f t="shared" si="2"/>
        <v>Sem dados</v>
      </c>
      <c r="Q7" s="41" t="str">
        <f t="shared" ca="1" si="3"/>
        <v>Sem dados</v>
      </c>
      <c r="R7" s="42" t="s">
        <v>11</v>
      </c>
      <c r="S7" s="42" t="s">
        <v>27</v>
      </c>
      <c r="T7" s="42" t="s">
        <v>13</v>
      </c>
      <c r="U7" s="42" t="s">
        <v>14</v>
      </c>
      <c r="V7" s="41" t="s">
        <v>14</v>
      </c>
      <c r="W7" s="46"/>
      <c r="X7" s="41" t="s">
        <v>525</v>
      </c>
      <c r="Y7" s="43">
        <v>930918070</v>
      </c>
      <c r="Z7" s="44" t="s">
        <v>15</v>
      </c>
    </row>
    <row r="8" spans="1:26" ht="30" customHeight="1">
      <c r="A8" s="115">
        <v>6</v>
      </c>
      <c r="B8" s="38">
        <v>67</v>
      </c>
      <c r="C8" s="39" t="s">
        <v>28</v>
      </c>
      <c r="D8" s="40" t="s">
        <v>357</v>
      </c>
      <c r="E8" s="40" t="s">
        <v>367</v>
      </c>
      <c r="F8" s="41">
        <v>47691</v>
      </c>
      <c r="G8" s="40" t="str">
        <f t="shared" ca="1" si="0"/>
        <v>Dentro do Prazo</v>
      </c>
      <c r="H8" s="39" t="s">
        <v>10</v>
      </c>
      <c r="I8" s="39">
        <v>44</v>
      </c>
      <c r="J8" s="41">
        <v>30226</v>
      </c>
      <c r="K8" s="121">
        <v>45467</v>
      </c>
      <c r="L8" s="133" t="s">
        <v>515</v>
      </c>
      <c r="M8" s="127">
        <v>365</v>
      </c>
      <c r="N8" s="45" t="str">
        <f t="shared" ca="1" si="1"/>
        <v>1 anos, 10 meses</v>
      </c>
      <c r="O8" s="41">
        <v>45839</v>
      </c>
      <c r="P8" s="59">
        <f t="shared" si="2"/>
        <v>46204</v>
      </c>
      <c r="Q8" s="41" t="str">
        <f t="shared" ca="1" si="3"/>
        <v>Contrato activo</v>
      </c>
      <c r="R8" s="42" t="s">
        <v>11</v>
      </c>
      <c r="S8" s="42" t="s">
        <v>29</v>
      </c>
      <c r="T8" s="42" t="s">
        <v>30</v>
      </c>
      <c r="U8" s="42" t="s">
        <v>14</v>
      </c>
      <c r="V8" s="41" t="s">
        <v>14</v>
      </c>
      <c r="W8" s="46">
        <v>4</v>
      </c>
      <c r="X8" s="41" t="s">
        <v>525</v>
      </c>
      <c r="Y8" s="43">
        <v>927813586</v>
      </c>
      <c r="Z8" s="44" t="s">
        <v>15</v>
      </c>
    </row>
    <row r="9" spans="1:26" ht="30" customHeight="1">
      <c r="A9" s="115">
        <v>7</v>
      </c>
      <c r="B9" s="38">
        <v>10</v>
      </c>
      <c r="C9" s="39" t="s">
        <v>31</v>
      </c>
      <c r="D9" s="40" t="s">
        <v>357</v>
      </c>
      <c r="E9" s="40" t="s">
        <v>368</v>
      </c>
      <c r="F9" s="41">
        <v>46162</v>
      </c>
      <c r="G9" s="40" t="str">
        <f t="shared" ca="1" si="0"/>
        <v>Faltam 23 dias</v>
      </c>
      <c r="H9" s="39" t="s">
        <v>10</v>
      </c>
      <c r="I9" s="39">
        <v>36</v>
      </c>
      <c r="J9" s="41">
        <v>33215</v>
      </c>
      <c r="K9" s="121">
        <v>44658</v>
      </c>
      <c r="L9" s="133" t="s">
        <v>515</v>
      </c>
      <c r="M9" s="127">
        <v>365</v>
      </c>
      <c r="N9" s="45" t="str">
        <f t="shared" ca="1" si="1"/>
        <v>4 anos, 0 meses</v>
      </c>
      <c r="O9" s="41">
        <v>45839</v>
      </c>
      <c r="P9" s="59">
        <f t="shared" si="2"/>
        <v>46204</v>
      </c>
      <c r="Q9" s="41" t="str">
        <f t="shared" ca="1" si="3"/>
        <v>Contrato activo</v>
      </c>
      <c r="R9" s="42" t="s">
        <v>11</v>
      </c>
      <c r="S9" s="42" t="s">
        <v>29</v>
      </c>
      <c r="T9" s="42" t="s">
        <v>30</v>
      </c>
      <c r="U9" s="42" t="s">
        <v>14</v>
      </c>
      <c r="V9" s="41" t="s">
        <v>14</v>
      </c>
      <c r="W9" s="46">
        <v>3</v>
      </c>
      <c r="X9" s="41" t="s">
        <v>525</v>
      </c>
      <c r="Y9" s="43">
        <v>948458107</v>
      </c>
      <c r="Z9" s="44" t="s">
        <v>15</v>
      </c>
    </row>
    <row r="10" spans="1:26" ht="30" customHeight="1">
      <c r="A10" s="115">
        <v>8</v>
      </c>
      <c r="B10" s="38">
        <v>72</v>
      </c>
      <c r="C10" s="39" t="s">
        <v>32</v>
      </c>
      <c r="D10" s="40" t="s">
        <v>357</v>
      </c>
      <c r="E10" s="40" t="s">
        <v>369</v>
      </c>
      <c r="F10" s="41">
        <v>48576</v>
      </c>
      <c r="G10" s="40" t="str">
        <f t="shared" ca="1" si="0"/>
        <v>Dentro do Prazo</v>
      </c>
      <c r="H10" s="39" t="s">
        <v>10</v>
      </c>
      <c r="I10" s="39">
        <v>38</v>
      </c>
      <c r="J10" s="41">
        <v>32361</v>
      </c>
      <c r="K10" s="121">
        <v>45474</v>
      </c>
      <c r="L10" s="133" t="s">
        <v>515</v>
      </c>
      <c r="M10" s="127">
        <v>365</v>
      </c>
      <c r="N10" s="45" t="str">
        <f t="shared" ca="1" si="1"/>
        <v>1 anos, 9 meses</v>
      </c>
      <c r="O10" s="41">
        <v>45839</v>
      </c>
      <c r="P10" s="59">
        <f t="shared" si="2"/>
        <v>46204</v>
      </c>
      <c r="Q10" s="41" t="str">
        <f t="shared" ca="1" si="3"/>
        <v>Contrato activo</v>
      </c>
      <c r="R10" s="42" t="s">
        <v>21</v>
      </c>
      <c r="S10" s="42" t="s">
        <v>33</v>
      </c>
      <c r="T10" s="42" t="s">
        <v>19</v>
      </c>
      <c r="U10" s="42" t="s">
        <v>14</v>
      </c>
      <c r="V10" s="41" t="s">
        <v>14</v>
      </c>
      <c r="W10" s="46">
        <v>4</v>
      </c>
      <c r="X10" s="41" t="s">
        <v>524</v>
      </c>
      <c r="Y10" s="40">
        <v>924759733</v>
      </c>
      <c r="Z10" s="44" t="s">
        <v>15</v>
      </c>
    </row>
    <row r="11" spans="1:26" ht="30" customHeight="1">
      <c r="A11" s="115">
        <v>9</v>
      </c>
      <c r="B11" s="38">
        <v>73</v>
      </c>
      <c r="C11" s="39" t="s">
        <v>34</v>
      </c>
      <c r="D11" s="40" t="s">
        <v>357</v>
      </c>
      <c r="E11" s="40" t="s">
        <v>370</v>
      </c>
      <c r="F11" s="41">
        <v>48114</v>
      </c>
      <c r="G11" s="40" t="str">
        <f t="shared" ca="1" si="0"/>
        <v>Dentro do Prazo</v>
      </c>
      <c r="H11" s="39" t="s">
        <v>10</v>
      </c>
      <c r="I11" s="39">
        <v>45</v>
      </c>
      <c r="J11" s="41">
        <v>29879</v>
      </c>
      <c r="K11" s="121">
        <v>45460</v>
      </c>
      <c r="L11" s="133" t="s">
        <v>515</v>
      </c>
      <c r="M11" s="127">
        <v>365</v>
      </c>
      <c r="N11" s="45" t="str">
        <f t="shared" ca="1" si="1"/>
        <v>1 anos, 10 meses</v>
      </c>
      <c r="O11" s="41">
        <v>45839</v>
      </c>
      <c r="P11" s="59">
        <f t="shared" si="2"/>
        <v>46204</v>
      </c>
      <c r="Q11" s="41" t="str">
        <f t="shared" ca="1" si="3"/>
        <v>Contrato activo</v>
      </c>
      <c r="R11" s="42" t="s">
        <v>17</v>
      </c>
      <c r="S11" s="42" t="s">
        <v>35</v>
      </c>
      <c r="T11" s="42" t="s">
        <v>19</v>
      </c>
      <c r="U11" s="42" t="s">
        <v>14</v>
      </c>
      <c r="V11" s="41" t="s">
        <v>14</v>
      </c>
      <c r="W11" s="46">
        <v>6</v>
      </c>
      <c r="X11" s="41" t="s">
        <v>524</v>
      </c>
      <c r="Y11" s="43">
        <v>931014997</v>
      </c>
      <c r="Z11" s="44" t="s">
        <v>15</v>
      </c>
    </row>
    <row r="12" spans="1:26" ht="30" customHeight="1">
      <c r="A12" s="115">
        <v>10</v>
      </c>
      <c r="B12" s="38">
        <v>18</v>
      </c>
      <c r="C12" s="39" t="s">
        <v>36</v>
      </c>
      <c r="D12" s="40" t="s">
        <v>357</v>
      </c>
      <c r="E12" s="40" t="s">
        <v>371</v>
      </c>
      <c r="F12" s="41">
        <v>48685</v>
      </c>
      <c r="G12" s="40" t="str">
        <f t="shared" ca="1" si="0"/>
        <v>Dentro do Prazo</v>
      </c>
      <c r="H12" s="39" t="s">
        <v>10</v>
      </c>
      <c r="I12" s="39">
        <v>54</v>
      </c>
      <c r="J12" s="41">
        <v>26571</v>
      </c>
      <c r="K12" s="121">
        <v>42928</v>
      </c>
      <c r="L12" s="133" t="s">
        <v>580</v>
      </c>
      <c r="M12" s="127">
        <v>365</v>
      </c>
      <c r="N12" s="45" t="str">
        <f t="shared" ca="1" si="1"/>
        <v>8 anos, 9 meses</v>
      </c>
      <c r="O12" s="41"/>
      <c r="P12" s="59" t="str">
        <f t="shared" si="2"/>
        <v>Sem dados</v>
      </c>
      <c r="Q12" s="41" t="str">
        <f t="shared" ca="1" si="3"/>
        <v>Sem dados</v>
      </c>
      <c r="R12" s="42" t="s">
        <v>11</v>
      </c>
      <c r="S12" s="42" t="s">
        <v>37</v>
      </c>
      <c r="T12" s="42" t="s">
        <v>13</v>
      </c>
      <c r="U12" s="42" t="s">
        <v>14</v>
      </c>
      <c r="V12" s="41" t="s">
        <v>14</v>
      </c>
      <c r="W12" s="40">
        <v>3</v>
      </c>
      <c r="X12" s="41" t="s">
        <v>526</v>
      </c>
      <c r="Y12" s="43">
        <v>923791466</v>
      </c>
      <c r="Z12" s="44" t="s">
        <v>15</v>
      </c>
    </row>
    <row r="13" spans="1:26" ht="30" customHeight="1">
      <c r="A13" s="115">
        <v>11</v>
      </c>
      <c r="B13" s="38">
        <v>19</v>
      </c>
      <c r="C13" s="39" t="s">
        <v>38</v>
      </c>
      <c r="D13" s="40" t="s">
        <v>357</v>
      </c>
      <c r="E13" s="40" t="s">
        <v>372</v>
      </c>
      <c r="F13" s="41">
        <v>47963</v>
      </c>
      <c r="G13" s="40" t="str">
        <f t="shared" ca="1" si="0"/>
        <v>Dentro do Prazo</v>
      </c>
      <c r="H13" s="39" t="s">
        <v>10</v>
      </c>
      <c r="I13" s="39">
        <v>41</v>
      </c>
      <c r="J13" s="41">
        <v>30792</v>
      </c>
      <c r="K13" s="121">
        <v>42375</v>
      </c>
      <c r="L13" s="133" t="s">
        <v>515</v>
      </c>
      <c r="M13" s="127">
        <v>365</v>
      </c>
      <c r="N13" s="45" t="str">
        <f t="shared" ca="1" si="1"/>
        <v>10 anos, 3 meses</v>
      </c>
      <c r="O13" s="41">
        <v>45839</v>
      </c>
      <c r="P13" s="59">
        <f t="shared" si="2"/>
        <v>46204</v>
      </c>
      <c r="Q13" s="41" t="str">
        <f t="shared" ca="1" si="3"/>
        <v>Contrato activo</v>
      </c>
      <c r="R13" s="42" t="s">
        <v>39</v>
      </c>
      <c r="S13" s="42" t="s">
        <v>40</v>
      </c>
      <c r="T13" s="42" t="s">
        <v>41</v>
      </c>
      <c r="U13" s="42" t="s">
        <v>14</v>
      </c>
      <c r="V13" s="41" t="s">
        <v>14</v>
      </c>
      <c r="W13" s="40">
        <v>2</v>
      </c>
      <c r="X13" s="41" t="s">
        <v>526</v>
      </c>
      <c r="Y13" s="43">
        <v>925028000</v>
      </c>
      <c r="Z13" s="44" t="s">
        <v>15</v>
      </c>
    </row>
    <row r="14" spans="1:26" ht="30" customHeight="1">
      <c r="A14" s="115">
        <v>12</v>
      </c>
      <c r="B14" s="38">
        <v>77</v>
      </c>
      <c r="C14" s="39" t="s">
        <v>42</v>
      </c>
      <c r="D14" s="40" t="s">
        <v>357</v>
      </c>
      <c r="E14" s="40" t="s">
        <v>373</v>
      </c>
      <c r="F14" s="41">
        <v>48176</v>
      </c>
      <c r="G14" s="40" t="str">
        <f t="shared" ca="1" si="0"/>
        <v>Dentro do Prazo</v>
      </c>
      <c r="H14" s="39" t="s">
        <v>10</v>
      </c>
      <c r="I14" s="39">
        <v>32</v>
      </c>
      <c r="J14" s="41">
        <v>34674</v>
      </c>
      <c r="K14" s="121">
        <v>44256</v>
      </c>
      <c r="L14" s="133" t="s">
        <v>515</v>
      </c>
      <c r="M14" s="127">
        <v>365</v>
      </c>
      <c r="N14" s="45" t="str">
        <f t="shared" ca="1" si="1"/>
        <v>5 anos, 1 meses</v>
      </c>
      <c r="O14" s="41">
        <v>45839</v>
      </c>
      <c r="P14" s="59">
        <f t="shared" si="2"/>
        <v>46204</v>
      </c>
      <c r="Q14" s="41" t="str">
        <f t="shared" ca="1" si="3"/>
        <v>Contrato activo</v>
      </c>
      <c r="R14" s="42" t="s">
        <v>43</v>
      </c>
      <c r="S14" s="42" t="s">
        <v>44</v>
      </c>
      <c r="T14" s="42" t="s">
        <v>13</v>
      </c>
      <c r="U14" s="42" t="s">
        <v>14</v>
      </c>
      <c r="V14" s="41" t="s">
        <v>14</v>
      </c>
      <c r="W14" s="40">
        <v>0</v>
      </c>
      <c r="X14" s="41" t="s">
        <v>526</v>
      </c>
      <c r="Y14" s="43">
        <v>928625541</v>
      </c>
      <c r="Z14" s="44" t="s">
        <v>15</v>
      </c>
    </row>
    <row r="15" spans="1:26" ht="30" customHeight="1">
      <c r="A15" s="115">
        <v>13</v>
      </c>
      <c r="B15" s="38">
        <v>23</v>
      </c>
      <c r="C15" s="39" t="s">
        <v>45</v>
      </c>
      <c r="D15" s="40" t="s">
        <v>357</v>
      </c>
      <c r="E15" s="40" t="s">
        <v>374</v>
      </c>
      <c r="F15" s="41">
        <v>49007</v>
      </c>
      <c r="G15" s="40" t="str">
        <f t="shared" ca="1" si="0"/>
        <v>Dentro do Prazo</v>
      </c>
      <c r="H15" s="39" t="s">
        <v>10</v>
      </c>
      <c r="I15" s="39">
        <v>35</v>
      </c>
      <c r="J15" s="41">
        <v>33011</v>
      </c>
      <c r="K15" s="121">
        <v>42779</v>
      </c>
      <c r="L15" s="133" t="s">
        <v>515</v>
      </c>
      <c r="M15" s="127">
        <v>365</v>
      </c>
      <c r="N15" s="45" t="str">
        <f t="shared" ca="1" si="1"/>
        <v>9 anos, 2 meses</v>
      </c>
      <c r="O15" s="41">
        <v>45839</v>
      </c>
      <c r="P15" s="59">
        <f t="shared" si="2"/>
        <v>46204</v>
      </c>
      <c r="Q15" s="41" t="str">
        <f t="shared" ca="1" si="3"/>
        <v>Contrato activo</v>
      </c>
      <c r="R15" s="42" t="s">
        <v>17</v>
      </c>
      <c r="S15" s="42" t="s">
        <v>18</v>
      </c>
      <c r="T15" s="42" t="s">
        <v>19</v>
      </c>
      <c r="U15" s="42" t="s">
        <v>14</v>
      </c>
      <c r="V15" s="41" t="s">
        <v>14</v>
      </c>
      <c r="W15" s="40">
        <v>1</v>
      </c>
      <c r="X15" s="41" t="s">
        <v>525</v>
      </c>
      <c r="Y15" s="40">
        <v>923301293</v>
      </c>
      <c r="Z15" s="44" t="s">
        <v>15</v>
      </c>
    </row>
    <row r="16" spans="1:26" ht="30" customHeight="1">
      <c r="A16" s="115">
        <v>14</v>
      </c>
      <c r="B16" s="47" t="s">
        <v>312</v>
      </c>
      <c r="C16" s="39" t="s">
        <v>46</v>
      </c>
      <c r="D16" s="40" t="s">
        <v>357</v>
      </c>
      <c r="E16" s="40" t="s">
        <v>375</v>
      </c>
      <c r="F16" s="41">
        <v>48065</v>
      </c>
      <c r="G16" s="40" t="str">
        <f t="shared" ca="1" si="0"/>
        <v>Dentro do Prazo</v>
      </c>
      <c r="H16" s="39" t="s">
        <v>10</v>
      </c>
      <c r="I16" s="39">
        <v>41</v>
      </c>
      <c r="J16" s="41">
        <v>30349</v>
      </c>
      <c r="K16" s="121">
        <v>45460</v>
      </c>
      <c r="L16" s="133" t="s">
        <v>515</v>
      </c>
      <c r="M16" s="127">
        <v>365</v>
      </c>
      <c r="N16" s="45" t="str">
        <f t="shared" ca="1" si="1"/>
        <v>1 anos, 10 meses</v>
      </c>
      <c r="O16" s="41">
        <v>45839</v>
      </c>
      <c r="P16" s="59">
        <f t="shared" si="2"/>
        <v>46204</v>
      </c>
      <c r="Q16" s="41" t="str">
        <f t="shared" ca="1" si="3"/>
        <v>Contrato activo</v>
      </c>
      <c r="R16" s="42" t="s">
        <v>17</v>
      </c>
      <c r="S16" s="42" t="s">
        <v>18</v>
      </c>
      <c r="T16" s="42" t="s">
        <v>19</v>
      </c>
      <c r="U16" s="42" t="s">
        <v>14</v>
      </c>
      <c r="V16" s="41" t="s">
        <v>14</v>
      </c>
      <c r="W16" s="40">
        <v>4</v>
      </c>
      <c r="X16" s="41" t="s">
        <v>524</v>
      </c>
      <c r="Y16" s="43">
        <v>936670139</v>
      </c>
      <c r="Z16" s="44" t="s">
        <v>15</v>
      </c>
    </row>
    <row r="17" spans="1:26" ht="30" customHeight="1">
      <c r="A17" s="115">
        <v>15</v>
      </c>
      <c r="B17" s="38">
        <v>66</v>
      </c>
      <c r="C17" s="39" t="s">
        <v>47</v>
      </c>
      <c r="D17" s="40" t="s">
        <v>357</v>
      </c>
      <c r="E17" s="40" t="s">
        <v>376</v>
      </c>
      <c r="F17" s="41">
        <v>48138</v>
      </c>
      <c r="G17" s="40" t="str">
        <f t="shared" ca="1" si="0"/>
        <v>Dentro do Prazo</v>
      </c>
      <c r="H17" s="39" t="s">
        <v>10</v>
      </c>
      <c r="I17" s="39">
        <v>43</v>
      </c>
      <c r="J17" s="41">
        <v>30422</v>
      </c>
      <c r="K17" s="121">
        <v>45467</v>
      </c>
      <c r="L17" s="133" t="s">
        <v>515</v>
      </c>
      <c r="M17" s="127">
        <v>365</v>
      </c>
      <c r="N17" s="45" t="str">
        <f t="shared" ca="1" si="1"/>
        <v>1 anos, 10 meses</v>
      </c>
      <c r="O17" s="41">
        <v>45839</v>
      </c>
      <c r="P17" s="59">
        <f t="shared" si="2"/>
        <v>46204</v>
      </c>
      <c r="Q17" s="41" t="str">
        <f t="shared" ca="1" si="3"/>
        <v>Contrato activo</v>
      </c>
      <c r="R17" s="42" t="s">
        <v>11</v>
      </c>
      <c r="S17" s="42" t="s">
        <v>29</v>
      </c>
      <c r="T17" s="42" t="s">
        <v>30</v>
      </c>
      <c r="U17" s="42" t="s">
        <v>14</v>
      </c>
      <c r="V17" s="41" t="s">
        <v>14</v>
      </c>
      <c r="W17" s="40">
        <v>2</v>
      </c>
      <c r="X17" s="41" t="s">
        <v>524</v>
      </c>
      <c r="Y17" s="43">
        <v>932431653</v>
      </c>
      <c r="Z17" s="44" t="s">
        <v>15</v>
      </c>
    </row>
    <row r="18" spans="1:26" ht="30" customHeight="1">
      <c r="A18" s="115">
        <v>16</v>
      </c>
      <c r="B18" s="38">
        <v>57</v>
      </c>
      <c r="C18" s="39" t="s">
        <v>48</v>
      </c>
      <c r="D18" s="40" t="s">
        <v>357</v>
      </c>
      <c r="E18" s="40" t="s">
        <v>377</v>
      </c>
      <c r="F18" s="41">
        <v>48982</v>
      </c>
      <c r="G18" s="40" t="str">
        <f t="shared" ca="1" si="0"/>
        <v>Dentro do Prazo</v>
      </c>
      <c r="H18" s="39" t="s">
        <v>10</v>
      </c>
      <c r="I18" s="39">
        <v>40</v>
      </c>
      <c r="J18" s="41">
        <v>31504</v>
      </c>
      <c r="K18" s="121">
        <v>42775</v>
      </c>
      <c r="L18" s="133" t="s">
        <v>515</v>
      </c>
      <c r="M18" s="127">
        <v>365</v>
      </c>
      <c r="N18" s="45" t="str">
        <f t="shared" ca="1" si="1"/>
        <v>9 anos, 2 meses</v>
      </c>
      <c r="O18" s="41">
        <v>45839</v>
      </c>
      <c r="P18" s="59">
        <f t="shared" si="2"/>
        <v>46204</v>
      </c>
      <c r="Q18" s="41" t="str">
        <f t="shared" ca="1" si="3"/>
        <v>Contrato activo</v>
      </c>
      <c r="R18" s="42" t="s">
        <v>49</v>
      </c>
      <c r="S18" s="42" t="s">
        <v>50</v>
      </c>
      <c r="T18" s="42" t="s">
        <v>19</v>
      </c>
      <c r="U18" s="42" t="s">
        <v>14</v>
      </c>
      <c r="V18" s="41" t="s">
        <v>14</v>
      </c>
      <c r="W18" s="40">
        <v>5</v>
      </c>
      <c r="X18" s="41" t="s">
        <v>527</v>
      </c>
      <c r="Y18" s="43">
        <v>923686620</v>
      </c>
      <c r="Z18" s="44" t="s">
        <v>15</v>
      </c>
    </row>
    <row r="19" spans="1:26" ht="30" customHeight="1">
      <c r="A19" s="115">
        <v>17</v>
      </c>
      <c r="B19" s="38">
        <v>61</v>
      </c>
      <c r="C19" s="39" t="s">
        <v>51</v>
      </c>
      <c r="D19" s="40" t="s">
        <v>357</v>
      </c>
      <c r="E19" s="40" t="s">
        <v>378</v>
      </c>
      <c r="F19" s="41">
        <v>46794</v>
      </c>
      <c r="G19" s="40" t="str">
        <f t="shared" ca="1" si="0"/>
        <v>Dentro do Prazo</v>
      </c>
      <c r="H19" s="39" t="s">
        <v>10</v>
      </c>
      <c r="I19" s="39">
        <v>47</v>
      </c>
      <c r="J19" s="41">
        <v>29102</v>
      </c>
      <c r="K19" s="121">
        <v>45261</v>
      </c>
      <c r="L19" s="133" t="s">
        <v>515</v>
      </c>
      <c r="M19" s="127">
        <v>365</v>
      </c>
      <c r="N19" s="45" t="str">
        <f t="shared" ca="1" si="1"/>
        <v>2 anos, 4 meses</v>
      </c>
      <c r="O19" s="41">
        <v>45839</v>
      </c>
      <c r="P19" s="59">
        <f t="shared" si="2"/>
        <v>46204</v>
      </c>
      <c r="Q19" s="41" t="str">
        <f t="shared" ca="1" si="3"/>
        <v>Contrato activo</v>
      </c>
      <c r="R19" s="42" t="s">
        <v>11</v>
      </c>
      <c r="S19" s="42" t="s">
        <v>29</v>
      </c>
      <c r="T19" s="42" t="s">
        <v>30</v>
      </c>
      <c r="U19" s="42" t="s">
        <v>14</v>
      </c>
      <c r="V19" s="41" t="s">
        <v>14</v>
      </c>
      <c r="W19" s="40">
        <v>4</v>
      </c>
      <c r="X19" s="41" t="s">
        <v>525</v>
      </c>
      <c r="Y19" s="43">
        <v>928002724</v>
      </c>
      <c r="Z19" s="44" t="s">
        <v>15</v>
      </c>
    </row>
    <row r="20" spans="1:26" ht="30" customHeight="1">
      <c r="A20" s="115">
        <v>18</v>
      </c>
      <c r="B20" s="38">
        <v>68</v>
      </c>
      <c r="C20" s="39" t="s">
        <v>52</v>
      </c>
      <c r="D20" s="40" t="s">
        <v>357</v>
      </c>
      <c r="E20" s="40" t="s">
        <v>379</v>
      </c>
      <c r="F20" s="41">
        <v>46581</v>
      </c>
      <c r="G20" s="40" t="str">
        <f t="shared" ca="1" si="0"/>
        <v>Dentro do Prazo</v>
      </c>
      <c r="H20" s="39" t="s">
        <v>10</v>
      </c>
      <c r="I20" s="39">
        <v>29</v>
      </c>
      <c r="J20" s="41">
        <v>35597</v>
      </c>
      <c r="K20" s="121">
        <v>45460</v>
      </c>
      <c r="L20" s="133" t="s">
        <v>515</v>
      </c>
      <c r="M20" s="127">
        <v>365</v>
      </c>
      <c r="N20" s="45" t="str">
        <f t="shared" ca="1" si="1"/>
        <v>1 anos, 10 meses</v>
      </c>
      <c r="O20" s="41">
        <v>45839</v>
      </c>
      <c r="P20" s="59">
        <f t="shared" si="2"/>
        <v>46204</v>
      </c>
      <c r="Q20" s="41" t="str">
        <f t="shared" ca="1" si="3"/>
        <v>Contrato activo</v>
      </c>
      <c r="R20" s="42" t="s">
        <v>53</v>
      </c>
      <c r="S20" s="42" t="s">
        <v>54</v>
      </c>
      <c r="T20" s="42" t="s">
        <v>13</v>
      </c>
      <c r="U20" s="42" t="s">
        <v>14</v>
      </c>
      <c r="V20" s="41" t="s">
        <v>14</v>
      </c>
      <c r="W20" s="40">
        <v>0</v>
      </c>
      <c r="X20" s="41" t="s">
        <v>526</v>
      </c>
      <c r="Y20" s="43">
        <v>921236421</v>
      </c>
      <c r="Z20" s="44" t="s">
        <v>25</v>
      </c>
    </row>
    <row r="21" spans="1:26" ht="30" customHeight="1">
      <c r="A21" s="115">
        <v>19</v>
      </c>
      <c r="B21" s="38">
        <v>166</v>
      </c>
      <c r="C21" s="39" t="s">
        <v>55</v>
      </c>
      <c r="D21" s="40" t="s">
        <v>357</v>
      </c>
      <c r="E21" s="40" t="s">
        <v>380</v>
      </c>
      <c r="F21" s="41">
        <v>48790</v>
      </c>
      <c r="G21" s="40" t="str">
        <f t="shared" ca="1" si="0"/>
        <v>Dentro do Prazo</v>
      </c>
      <c r="H21" s="39" t="s">
        <v>10</v>
      </c>
      <c r="I21" s="39">
        <v>38</v>
      </c>
      <c r="J21" s="41">
        <v>32301</v>
      </c>
      <c r="K21" s="121">
        <v>45831</v>
      </c>
      <c r="L21" s="133" t="s">
        <v>515</v>
      </c>
      <c r="M21" s="127">
        <v>365</v>
      </c>
      <c r="N21" s="45" t="str">
        <f t="shared" ca="1" si="1"/>
        <v>0 anos, 10 meses</v>
      </c>
      <c r="O21" s="41"/>
      <c r="P21" s="59" t="str">
        <f t="shared" si="2"/>
        <v>Sem dados</v>
      </c>
      <c r="Q21" s="41" t="str">
        <f t="shared" ca="1" si="3"/>
        <v>Sem dados</v>
      </c>
      <c r="R21" s="39" t="s">
        <v>49</v>
      </c>
      <c r="S21" s="39" t="s">
        <v>56</v>
      </c>
      <c r="T21" s="42" t="s">
        <v>19</v>
      </c>
      <c r="U21" s="42" t="s">
        <v>14</v>
      </c>
      <c r="V21" s="40" t="s">
        <v>14</v>
      </c>
      <c r="W21" s="40">
        <v>3</v>
      </c>
      <c r="X21" s="40" t="s">
        <v>524</v>
      </c>
      <c r="Y21" s="43">
        <v>936132408</v>
      </c>
      <c r="Z21" s="48" t="s">
        <v>15</v>
      </c>
    </row>
    <row r="22" spans="1:26" ht="30" customHeight="1">
      <c r="A22" s="115">
        <v>20</v>
      </c>
      <c r="B22" s="38">
        <v>38</v>
      </c>
      <c r="C22" s="39" t="s">
        <v>57</v>
      </c>
      <c r="D22" s="40" t="s">
        <v>357</v>
      </c>
      <c r="E22" s="40" t="s">
        <v>381</v>
      </c>
      <c r="F22" s="41">
        <v>46239</v>
      </c>
      <c r="G22" s="40" t="str">
        <f t="shared" ca="1" si="0"/>
        <v>Faltam 100 dias</v>
      </c>
      <c r="H22" s="39" t="s">
        <v>10</v>
      </c>
      <c r="I22" s="39">
        <v>49</v>
      </c>
      <c r="J22" s="41">
        <v>28192</v>
      </c>
      <c r="K22" s="121">
        <v>44750</v>
      </c>
      <c r="L22" s="133" t="s">
        <v>515</v>
      </c>
      <c r="M22" s="127">
        <v>365</v>
      </c>
      <c r="N22" s="45" t="str">
        <f t="shared" ca="1" si="1"/>
        <v>3 anos, 9 meses</v>
      </c>
      <c r="O22" s="41">
        <v>45839</v>
      </c>
      <c r="P22" s="59">
        <f t="shared" si="2"/>
        <v>46204</v>
      </c>
      <c r="Q22" s="41" t="str">
        <f t="shared" ca="1" si="3"/>
        <v>Contrato activo</v>
      </c>
      <c r="R22" s="42" t="s">
        <v>11</v>
      </c>
      <c r="S22" s="39" t="s">
        <v>58</v>
      </c>
      <c r="T22" s="42" t="s">
        <v>13</v>
      </c>
      <c r="U22" s="42" t="s">
        <v>14</v>
      </c>
      <c r="V22" s="40" t="s">
        <v>14</v>
      </c>
      <c r="W22" s="40">
        <v>3</v>
      </c>
      <c r="X22" s="40" t="s">
        <v>524</v>
      </c>
      <c r="Y22" s="43">
        <v>922016442</v>
      </c>
      <c r="Z22" s="48" t="s">
        <v>15</v>
      </c>
    </row>
    <row r="23" spans="1:26" ht="30" customHeight="1">
      <c r="A23" s="115">
        <v>21</v>
      </c>
      <c r="B23" s="38">
        <v>82</v>
      </c>
      <c r="C23" s="39" t="s">
        <v>59</v>
      </c>
      <c r="D23" s="40" t="s">
        <v>357</v>
      </c>
      <c r="E23" s="40" t="s">
        <v>382</v>
      </c>
      <c r="F23" s="41">
        <v>48706</v>
      </c>
      <c r="G23" s="40" t="str">
        <f t="shared" ca="1" si="0"/>
        <v>Dentro do Prazo</v>
      </c>
      <c r="H23" s="39" t="s">
        <v>10</v>
      </c>
      <c r="I23" s="39">
        <v>39</v>
      </c>
      <c r="J23" s="41">
        <v>31799</v>
      </c>
      <c r="K23" s="121">
        <v>45261</v>
      </c>
      <c r="L23" s="133" t="s">
        <v>515</v>
      </c>
      <c r="M23" s="127">
        <v>365</v>
      </c>
      <c r="N23" s="45" t="str">
        <f t="shared" ca="1" si="1"/>
        <v>2 anos, 4 meses</v>
      </c>
      <c r="O23" s="41"/>
      <c r="P23" s="59" t="str">
        <f t="shared" si="2"/>
        <v>Sem dados</v>
      </c>
      <c r="Q23" s="41" t="str">
        <f t="shared" ca="1" si="3"/>
        <v>Sem dados</v>
      </c>
      <c r="R23" s="42" t="s">
        <v>60</v>
      </c>
      <c r="S23" s="42" t="s">
        <v>61</v>
      </c>
      <c r="T23" s="42" t="s">
        <v>13</v>
      </c>
      <c r="U23" s="42" t="s">
        <v>14</v>
      </c>
      <c r="V23" s="40" t="s">
        <v>14</v>
      </c>
      <c r="W23" s="40">
        <v>3</v>
      </c>
      <c r="X23" s="41" t="s">
        <v>524</v>
      </c>
      <c r="Y23" s="40">
        <v>923836097</v>
      </c>
      <c r="Z23" s="44" t="s">
        <v>15</v>
      </c>
    </row>
    <row r="24" spans="1:26" ht="30" customHeight="1">
      <c r="A24" s="115">
        <v>22</v>
      </c>
      <c r="B24" s="38">
        <v>43</v>
      </c>
      <c r="C24" s="39" t="s">
        <v>62</v>
      </c>
      <c r="D24" s="40" t="s">
        <v>357</v>
      </c>
      <c r="E24" s="40" t="s">
        <v>383</v>
      </c>
      <c r="F24" s="41">
        <v>49401</v>
      </c>
      <c r="G24" s="40" t="str">
        <f t="shared" ca="1" si="0"/>
        <v>Dentro do Prazo</v>
      </c>
      <c r="H24" s="39" t="s">
        <v>10</v>
      </c>
      <c r="I24" s="39">
        <v>50</v>
      </c>
      <c r="J24" s="41">
        <v>28084</v>
      </c>
      <c r="K24" s="121">
        <v>44672</v>
      </c>
      <c r="L24" s="133" t="s">
        <v>515</v>
      </c>
      <c r="M24" s="127">
        <v>365</v>
      </c>
      <c r="N24" s="45" t="str">
        <f t="shared" ca="1" si="1"/>
        <v>4 anos, 0 meses</v>
      </c>
      <c r="O24" s="41">
        <v>45839</v>
      </c>
      <c r="P24" s="59">
        <f t="shared" si="2"/>
        <v>46204</v>
      </c>
      <c r="Q24" s="41" t="str">
        <f t="shared" ca="1" si="3"/>
        <v>Contrato activo</v>
      </c>
      <c r="R24" s="42" t="s">
        <v>17</v>
      </c>
      <c r="S24" s="42" t="s">
        <v>18</v>
      </c>
      <c r="T24" s="42" t="s">
        <v>19</v>
      </c>
      <c r="U24" s="42" t="s">
        <v>14</v>
      </c>
      <c r="V24" s="40" t="s">
        <v>14</v>
      </c>
      <c r="W24" s="40">
        <v>5</v>
      </c>
      <c r="X24" s="41" t="s">
        <v>525</v>
      </c>
      <c r="Y24" s="43">
        <v>923785232</v>
      </c>
      <c r="Z24" s="44" t="s">
        <v>15</v>
      </c>
    </row>
    <row r="25" spans="1:26" ht="30" customHeight="1">
      <c r="A25" s="115">
        <v>23</v>
      </c>
      <c r="B25" s="38">
        <v>64</v>
      </c>
      <c r="C25" s="39" t="s">
        <v>63</v>
      </c>
      <c r="D25" s="40" t="s">
        <v>357</v>
      </c>
      <c r="E25" s="40" t="s">
        <v>384</v>
      </c>
      <c r="F25" s="41">
        <v>49191</v>
      </c>
      <c r="G25" s="40" t="str">
        <f t="shared" ca="1" si="0"/>
        <v>Dentro do Prazo</v>
      </c>
      <c r="H25" s="39" t="s">
        <v>10</v>
      </c>
      <c r="I25" s="39">
        <v>34</v>
      </c>
      <c r="J25" s="41">
        <v>33685</v>
      </c>
      <c r="K25" s="121">
        <v>45467</v>
      </c>
      <c r="L25" s="133" t="s">
        <v>515</v>
      </c>
      <c r="M25" s="127">
        <v>365</v>
      </c>
      <c r="N25" s="45" t="str">
        <f t="shared" ca="1" si="1"/>
        <v>1 anos, 10 meses</v>
      </c>
      <c r="O25" s="41">
        <v>45839</v>
      </c>
      <c r="P25" s="59">
        <f t="shared" si="2"/>
        <v>46204</v>
      </c>
      <c r="Q25" s="41" t="str">
        <f t="shared" ca="1" si="3"/>
        <v>Contrato activo</v>
      </c>
      <c r="R25" s="42" t="s">
        <v>11</v>
      </c>
      <c r="S25" s="42" t="s">
        <v>29</v>
      </c>
      <c r="T25" s="42" t="s">
        <v>30</v>
      </c>
      <c r="U25" s="42" t="s">
        <v>14</v>
      </c>
      <c r="V25" s="41" t="s">
        <v>14</v>
      </c>
      <c r="W25" s="46">
        <v>3</v>
      </c>
      <c r="X25" s="41" t="s">
        <v>525</v>
      </c>
      <c r="Y25" s="43">
        <v>924266716</v>
      </c>
      <c r="Z25" s="44" t="s">
        <v>15</v>
      </c>
    </row>
    <row r="26" spans="1:26" ht="30" customHeight="1">
      <c r="A26" s="115">
        <v>24</v>
      </c>
      <c r="B26" s="38">
        <v>50</v>
      </c>
      <c r="C26" s="39" t="s">
        <v>64</v>
      </c>
      <c r="D26" s="40" t="s">
        <v>357</v>
      </c>
      <c r="E26" s="40" t="s">
        <v>385</v>
      </c>
      <c r="F26" s="41">
        <v>49028</v>
      </c>
      <c r="G26" s="40" t="str">
        <f t="shared" ca="1" si="0"/>
        <v>Dentro do Prazo</v>
      </c>
      <c r="H26" s="39" t="s">
        <v>10</v>
      </c>
      <c r="I26" s="39">
        <v>56</v>
      </c>
      <c r="J26" s="41">
        <v>25722</v>
      </c>
      <c r="K26" s="121">
        <v>44672</v>
      </c>
      <c r="L26" s="133" t="s">
        <v>515</v>
      </c>
      <c r="M26" s="127">
        <v>365</v>
      </c>
      <c r="N26" s="45" t="str">
        <f t="shared" ca="1" si="1"/>
        <v>4 anos, 0 meses</v>
      </c>
      <c r="O26" s="41">
        <v>45839</v>
      </c>
      <c r="P26" s="59">
        <f t="shared" si="2"/>
        <v>46204</v>
      </c>
      <c r="Q26" s="41" t="str">
        <f t="shared" ca="1" si="3"/>
        <v>Contrato activo</v>
      </c>
      <c r="R26" s="42" t="s">
        <v>11</v>
      </c>
      <c r="S26" s="42" t="s">
        <v>29</v>
      </c>
      <c r="T26" s="42" t="s">
        <v>30</v>
      </c>
      <c r="U26" s="42" t="s">
        <v>14</v>
      </c>
      <c r="V26" s="41" t="s">
        <v>14</v>
      </c>
      <c r="W26" s="46">
        <v>6</v>
      </c>
      <c r="X26" s="41" t="s">
        <v>525</v>
      </c>
      <c r="Y26" s="43">
        <v>923703644</v>
      </c>
      <c r="Z26" s="44" t="s">
        <v>15</v>
      </c>
    </row>
    <row r="27" spans="1:26" ht="30" customHeight="1">
      <c r="A27" s="115">
        <v>25</v>
      </c>
      <c r="B27" s="38">
        <v>51</v>
      </c>
      <c r="C27" s="39" t="s">
        <v>65</v>
      </c>
      <c r="D27" s="40" t="s">
        <v>357</v>
      </c>
      <c r="E27" s="40" t="s">
        <v>386</v>
      </c>
      <c r="F27" s="41">
        <v>49655</v>
      </c>
      <c r="G27" s="40" t="str">
        <f t="shared" ca="1" si="0"/>
        <v>Dentro do Prazo</v>
      </c>
      <c r="H27" s="39" t="s">
        <v>10</v>
      </c>
      <c r="I27" s="39">
        <v>49</v>
      </c>
      <c r="J27" s="41">
        <v>28229</v>
      </c>
      <c r="K27" s="121">
        <v>43020</v>
      </c>
      <c r="L27" s="133" t="s">
        <v>580</v>
      </c>
      <c r="M27" s="127">
        <v>365</v>
      </c>
      <c r="N27" s="45" t="str">
        <f t="shared" ca="1" si="1"/>
        <v>8 anos, 6 meses</v>
      </c>
      <c r="O27" s="41">
        <v>45839</v>
      </c>
      <c r="P27" s="59">
        <f t="shared" si="2"/>
        <v>46204</v>
      </c>
      <c r="Q27" s="41" t="str">
        <f t="shared" ca="1" si="3"/>
        <v>Contrato activo</v>
      </c>
      <c r="R27" s="39" t="s">
        <v>49</v>
      </c>
      <c r="S27" s="39" t="s">
        <v>56</v>
      </c>
      <c r="T27" s="42" t="s">
        <v>19</v>
      </c>
      <c r="U27" s="42" t="s">
        <v>14</v>
      </c>
      <c r="V27" s="41" t="s">
        <v>14</v>
      </c>
      <c r="W27" s="46">
        <v>11</v>
      </c>
      <c r="X27" s="41" t="s">
        <v>528</v>
      </c>
      <c r="Y27" s="43">
        <v>938573407</v>
      </c>
      <c r="Z27" s="44" t="s">
        <v>15</v>
      </c>
    </row>
    <row r="28" spans="1:26" ht="30" customHeight="1">
      <c r="A28" s="115">
        <v>26</v>
      </c>
      <c r="B28" s="38">
        <v>78</v>
      </c>
      <c r="C28" s="39" t="s">
        <v>66</v>
      </c>
      <c r="D28" s="40" t="s">
        <v>357</v>
      </c>
      <c r="E28" s="40" t="s">
        <v>387</v>
      </c>
      <c r="F28" s="41">
        <v>49469</v>
      </c>
      <c r="G28" s="40" t="str">
        <f t="shared" ca="1" si="0"/>
        <v>Dentro do Prazo</v>
      </c>
      <c r="H28" s="39" t="s">
        <v>10</v>
      </c>
      <c r="I28" s="39">
        <v>50</v>
      </c>
      <c r="J28" s="41">
        <v>28925</v>
      </c>
      <c r="K28" s="121">
        <v>45518</v>
      </c>
      <c r="L28" s="133" t="s">
        <v>515</v>
      </c>
      <c r="M28" s="127">
        <v>365</v>
      </c>
      <c r="N28" s="45" t="str">
        <f t="shared" ca="1" si="1"/>
        <v>1 anos, 8 meses</v>
      </c>
      <c r="O28" s="41">
        <v>45882</v>
      </c>
      <c r="P28" s="59">
        <f t="shared" si="2"/>
        <v>46247</v>
      </c>
      <c r="Q28" s="41" t="str">
        <f t="shared" ca="1" si="3"/>
        <v>Contrato activo</v>
      </c>
      <c r="R28" s="42" t="s">
        <v>21</v>
      </c>
      <c r="S28" s="42" t="s">
        <v>67</v>
      </c>
      <c r="T28" s="42" t="s">
        <v>13</v>
      </c>
      <c r="U28" s="42" t="s">
        <v>14</v>
      </c>
      <c r="V28" s="41" t="s">
        <v>14</v>
      </c>
      <c r="W28" s="46">
        <v>2</v>
      </c>
      <c r="X28" s="41" t="s">
        <v>524</v>
      </c>
      <c r="Y28" s="43">
        <v>923600394</v>
      </c>
      <c r="Z28" s="44" t="s">
        <v>15</v>
      </c>
    </row>
    <row r="29" spans="1:26" ht="30" customHeight="1">
      <c r="A29" s="115">
        <v>27</v>
      </c>
      <c r="B29" s="38">
        <v>65</v>
      </c>
      <c r="C29" s="39" t="s">
        <v>68</v>
      </c>
      <c r="D29" s="40" t="s">
        <v>357</v>
      </c>
      <c r="E29" s="40" t="s">
        <v>388</v>
      </c>
      <c r="F29" s="41">
        <v>48618</v>
      </c>
      <c r="G29" s="40" t="str">
        <f t="shared" ca="1" si="0"/>
        <v>Dentro do Prazo</v>
      </c>
      <c r="H29" s="39" t="s">
        <v>10</v>
      </c>
      <c r="I29" s="39">
        <v>38</v>
      </c>
      <c r="J29" s="41">
        <v>32465</v>
      </c>
      <c r="K29" s="121">
        <v>45467</v>
      </c>
      <c r="L29" s="133" t="s">
        <v>515</v>
      </c>
      <c r="M29" s="127">
        <v>365</v>
      </c>
      <c r="N29" s="45" t="str">
        <f t="shared" ca="1" si="1"/>
        <v>1 anos, 10 meses</v>
      </c>
      <c r="O29" s="41">
        <v>45839</v>
      </c>
      <c r="P29" s="59">
        <f t="shared" si="2"/>
        <v>46204</v>
      </c>
      <c r="Q29" s="41" t="str">
        <f t="shared" ca="1" si="3"/>
        <v>Contrato activo</v>
      </c>
      <c r="R29" s="42" t="s">
        <v>11</v>
      </c>
      <c r="S29" s="42" t="s">
        <v>29</v>
      </c>
      <c r="T29" s="42" t="s">
        <v>30</v>
      </c>
      <c r="U29" s="42" t="s">
        <v>14</v>
      </c>
      <c r="V29" s="41" t="s">
        <v>14</v>
      </c>
      <c r="W29" s="46">
        <v>4</v>
      </c>
      <c r="X29" s="41" t="s">
        <v>529</v>
      </c>
      <c r="Y29" s="43">
        <v>931441463</v>
      </c>
      <c r="Z29" s="44" t="s">
        <v>15</v>
      </c>
    </row>
    <row r="30" spans="1:26" ht="30" customHeight="1">
      <c r="A30" s="115">
        <v>28</v>
      </c>
      <c r="B30" s="38">
        <v>69</v>
      </c>
      <c r="C30" s="39" t="s">
        <v>69</v>
      </c>
      <c r="D30" s="40" t="s">
        <v>357</v>
      </c>
      <c r="E30" s="40" t="s">
        <v>389</v>
      </c>
      <c r="F30" s="41">
        <v>46609</v>
      </c>
      <c r="G30" s="40" t="str">
        <f t="shared" ca="1" si="0"/>
        <v>Dentro do Prazo</v>
      </c>
      <c r="H30" s="39" t="s">
        <v>10</v>
      </c>
      <c r="I30" s="39">
        <v>45</v>
      </c>
      <c r="J30" s="41">
        <v>29799</v>
      </c>
      <c r="K30" s="121">
        <v>45474</v>
      </c>
      <c r="L30" s="133" t="s">
        <v>515</v>
      </c>
      <c r="M30" s="127">
        <v>365</v>
      </c>
      <c r="N30" s="45" t="str">
        <f t="shared" ca="1" si="1"/>
        <v>1 anos, 9 meses</v>
      </c>
      <c r="O30" s="41">
        <v>45839</v>
      </c>
      <c r="P30" s="59">
        <f t="shared" si="2"/>
        <v>46204</v>
      </c>
      <c r="Q30" s="41" t="str">
        <f t="shared" ca="1" si="3"/>
        <v>Contrato activo</v>
      </c>
      <c r="R30" s="42" t="s">
        <v>17</v>
      </c>
      <c r="S30" s="42" t="s">
        <v>18</v>
      </c>
      <c r="T30" s="42" t="s">
        <v>19</v>
      </c>
      <c r="U30" s="42" t="s">
        <v>14</v>
      </c>
      <c r="V30" s="41" t="s">
        <v>14</v>
      </c>
      <c r="W30" s="46">
        <v>7</v>
      </c>
      <c r="X30" s="41" t="s">
        <v>529</v>
      </c>
      <c r="Y30" s="43">
        <v>923730010</v>
      </c>
      <c r="Z30" s="44" t="s">
        <v>15</v>
      </c>
    </row>
    <row r="31" spans="1:26" ht="30" customHeight="1">
      <c r="A31" s="115">
        <v>29</v>
      </c>
      <c r="B31" s="38">
        <v>84</v>
      </c>
      <c r="C31" s="39" t="s">
        <v>70</v>
      </c>
      <c r="D31" s="40" t="s">
        <v>357</v>
      </c>
      <c r="E31" s="40" t="s">
        <v>390</v>
      </c>
      <c r="F31" s="41">
        <v>48290</v>
      </c>
      <c r="G31" s="40" t="str">
        <f t="shared" ca="1" si="0"/>
        <v>Dentro do Prazo</v>
      </c>
      <c r="H31" s="39" t="s">
        <v>10</v>
      </c>
      <c r="I31" s="39">
        <v>44</v>
      </c>
      <c r="J31" s="41">
        <v>30196</v>
      </c>
      <c r="K31" s="121">
        <v>45782</v>
      </c>
      <c r="L31" s="133" t="s">
        <v>515</v>
      </c>
      <c r="M31" s="127">
        <v>365</v>
      </c>
      <c r="N31" s="45" t="str">
        <f t="shared" ca="1" si="1"/>
        <v>0 anos, 11 meses</v>
      </c>
      <c r="O31" s="41">
        <v>45782</v>
      </c>
      <c r="P31" s="59">
        <f t="shared" si="2"/>
        <v>46147</v>
      </c>
      <c r="Q31" s="41" t="str">
        <f t="shared" ca="1" si="3"/>
        <v>Faltam 8 dias</v>
      </c>
      <c r="R31" s="42" t="s">
        <v>53</v>
      </c>
      <c r="S31" s="42" t="s">
        <v>71</v>
      </c>
      <c r="T31" s="42" t="s">
        <v>13</v>
      </c>
      <c r="U31" s="42" t="s">
        <v>14</v>
      </c>
      <c r="V31" s="41" t="s">
        <v>14</v>
      </c>
      <c r="W31" s="46">
        <v>3</v>
      </c>
      <c r="X31" s="41" t="s">
        <v>526</v>
      </c>
      <c r="Y31" s="43">
        <v>947286745</v>
      </c>
      <c r="Z31" s="44" t="s">
        <v>15</v>
      </c>
    </row>
    <row r="32" spans="1:26" ht="30" customHeight="1">
      <c r="A32" s="115">
        <v>30</v>
      </c>
      <c r="B32" s="38" t="s">
        <v>313</v>
      </c>
      <c r="C32" s="39" t="s">
        <v>72</v>
      </c>
      <c r="D32" s="40" t="s">
        <v>357</v>
      </c>
      <c r="E32" s="40" t="s">
        <v>551</v>
      </c>
      <c r="F32" s="41">
        <v>49009</v>
      </c>
      <c r="G32" s="40" t="str">
        <f t="shared" ca="1" si="0"/>
        <v>Dentro do Prazo</v>
      </c>
      <c r="H32" s="39" t="s">
        <v>10</v>
      </c>
      <c r="I32" s="39">
        <v>25</v>
      </c>
      <c r="J32" s="41">
        <v>37214</v>
      </c>
      <c r="K32" s="121">
        <v>46113</v>
      </c>
      <c r="L32" s="133" t="s">
        <v>515</v>
      </c>
      <c r="M32" s="127">
        <v>365</v>
      </c>
      <c r="N32" s="45" t="str">
        <f t="shared" ca="1" si="1"/>
        <v>0 anos, 0 meses</v>
      </c>
      <c r="O32" s="41">
        <v>46113</v>
      </c>
      <c r="P32" s="59">
        <f t="shared" si="2"/>
        <v>46478</v>
      </c>
      <c r="Q32" s="41" t="str">
        <f t="shared" ca="1" si="3"/>
        <v>Contrato activo</v>
      </c>
      <c r="R32" s="42" t="s">
        <v>49</v>
      </c>
      <c r="S32" s="42" t="s">
        <v>56</v>
      </c>
      <c r="T32" s="42" t="s">
        <v>19</v>
      </c>
      <c r="U32" s="42" t="s">
        <v>14</v>
      </c>
      <c r="V32" s="41" t="s">
        <v>14</v>
      </c>
      <c r="W32" s="46"/>
      <c r="X32" s="41" t="s">
        <v>528</v>
      </c>
      <c r="Y32" s="43">
        <v>931359128</v>
      </c>
      <c r="Z32" s="44" t="s">
        <v>15</v>
      </c>
    </row>
    <row r="33" spans="1:26" ht="30" customHeight="1">
      <c r="A33" s="117">
        <v>31</v>
      </c>
      <c r="B33" s="49"/>
      <c r="C33" s="110" t="s">
        <v>73</v>
      </c>
      <c r="D33" s="50" t="s">
        <v>357</v>
      </c>
      <c r="E33" s="50" t="s">
        <v>391</v>
      </c>
      <c r="F33" s="51">
        <v>48638</v>
      </c>
      <c r="G33" s="50" t="str">
        <f t="shared" ca="1" si="0"/>
        <v>Dentro do Prazo</v>
      </c>
      <c r="H33" s="110" t="s">
        <v>10</v>
      </c>
      <c r="I33" s="110">
        <v>40</v>
      </c>
      <c r="J33" s="51">
        <v>31450</v>
      </c>
      <c r="K33" s="122">
        <v>46142</v>
      </c>
      <c r="L33" s="133" t="s">
        <v>515</v>
      </c>
      <c r="M33" s="128">
        <v>365</v>
      </c>
      <c r="N33" s="112" t="e">
        <f t="shared" ca="1" si="1"/>
        <v>#NUM!</v>
      </c>
      <c r="O33" s="51">
        <v>46142</v>
      </c>
      <c r="P33" s="119">
        <f t="shared" si="2"/>
        <v>46507</v>
      </c>
      <c r="Q33" s="41" t="str">
        <f t="shared" ca="1" si="3"/>
        <v>Contrato activo</v>
      </c>
      <c r="R33" s="42" t="s">
        <v>21</v>
      </c>
      <c r="S33" s="42" t="s">
        <v>74</v>
      </c>
      <c r="T33" s="42" t="s">
        <v>41</v>
      </c>
      <c r="U33" s="42" t="s">
        <v>14</v>
      </c>
      <c r="V33" s="51" t="s">
        <v>14</v>
      </c>
      <c r="W33" s="46"/>
      <c r="X33" s="41" t="s">
        <v>526</v>
      </c>
      <c r="Y33" s="43">
        <v>925791959</v>
      </c>
      <c r="Z33" s="44" t="s">
        <v>15</v>
      </c>
    </row>
    <row r="34" spans="1:26" ht="30" customHeight="1">
      <c r="A34" s="37">
        <v>32</v>
      </c>
      <c r="B34" s="38">
        <v>1</v>
      </c>
      <c r="C34" s="39" t="s">
        <v>75</v>
      </c>
      <c r="D34" s="40" t="s">
        <v>358</v>
      </c>
      <c r="E34" s="52" t="s">
        <v>392</v>
      </c>
      <c r="F34" s="52"/>
      <c r="G34" s="40" t="str">
        <f t="shared" ca="1" si="0"/>
        <v/>
      </c>
      <c r="H34" s="53" t="s">
        <v>76</v>
      </c>
      <c r="I34" s="39">
        <v>52</v>
      </c>
      <c r="J34" s="41">
        <v>27143</v>
      </c>
      <c r="K34" s="123">
        <v>44228</v>
      </c>
      <c r="L34" s="133" t="s">
        <v>515</v>
      </c>
      <c r="M34" s="127">
        <v>365</v>
      </c>
      <c r="N34" s="45" t="str">
        <f t="shared" ca="1" si="1"/>
        <v>5 anos, 2 meses</v>
      </c>
      <c r="O34" s="54"/>
      <c r="P34" s="59" t="str">
        <f t="shared" si="2"/>
        <v>Sem dados</v>
      </c>
      <c r="Q34" s="41" t="str">
        <f t="shared" ca="1" si="3"/>
        <v>Sem dados</v>
      </c>
      <c r="R34" s="42" t="s">
        <v>77</v>
      </c>
      <c r="S34" s="42" t="s">
        <v>78</v>
      </c>
      <c r="T34" s="42" t="s">
        <v>19</v>
      </c>
      <c r="U34" s="42" t="s">
        <v>14</v>
      </c>
      <c r="V34" s="54" t="s">
        <v>14</v>
      </c>
      <c r="W34" s="78">
        <v>3</v>
      </c>
      <c r="X34" s="54" t="s">
        <v>524</v>
      </c>
      <c r="Y34" s="55">
        <v>924621613</v>
      </c>
      <c r="Z34" s="44" t="s">
        <v>15</v>
      </c>
    </row>
    <row r="35" spans="1:26" ht="30" customHeight="1">
      <c r="A35" s="37">
        <v>33</v>
      </c>
      <c r="B35" s="38">
        <v>2</v>
      </c>
      <c r="C35" s="39" t="s">
        <v>79</v>
      </c>
      <c r="D35" s="40" t="s">
        <v>358</v>
      </c>
      <c r="E35" s="40" t="s">
        <v>393</v>
      </c>
      <c r="F35" s="41">
        <v>46813</v>
      </c>
      <c r="G35" s="40" t="str">
        <f t="shared" ca="1" si="0"/>
        <v>Dentro do Prazo</v>
      </c>
      <c r="H35" s="53" t="s">
        <v>80</v>
      </c>
      <c r="I35" s="39">
        <v>59</v>
      </c>
      <c r="J35" s="41">
        <v>24502</v>
      </c>
      <c r="K35" s="123">
        <v>44796</v>
      </c>
      <c r="L35" s="133" t="s">
        <v>515</v>
      </c>
      <c r="M35" s="127">
        <v>365</v>
      </c>
      <c r="N35" s="45" t="str">
        <f t="shared" ca="1" si="1"/>
        <v>3 anos, 8 meses</v>
      </c>
      <c r="O35" s="41">
        <v>45898</v>
      </c>
      <c r="P35" s="59">
        <f t="shared" si="2"/>
        <v>46263</v>
      </c>
      <c r="Q35" s="41" t="str">
        <f t="shared" ca="1" si="3"/>
        <v>Contrato activo</v>
      </c>
      <c r="R35" s="42" t="s">
        <v>81</v>
      </c>
      <c r="S35" s="42" t="s">
        <v>82</v>
      </c>
      <c r="T35" s="42" t="s">
        <v>41</v>
      </c>
      <c r="U35" s="42" t="s">
        <v>14</v>
      </c>
      <c r="V35" s="54" t="s">
        <v>14</v>
      </c>
      <c r="W35" s="78">
        <v>1</v>
      </c>
      <c r="X35" s="54" t="s">
        <v>524</v>
      </c>
      <c r="Y35" s="56">
        <v>924623264</v>
      </c>
      <c r="Z35" s="44" t="s">
        <v>15</v>
      </c>
    </row>
    <row r="36" spans="1:26" ht="30" customHeight="1">
      <c r="A36" s="37">
        <v>34</v>
      </c>
      <c r="B36" s="38">
        <v>3</v>
      </c>
      <c r="C36" s="39" t="s">
        <v>83</v>
      </c>
      <c r="D36" s="40" t="s">
        <v>358</v>
      </c>
      <c r="E36" s="40" t="s">
        <v>394</v>
      </c>
      <c r="F36" s="41">
        <v>49167</v>
      </c>
      <c r="G36" s="40" t="str">
        <f t="shared" ca="1" si="0"/>
        <v>Dentro do Prazo</v>
      </c>
      <c r="H36" s="53" t="s">
        <v>84</v>
      </c>
      <c r="I36" s="39">
        <v>50</v>
      </c>
      <c r="J36" s="41">
        <v>28094</v>
      </c>
      <c r="K36" s="123">
        <v>45839</v>
      </c>
      <c r="L36" s="133" t="s">
        <v>515</v>
      </c>
      <c r="M36" s="127">
        <v>365</v>
      </c>
      <c r="N36" s="45" t="str">
        <f t="shared" ca="1" si="1"/>
        <v>0 anos, 9 meses</v>
      </c>
      <c r="O36" s="54">
        <v>45809</v>
      </c>
      <c r="P36" s="59">
        <f t="shared" si="2"/>
        <v>46174</v>
      </c>
      <c r="Q36" s="41" t="str">
        <f t="shared" ca="1" si="3"/>
        <v>Faltam 35 dias</v>
      </c>
      <c r="R36" s="42" t="s">
        <v>21</v>
      </c>
      <c r="S36" s="42" t="s">
        <v>85</v>
      </c>
      <c r="T36" s="42" t="s">
        <v>13</v>
      </c>
      <c r="U36" s="42" t="s">
        <v>14</v>
      </c>
      <c r="V36" s="54" t="s">
        <v>14</v>
      </c>
      <c r="W36" s="78">
        <v>2</v>
      </c>
      <c r="X36" s="54" t="s">
        <v>527</v>
      </c>
      <c r="Y36" s="56">
        <v>924569204</v>
      </c>
      <c r="Z36" s="44" t="s">
        <v>15</v>
      </c>
    </row>
    <row r="37" spans="1:26" ht="30" customHeight="1">
      <c r="A37" s="37">
        <v>35</v>
      </c>
      <c r="B37" s="38">
        <v>4</v>
      </c>
      <c r="C37" s="39" t="s">
        <v>86</v>
      </c>
      <c r="D37" s="40" t="s">
        <v>358</v>
      </c>
      <c r="E37" s="57" t="s">
        <v>395</v>
      </c>
      <c r="F37" s="57"/>
      <c r="G37" s="40" t="str">
        <f t="shared" ca="1" si="0"/>
        <v/>
      </c>
      <c r="H37" s="53" t="s">
        <v>80</v>
      </c>
      <c r="I37" s="58">
        <v>38</v>
      </c>
      <c r="J37" s="41">
        <v>32183</v>
      </c>
      <c r="K37" s="123">
        <v>45839</v>
      </c>
      <c r="L37" s="133" t="s">
        <v>515</v>
      </c>
      <c r="M37" s="127">
        <v>365</v>
      </c>
      <c r="N37" s="45" t="str">
        <f t="shared" ca="1" si="1"/>
        <v>0 anos, 9 meses</v>
      </c>
      <c r="O37" s="54"/>
      <c r="P37" s="59" t="str">
        <f t="shared" si="2"/>
        <v>Sem dados</v>
      </c>
      <c r="Q37" s="41" t="str">
        <f t="shared" ca="1" si="3"/>
        <v>Sem dados</v>
      </c>
      <c r="R37" s="42" t="s">
        <v>39</v>
      </c>
      <c r="S37" s="42" t="s">
        <v>40</v>
      </c>
      <c r="T37" s="42" t="s">
        <v>13</v>
      </c>
      <c r="U37" s="42" t="s">
        <v>14</v>
      </c>
      <c r="V37" s="54" t="s">
        <v>14</v>
      </c>
      <c r="W37" s="78">
        <v>0</v>
      </c>
      <c r="X37" s="54" t="s">
        <v>527</v>
      </c>
      <c r="Y37" s="56">
        <v>924575477</v>
      </c>
      <c r="Z37" s="44" t="s">
        <v>15</v>
      </c>
    </row>
    <row r="38" spans="1:26" ht="30" customHeight="1">
      <c r="A38" s="37">
        <v>36</v>
      </c>
      <c r="B38" s="38">
        <v>5</v>
      </c>
      <c r="C38" s="39" t="s">
        <v>87</v>
      </c>
      <c r="D38" s="40" t="s">
        <v>358</v>
      </c>
      <c r="E38" s="40" t="s">
        <v>396</v>
      </c>
      <c r="F38" s="41">
        <v>47432</v>
      </c>
      <c r="G38" s="40" t="str">
        <f t="shared" ca="1" si="0"/>
        <v>Dentro do Prazo</v>
      </c>
      <c r="H38" s="53" t="s">
        <v>84</v>
      </c>
      <c r="I38" s="39">
        <v>61</v>
      </c>
      <c r="J38" s="41">
        <v>23749</v>
      </c>
      <c r="K38" s="123">
        <v>45839</v>
      </c>
      <c r="L38" s="133" t="s">
        <v>515</v>
      </c>
      <c r="M38" s="127">
        <v>365</v>
      </c>
      <c r="N38" s="45" t="str">
        <f t="shared" ca="1" si="1"/>
        <v>0 anos, 9 meses</v>
      </c>
      <c r="O38" s="54">
        <v>45792</v>
      </c>
      <c r="P38" s="59">
        <f t="shared" si="2"/>
        <v>46157</v>
      </c>
      <c r="Q38" s="41" t="str">
        <f t="shared" ca="1" si="3"/>
        <v>Faltam 18 dias</v>
      </c>
      <c r="R38" s="42" t="s">
        <v>88</v>
      </c>
      <c r="S38" s="42" t="s">
        <v>89</v>
      </c>
      <c r="T38" s="42" t="s">
        <v>13</v>
      </c>
      <c r="U38" s="42" t="s">
        <v>14</v>
      </c>
      <c r="V38" s="54" t="s">
        <v>14</v>
      </c>
      <c r="W38" s="78">
        <v>2</v>
      </c>
      <c r="X38" s="54" t="s">
        <v>527</v>
      </c>
      <c r="Y38" s="55" t="s">
        <v>530</v>
      </c>
      <c r="Z38" s="44" t="s">
        <v>15</v>
      </c>
    </row>
    <row r="39" spans="1:26" ht="30" customHeight="1">
      <c r="A39" s="37">
        <v>37</v>
      </c>
      <c r="B39" s="38">
        <v>6</v>
      </c>
      <c r="C39" s="39" t="s">
        <v>90</v>
      </c>
      <c r="D39" s="40" t="s">
        <v>358</v>
      </c>
      <c r="E39" s="40" t="s">
        <v>397</v>
      </c>
      <c r="F39" s="41">
        <v>46768</v>
      </c>
      <c r="G39" s="40" t="str">
        <f t="shared" ca="1" si="0"/>
        <v>Dentro do Prazo</v>
      </c>
      <c r="H39" s="53" t="s">
        <v>80</v>
      </c>
      <c r="I39" s="39">
        <v>41</v>
      </c>
      <c r="J39" s="41">
        <v>31395</v>
      </c>
      <c r="K39" s="123">
        <v>45118</v>
      </c>
      <c r="L39" s="133" t="s">
        <v>515</v>
      </c>
      <c r="M39" s="127">
        <v>365</v>
      </c>
      <c r="N39" s="45" t="str">
        <f t="shared" ca="1" si="1"/>
        <v>2 anos, 9 meses</v>
      </c>
      <c r="O39" s="41">
        <v>45898</v>
      </c>
      <c r="P39" s="59">
        <f t="shared" si="2"/>
        <v>46263</v>
      </c>
      <c r="Q39" s="41" t="str">
        <f t="shared" ca="1" si="3"/>
        <v>Contrato activo</v>
      </c>
      <c r="R39" s="42" t="s">
        <v>39</v>
      </c>
      <c r="S39" s="42" t="s">
        <v>40</v>
      </c>
      <c r="T39" s="42" t="s">
        <v>41</v>
      </c>
      <c r="U39" s="42" t="s">
        <v>14</v>
      </c>
      <c r="V39" s="54" t="s">
        <v>14</v>
      </c>
      <c r="W39" s="78">
        <v>2</v>
      </c>
      <c r="X39" s="54" t="s">
        <v>527</v>
      </c>
      <c r="Y39" s="56">
        <v>923711178</v>
      </c>
      <c r="Z39" s="44" t="s">
        <v>15</v>
      </c>
    </row>
    <row r="40" spans="1:26" ht="30" customHeight="1">
      <c r="A40" s="37">
        <v>38</v>
      </c>
      <c r="B40" s="38">
        <v>7</v>
      </c>
      <c r="C40" s="39" t="s">
        <v>91</v>
      </c>
      <c r="D40" s="40" t="s">
        <v>358</v>
      </c>
      <c r="E40" s="40" t="s">
        <v>398</v>
      </c>
      <c r="F40" s="41">
        <v>48792</v>
      </c>
      <c r="G40" s="40" t="str">
        <f t="shared" ca="1" si="0"/>
        <v>Dentro do Prazo</v>
      </c>
      <c r="H40" s="53" t="s">
        <v>84</v>
      </c>
      <c r="I40" s="39">
        <v>47</v>
      </c>
      <c r="J40" s="41">
        <v>28924</v>
      </c>
      <c r="K40" s="123">
        <v>44849</v>
      </c>
      <c r="L40" s="133" t="s">
        <v>515</v>
      </c>
      <c r="M40" s="127">
        <v>365</v>
      </c>
      <c r="N40" s="45" t="str">
        <f t="shared" ca="1" si="1"/>
        <v>3 anos, 6 meses</v>
      </c>
      <c r="O40" s="41">
        <v>45879</v>
      </c>
      <c r="P40" s="59">
        <f t="shared" si="2"/>
        <v>46244</v>
      </c>
      <c r="Q40" s="41" t="str">
        <f t="shared" ca="1" si="3"/>
        <v>Contrato activo</v>
      </c>
      <c r="R40" s="42" t="s">
        <v>21</v>
      </c>
      <c r="S40" s="42" t="s">
        <v>92</v>
      </c>
      <c r="T40" s="42" t="s">
        <v>13</v>
      </c>
      <c r="U40" s="42" t="s">
        <v>14</v>
      </c>
      <c r="V40" s="54" t="s">
        <v>14</v>
      </c>
      <c r="W40" s="78">
        <v>1</v>
      </c>
      <c r="X40" s="54" t="s">
        <v>527</v>
      </c>
      <c r="Y40" s="56">
        <v>942051765</v>
      </c>
      <c r="Z40" s="44" t="s">
        <v>25</v>
      </c>
    </row>
    <row r="41" spans="1:26" ht="30" customHeight="1">
      <c r="A41" s="37">
        <v>39</v>
      </c>
      <c r="B41" s="38">
        <v>8</v>
      </c>
      <c r="C41" s="39" t="s">
        <v>93</v>
      </c>
      <c r="D41" s="40" t="s">
        <v>358</v>
      </c>
      <c r="E41" s="40" t="s">
        <v>399</v>
      </c>
      <c r="F41" s="41">
        <v>46607</v>
      </c>
      <c r="G41" s="40" t="str">
        <f t="shared" ca="1" si="0"/>
        <v>Dentro do Prazo</v>
      </c>
      <c r="H41" s="53" t="s">
        <v>84</v>
      </c>
      <c r="I41" s="39">
        <v>61</v>
      </c>
      <c r="J41" s="41">
        <v>23919</v>
      </c>
      <c r="K41" s="123">
        <v>43799</v>
      </c>
      <c r="L41" s="133" t="s">
        <v>515</v>
      </c>
      <c r="M41" s="127">
        <v>365</v>
      </c>
      <c r="N41" s="45" t="str">
        <f t="shared" ca="1" si="1"/>
        <v>6 anos, 4 meses</v>
      </c>
      <c r="O41" s="54">
        <v>45782</v>
      </c>
      <c r="P41" s="59">
        <f t="shared" si="2"/>
        <v>46147</v>
      </c>
      <c r="Q41" s="41" t="str">
        <f t="shared" ca="1" si="3"/>
        <v>Faltam 8 dias</v>
      </c>
      <c r="R41" s="42" t="s">
        <v>77</v>
      </c>
      <c r="S41" s="42" t="s">
        <v>74</v>
      </c>
      <c r="T41" s="42" t="s">
        <v>41</v>
      </c>
      <c r="U41" s="42" t="s">
        <v>14</v>
      </c>
      <c r="V41" s="54" t="s">
        <v>14</v>
      </c>
      <c r="W41" s="78">
        <v>0</v>
      </c>
      <c r="X41" s="54" t="s">
        <v>527</v>
      </c>
      <c r="Y41" s="56">
        <v>928822445</v>
      </c>
      <c r="Z41" s="44" t="s">
        <v>15</v>
      </c>
    </row>
    <row r="42" spans="1:26" ht="30" customHeight="1">
      <c r="A42" s="37">
        <v>40</v>
      </c>
      <c r="B42" s="38">
        <v>9</v>
      </c>
      <c r="C42" s="39" t="s">
        <v>94</v>
      </c>
      <c r="D42" s="40" t="s">
        <v>358</v>
      </c>
      <c r="E42" s="40" t="s">
        <v>400</v>
      </c>
      <c r="F42" s="40"/>
      <c r="G42" s="40" t="str">
        <f t="shared" ca="1" si="0"/>
        <v/>
      </c>
      <c r="H42" s="53" t="s">
        <v>84</v>
      </c>
      <c r="I42" s="39">
        <v>78</v>
      </c>
      <c r="J42" s="41">
        <v>17850</v>
      </c>
      <c r="K42" s="123">
        <v>43935</v>
      </c>
      <c r="L42" s="133" t="s">
        <v>515</v>
      </c>
      <c r="M42" s="127">
        <v>365</v>
      </c>
      <c r="N42" s="45" t="str">
        <f t="shared" ca="1" si="1"/>
        <v>6 anos, 0 meses</v>
      </c>
      <c r="O42" s="54"/>
      <c r="P42" s="59" t="str">
        <f t="shared" si="2"/>
        <v>Sem dados</v>
      </c>
      <c r="Q42" s="41" t="str">
        <f t="shared" ca="1" si="3"/>
        <v>Sem dados</v>
      </c>
      <c r="R42" s="42" t="s">
        <v>21</v>
      </c>
      <c r="S42" s="42" t="s">
        <v>74</v>
      </c>
      <c r="T42" s="42" t="s">
        <v>13</v>
      </c>
      <c r="U42" s="42" t="s">
        <v>14</v>
      </c>
      <c r="V42" s="54" t="s">
        <v>14</v>
      </c>
      <c r="W42" s="78">
        <v>4</v>
      </c>
      <c r="X42" s="54" t="s">
        <v>527</v>
      </c>
      <c r="Y42" s="56">
        <v>924623571</v>
      </c>
      <c r="Z42" s="44" t="s">
        <v>15</v>
      </c>
    </row>
    <row r="43" spans="1:26" ht="30" customHeight="1">
      <c r="A43" s="37">
        <v>41</v>
      </c>
      <c r="B43" s="38">
        <v>10</v>
      </c>
      <c r="C43" s="39" t="s">
        <v>95</v>
      </c>
      <c r="D43" s="40" t="s">
        <v>358</v>
      </c>
      <c r="E43" s="40" t="s">
        <v>401</v>
      </c>
      <c r="F43" s="41">
        <v>48024</v>
      </c>
      <c r="G43" s="40" t="str">
        <f t="shared" ca="1" si="0"/>
        <v>Dentro do Prazo</v>
      </c>
      <c r="H43" s="53" t="s">
        <v>96</v>
      </c>
      <c r="I43" s="39">
        <v>52</v>
      </c>
      <c r="J43" s="41">
        <v>27270</v>
      </c>
      <c r="K43" s="123">
        <v>44881</v>
      </c>
      <c r="L43" s="133" t="s">
        <v>515</v>
      </c>
      <c r="M43" s="127">
        <v>365</v>
      </c>
      <c r="N43" s="45" t="str">
        <f t="shared" ca="1" si="1"/>
        <v>3 anos, 5 meses</v>
      </c>
      <c r="O43" s="41">
        <v>45933</v>
      </c>
      <c r="P43" s="59">
        <f t="shared" si="2"/>
        <v>46298</v>
      </c>
      <c r="Q43" s="41" t="str">
        <f t="shared" ca="1" si="3"/>
        <v>Contrato activo</v>
      </c>
      <c r="R43" s="42" t="s">
        <v>88</v>
      </c>
      <c r="S43" s="42" t="s">
        <v>97</v>
      </c>
      <c r="T43" s="42" t="s">
        <v>41</v>
      </c>
      <c r="U43" s="42" t="s">
        <v>14</v>
      </c>
      <c r="V43" s="54" t="s">
        <v>14</v>
      </c>
      <c r="W43" s="78">
        <v>0</v>
      </c>
      <c r="X43" s="54" t="s">
        <v>527</v>
      </c>
      <c r="Y43" s="56">
        <v>921400838</v>
      </c>
      <c r="Z43" s="44" t="s">
        <v>15</v>
      </c>
    </row>
    <row r="44" spans="1:26" ht="30" customHeight="1">
      <c r="A44" s="37">
        <v>42</v>
      </c>
      <c r="B44" s="38">
        <v>11</v>
      </c>
      <c r="C44" s="39" t="s">
        <v>98</v>
      </c>
      <c r="D44" s="40" t="s">
        <v>358</v>
      </c>
      <c r="E44" s="40">
        <v>124534708</v>
      </c>
      <c r="F44" s="41">
        <v>49158</v>
      </c>
      <c r="G44" s="40" t="str">
        <f t="shared" ca="1" si="0"/>
        <v>Dentro do Prazo</v>
      </c>
      <c r="H44" s="53" t="s">
        <v>99</v>
      </c>
      <c r="I44" s="39">
        <v>51</v>
      </c>
      <c r="J44" s="41">
        <v>27563</v>
      </c>
      <c r="K44" s="123">
        <v>44894</v>
      </c>
      <c r="L44" s="133" t="s">
        <v>515</v>
      </c>
      <c r="M44" s="127">
        <v>365</v>
      </c>
      <c r="N44" s="45" t="str">
        <f t="shared" ca="1" si="1"/>
        <v>3 anos, 4 meses</v>
      </c>
      <c r="O44" s="41">
        <v>45933</v>
      </c>
      <c r="P44" s="59">
        <f t="shared" si="2"/>
        <v>46298</v>
      </c>
      <c r="Q44" s="41" t="str">
        <f t="shared" ca="1" si="3"/>
        <v>Contrato activo</v>
      </c>
      <c r="R44" s="42" t="s">
        <v>49</v>
      </c>
      <c r="S44" s="42" t="s">
        <v>100</v>
      </c>
      <c r="T44" s="42" t="s">
        <v>41</v>
      </c>
      <c r="U44" s="42" t="s">
        <v>14</v>
      </c>
      <c r="V44" s="54" t="s">
        <v>14</v>
      </c>
      <c r="W44" s="78">
        <v>2</v>
      </c>
      <c r="X44" s="54" t="s">
        <v>527</v>
      </c>
      <c r="Y44" s="56">
        <v>942051068</v>
      </c>
      <c r="Z44" s="44" t="s">
        <v>15</v>
      </c>
    </row>
    <row r="45" spans="1:26" ht="30" customHeight="1">
      <c r="A45" s="37">
        <v>43</v>
      </c>
      <c r="B45" s="38">
        <v>12</v>
      </c>
      <c r="C45" s="39" t="s">
        <v>101</v>
      </c>
      <c r="D45" s="40" t="s">
        <v>358</v>
      </c>
      <c r="E45" s="40" t="s">
        <v>402</v>
      </c>
      <c r="F45" s="41">
        <v>49282</v>
      </c>
      <c r="G45" s="40" t="str">
        <f t="shared" ca="1" si="0"/>
        <v>Dentro do Prazo</v>
      </c>
      <c r="H45" s="53" t="s">
        <v>84</v>
      </c>
      <c r="I45" s="39">
        <v>60</v>
      </c>
      <c r="J45" s="41">
        <v>24382</v>
      </c>
      <c r="K45" s="123">
        <v>45839</v>
      </c>
      <c r="L45" s="133" t="s">
        <v>515</v>
      </c>
      <c r="M45" s="127">
        <v>365</v>
      </c>
      <c r="N45" s="45" t="str">
        <f t="shared" ca="1" si="1"/>
        <v>0 anos, 9 meses</v>
      </c>
      <c r="O45" s="54">
        <v>45839</v>
      </c>
      <c r="P45" s="59">
        <f t="shared" si="2"/>
        <v>46204</v>
      </c>
      <c r="Q45" s="41" t="str">
        <f t="shared" ca="1" si="3"/>
        <v>Contrato activo</v>
      </c>
      <c r="R45" s="42" t="s">
        <v>21</v>
      </c>
      <c r="S45" s="42" t="s">
        <v>102</v>
      </c>
      <c r="T45" s="42" t="s">
        <v>41</v>
      </c>
      <c r="U45" s="42" t="s">
        <v>14</v>
      </c>
      <c r="V45" s="54" t="s">
        <v>14</v>
      </c>
      <c r="W45" s="78">
        <v>2</v>
      </c>
      <c r="X45" s="55" t="s">
        <v>527</v>
      </c>
      <c r="Y45" s="55">
        <v>924623309</v>
      </c>
      <c r="Z45" s="44" t="s">
        <v>15</v>
      </c>
    </row>
    <row r="46" spans="1:26" ht="30" customHeight="1">
      <c r="A46" s="37">
        <v>44</v>
      </c>
      <c r="B46" s="38">
        <v>13</v>
      </c>
      <c r="C46" s="39" t="s">
        <v>103</v>
      </c>
      <c r="D46" s="40" t="s">
        <v>358</v>
      </c>
      <c r="E46" s="40" t="s">
        <v>403</v>
      </c>
      <c r="F46" s="41">
        <v>46042</v>
      </c>
      <c r="G46" s="40" t="str">
        <f t="shared" ca="1" si="0"/>
        <v>Documento Expirado</v>
      </c>
      <c r="H46" s="53" t="s">
        <v>80</v>
      </c>
      <c r="I46" s="39">
        <v>66</v>
      </c>
      <c r="J46" s="41">
        <v>22115</v>
      </c>
      <c r="K46" s="123">
        <v>44177</v>
      </c>
      <c r="L46" s="133" t="s">
        <v>515</v>
      </c>
      <c r="M46" s="127">
        <v>365</v>
      </c>
      <c r="N46" s="45" t="str">
        <f t="shared" ca="1" si="1"/>
        <v>5 anos, 4 meses</v>
      </c>
      <c r="O46" s="54">
        <v>45876</v>
      </c>
      <c r="P46" s="59">
        <f t="shared" si="2"/>
        <v>46241</v>
      </c>
      <c r="Q46" s="41" t="str">
        <f t="shared" ca="1" si="3"/>
        <v>Contrato activo</v>
      </c>
      <c r="R46" s="42" t="s">
        <v>77</v>
      </c>
      <c r="S46" s="42" t="s">
        <v>104</v>
      </c>
      <c r="T46" s="42" t="s">
        <v>13</v>
      </c>
      <c r="U46" s="42" t="s">
        <v>14</v>
      </c>
      <c r="V46" s="54" t="s">
        <v>14</v>
      </c>
      <c r="W46" s="78">
        <v>2</v>
      </c>
      <c r="X46" s="55" t="s">
        <v>527</v>
      </c>
      <c r="Y46" s="56">
        <v>924623188</v>
      </c>
      <c r="Z46" s="44" t="s">
        <v>15</v>
      </c>
    </row>
    <row r="47" spans="1:26" ht="30" customHeight="1">
      <c r="A47" s="37">
        <v>45</v>
      </c>
      <c r="B47" s="38">
        <v>14</v>
      </c>
      <c r="C47" s="39" t="s">
        <v>105</v>
      </c>
      <c r="D47" s="40" t="s">
        <v>358</v>
      </c>
      <c r="E47" s="40" t="s">
        <v>404</v>
      </c>
      <c r="F47" s="41">
        <v>47468</v>
      </c>
      <c r="G47" s="40" t="str">
        <f t="shared" ca="1" si="0"/>
        <v>Dentro do Prazo</v>
      </c>
      <c r="H47" s="53" t="s">
        <v>80</v>
      </c>
      <c r="I47" s="39">
        <v>71</v>
      </c>
      <c r="J47" s="41">
        <v>20445</v>
      </c>
      <c r="K47" s="123">
        <v>44013</v>
      </c>
      <c r="L47" s="133" t="s">
        <v>515</v>
      </c>
      <c r="M47" s="127">
        <v>365</v>
      </c>
      <c r="N47" s="45" t="str">
        <f t="shared" ca="1" si="1"/>
        <v>5 anos, 9 meses</v>
      </c>
      <c r="O47" s="54">
        <v>45672</v>
      </c>
      <c r="P47" s="59">
        <f t="shared" si="2"/>
        <v>46037</v>
      </c>
      <c r="Q47" s="41" t="str">
        <f t="shared" ca="1" si="3"/>
        <v>Expirado</v>
      </c>
      <c r="R47" s="42" t="s">
        <v>106</v>
      </c>
      <c r="S47" s="42" t="s">
        <v>107</v>
      </c>
      <c r="T47" s="42" t="s">
        <v>13</v>
      </c>
      <c r="U47" s="42" t="s">
        <v>14</v>
      </c>
      <c r="V47" s="54" t="s">
        <v>14</v>
      </c>
      <c r="W47" s="78">
        <v>1</v>
      </c>
      <c r="X47" s="55" t="s">
        <v>527</v>
      </c>
      <c r="Y47" s="56">
        <v>924236294</v>
      </c>
      <c r="Z47" s="44" t="s">
        <v>15</v>
      </c>
    </row>
    <row r="48" spans="1:26" ht="30" customHeight="1">
      <c r="A48" s="37">
        <v>46</v>
      </c>
      <c r="B48" s="38">
        <v>15</v>
      </c>
      <c r="C48" s="39" t="s">
        <v>108</v>
      </c>
      <c r="D48" s="40" t="s">
        <v>358</v>
      </c>
      <c r="E48" s="40" t="s">
        <v>405</v>
      </c>
      <c r="F48" s="41">
        <v>49105</v>
      </c>
      <c r="G48" s="40" t="str">
        <f t="shared" ca="1" si="0"/>
        <v>Dentro do Prazo</v>
      </c>
      <c r="H48" s="53" t="s">
        <v>84</v>
      </c>
      <c r="I48" s="39">
        <v>62</v>
      </c>
      <c r="J48" s="41">
        <v>23514</v>
      </c>
      <c r="K48" s="123">
        <v>44887</v>
      </c>
      <c r="L48" s="133" t="s">
        <v>515</v>
      </c>
      <c r="M48" s="127">
        <v>365</v>
      </c>
      <c r="N48" s="45" t="str">
        <f t="shared" ca="1" si="1"/>
        <v>3 anos, 5 meses</v>
      </c>
      <c r="O48" s="41">
        <v>45933</v>
      </c>
      <c r="P48" s="59">
        <f t="shared" si="2"/>
        <v>46298</v>
      </c>
      <c r="Q48" s="41" t="str">
        <f t="shared" ca="1" si="3"/>
        <v>Contrato activo</v>
      </c>
      <c r="R48" s="42" t="s">
        <v>17</v>
      </c>
      <c r="S48" s="42" t="s">
        <v>35</v>
      </c>
      <c r="T48" s="42" t="s">
        <v>19</v>
      </c>
      <c r="U48" s="42" t="s">
        <v>14</v>
      </c>
      <c r="V48" s="54" t="s">
        <v>14</v>
      </c>
      <c r="W48" s="78">
        <v>3</v>
      </c>
      <c r="X48" s="55" t="s">
        <v>531</v>
      </c>
      <c r="Y48" s="56">
        <v>930024596</v>
      </c>
      <c r="Z48" s="44" t="s">
        <v>15</v>
      </c>
    </row>
    <row r="49" spans="1:26" ht="30" customHeight="1">
      <c r="A49" s="37">
        <v>47</v>
      </c>
      <c r="B49" s="38">
        <v>16</v>
      </c>
      <c r="C49" s="39" t="s">
        <v>109</v>
      </c>
      <c r="D49" s="40" t="s">
        <v>358</v>
      </c>
      <c r="E49" s="40" t="s">
        <v>406</v>
      </c>
      <c r="F49" s="41">
        <v>46958</v>
      </c>
      <c r="G49" s="40" t="str">
        <f t="shared" ca="1" si="0"/>
        <v>Dentro do Prazo</v>
      </c>
      <c r="H49" s="53" t="s">
        <v>84</v>
      </c>
      <c r="I49" s="39">
        <v>50</v>
      </c>
      <c r="J49" s="41">
        <v>28018</v>
      </c>
      <c r="K49" s="123">
        <v>45839</v>
      </c>
      <c r="L49" s="133" t="s">
        <v>515</v>
      </c>
      <c r="M49" s="127">
        <v>365</v>
      </c>
      <c r="N49" s="45" t="str">
        <f t="shared" ca="1" si="1"/>
        <v>0 anos, 9 meses</v>
      </c>
      <c r="O49" s="54">
        <v>45839</v>
      </c>
      <c r="P49" s="59">
        <f t="shared" si="2"/>
        <v>46204</v>
      </c>
      <c r="Q49" s="41" t="str">
        <f t="shared" ca="1" si="3"/>
        <v>Contrato activo</v>
      </c>
      <c r="R49" s="42" t="s">
        <v>77</v>
      </c>
      <c r="S49" s="42" t="s">
        <v>74</v>
      </c>
      <c r="T49" s="42" t="s">
        <v>19</v>
      </c>
      <c r="U49" s="42" t="s">
        <v>14</v>
      </c>
      <c r="V49" s="54" t="s">
        <v>14</v>
      </c>
      <c r="W49" s="78">
        <v>4</v>
      </c>
      <c r="X49" s="55" t="s">
        <v>527</v>
      </c>
      <c r="Y49" s="56">
        <v>924567768</v>
      </c>
      <c r="Z49" s="44" t="s">
        <v>15</v>
      </c>
    </row>
    <row r="50" spans="1:26" ht="30" customHeight="1">
      <c r="A50" s="37">
        <v>48</v>
      </c>
      <c r="B50" s="38">
        <v>17</v>
      </c>
      <c r="C50" s="39" t="s">
        <v>110</v>
      </c>
      <c r="D50" s="40" t="s">
        <v>358</v>
      </c>
      <c r="E50" s="40" t="s">
        <v>407</v>
      </c>
      <c r="F50" s="41">
        <v>47055</v>
      </c>
      <c r="G50" s="40" t="str">
        <f t="shared" ca="1" si="0"/>
        <v>Dentro do Prazo</v>
      </c>
      <c r="H50" s="53" t="s">
        <v>84</v>
      </c>
      <c r="I50" s="39">
        <v>45</v>
      </c>
      <c r="J50" s="41">
        <v>29629</v>
      </c>
      <c r="K50" s="123">
        <v>45898</v>
      </c>
      <c r="L50" s="133" t="s">
        <v>515</v>
      </c>
      <c r="M50" s="127">
        <v>365</v>
      </c>
      <c r="N50" s="45" t="str">
        <f t="shared" ca="1" si="1"/>
        <v>0 anos, 7 meses</v>
      </c>
      <c r="O50" s="54">
        <v>45898</v>
      </c>
      <c r="P50" s="59">
        <f t="shared" si="2"/>
        <v>46263</v>
      </c>
      <c r="Q50" s="41" t="str">
        <f t="shared" ca="1" si="3"/>
        <v>Contrato activo</v>
      </c>
      <c r="R50" s="42" t="s">
        <v>21</v>
      </c>
      <c r="S50" s="42" t="s">
        <v>111</v>
      </c>
      <c r="T50" s="42" t="s">
        <v>13</v>
      </c>
      <c r="U50" s="42" t="s">
        <v>112</v>
      </c>
      <c r="V50" s="54" t="s">
        <v>14</v>
      </c>
      <c r="W50" s="78">
        <v>1</v>
      </c>
      <c r="X50" s="55" t="s">
        <v>527</v>
      </c>
      <c r="Y50" s="55"/>
      <c r="Z50" s="44" t="s">
        <v>25</v>
      </c>
    </row>
    <row r="51" spans="1:26" ht="30" customHeight="1">
      <c r="A51" s="37">
        <v>49</v>
      </c>
      <c r="B51" s="38">
        <v>18</v>
      </c>
      <c r="C51" s="39" t="s">
        <v>113</v>
      </c>
      <c r="D51" s="40" t="s">
        <v>358</v>
      </c>
      <c r="E51" s="40" t="s">
        <v>408</v>
      </c>
      <c r="F51" s="41">
        <v>47823</v>
      </c>
      <c r="G51" s="40" t="str">
        <f t="shared" ca="1" si="0"/>
        <v>Dentro do Prazo</v>
      </c>
      <c r="H51" s="53" t="s">
        <v>84</v>
      </c>
      <c r="I51" s="39">
        <v>35</v>
      </c>
      <c r="J51" s="41">
        <v>33322</v>
      </c>
      <c r="K51" s="123">
        <v>45845</v>
      </c>
      <c r="L51" s="133" t="s">
        <v>515</v>
      </c>
      <c r="M51" s="127">
        <v>365</v>
      </c>
      <c r="N51" s="45" t="str">
        <f t="shared" ca="1" si="1"/>
        <v>0 anos, 9 meses</v>
      </c>
      <c r="O51" s="54">
        <v>45845</v>
      </c>
      <c r="P51" s="59">
        <f t="shared" si="2"/>
        <v>46210</v>
      </c>
      <c r="Q51" s="41" t="str">
        <f t="shared" ca="1" si="3"/>
        <v>Contrato activo</v>
      </c>
      <c r="R51" s="42" t="s">
        <v>77</v>
      </c>
      <c r="S51" s="42" t="s">
        <v>74</v>
      </c>
      <c r="T51" s="42" t="s">
        <v>13</v>
      </c>
      <c r="U51" s="42" t="s">
        <v>14</v>
      </c>
      <c r="V51" s="54" t="s">
        <v>14</v>
      </c>
      <c r="W51" s="78"/>
      <c r="X51" s="55" t="s">
        <v>527</v>
      </c>
      <c r="Y51" s="56">
        <v>5546991339500</v>
      </c>
      <c r="Z51" s="44" t="s">
        <v>15</v>
      </c>
    </row>
    <row r="52" spans="1:26" ht="30" customHeight="1">
      <c r="A52" s="37">
        <v>50</v>
      </c>
      <c r="B52" s="38">
        <v>19</v>
      </c>
      <c r="C52" s="39" t="s">
        <v>114</v>
      </c>
      <c r="D52" s="40" t="s">
        <v>358</v>
      </c>
      <c r="E52" s="40" t="s">
        <v>579</v>
      </c>
      <c r="F52" s="41">
        <v>47055</v>
      </c>
      <c r="G52" s="40" t="str">
        <f t="shared" ca="1" si="0"/>
        <v>Dentro do Prazo</v>
      </c>
      <c r="H52" s="53" t="s">
        <v>84</v>
      </c>
      <c r="I52" s="39">
        <v>45</v>
      </c>
      <c r="J52" s="41">
        <v>29750</v>
      </c>
      <c r="K52" s="123">
        <v>45047</v>
      </c>
      <c r="L52" s="133" t="s">
        <v>515</v>
      </c>
      <c r="M52" s="127">
        <v>365</v>
      </c>
      <c r="N52" s="45" t="str">
        <f t="shared" ca="1" si="1"/>
        <v>2 anos, 11 meses</v>
      </c>
      <c r="O52" s="41">
        <v>45855</v>
      </c>
      <c r="P52" s="59">
        <f t="shared" si="2"/>
        <v>46220</v>
      </c>
      <c r="Q52" s="41" t="str">
        <f t="shared" ca="1" si="3"/>
        <v>Contrato activo</v>
      </c>
      <c r="R52" s="59" t="s">
        <v>115</v>
      </c>
      <c r="S52" s="42" t="s">
        <v>116</v>
      </c>
      <c r="T52" s="42" t="s">
        <v>13</v>
      </c>
      <c r="U52" s="42" t="s">
        <v>112</v>
      </c>
      <c r="V52" s="54" t="s">
        <v>14</v>
      </c>
      <c r="W52" s="78">
        <v>1</v>
      </c>
      <c r="X52" s="55" t="s">
        <v>527</v>
      </c>
      <c r="Y52" s="56">
        <v>935009963</v>
      </c>
      <c r="Z52" s="44" t="s">
        <v>15</v>
      </c>
    </row>
    <row r="53" spans="1:26" ht="30" customHeight="1">
      <c r="A53" s="37">
        <v>51</v>
      </c>
      <c r="B53" s="38">
        <v>20</v>
      </c>
      <c r="C53" s="39" t="s">
        <v>117</v>
      </c>
      <c r="D53" s="40" t="s">
        <v>358</v>
      </c>
      <c r="E53" s="40" t="s">
        <v>410</v>
      </c>
      <c r="F53" s="41">
        <v>48331</v>
      </c>
      <c r="G53" s="40" t="str">
        <f t="shared" ca="1" si="0"/>
        <v>Dentro do Prazo</v>
      </c>
      <c r="H53" s="53" t="s">
        <v>84</v>
      </c>
      <c r="I53" s="39">
        <v>45</v>
      </c>
      <c r="J53" s="41">
        <v>29718</v>
      </c>
      <c r="K53" s="123">
        <v>45839</v>
      </c>
      <c r="L53" s="133" t="s">
        <v>515</v>
      </c>
      <c r="M53" s="127">
        <v>365</v>
      </c>
      <c r="N53" s="45" t="str">
        <f t="shared" ca="1" si="1"/>
        <v>0 anos, 9 meses</v>
      </c>
      <c r="O53" s="54">
        <v>45839</v>
      </c>
      <c r="P53" s="59">
        <f t="shared" si="2"/>
        <v>46204</v>
      </c>
      <c r="Q53" s="41" t="str">
        <f t="shared" ca="1" si="3"/>
        <v>Contrato activo</v>
      </c>
      <c r="R53" s="42" t="s">
        <v>77</v>
      </c>
      <c r="S53" s="42" t="s">
        <v>74</v>
      </c>
      <c r="T53" s="42" t="s">
        <v>19</v>
      </c>
      <c r="U53" s="42" t="s">
        <v>14</v>
      </c>
      <c r="V53" s="54" t="s">
        <v>14</v>
      </c>
      <c r="W53" s="78">
        <v>2</v>
      </c>
      <c r="X53" s="55" t="s">
        <v>527</v>
      </c>
      <c r="Y53" s="56">
        <v>927762627</v>
      </c>
      <c r="Z53" s="44" t="s">
        <v>15</v>
      </c>
    </row>
    <row r="54" spans="1:26" ht="30" customHeight="1">
      <c r="A54" s="37">
        <v>52</v>
      </c>
      <c r="B54" s="38">
        <v>21</v>
      </c>
      <c r="C54" s="39" t="s">
        <v>118</v>
      </c>
      <c r="D54" s="40" t="s">
        <v>358</v>
      </c>
      <c r="E54" s="40" t="s">
        <v>411</v>
      </c>
      <c r="F54" s="41">
        <v>46714</v>
      </c>
      <c r="G54" s="40" t="str">
        <f t="shared" ca="1" si="0"/>
        <v>Dentro do Prazo</v>
      </c>
      <c r="H54" s="53" t="s">
        <v>84</v>
      </c>
      <c r="I54" s="39">
        <v>64</v>
      </c>
      <c r="J54" s="41">
        <v>22717</v>
      </c>
      <c r="K54" s="123">
        <v>45839</v>
      </c>
      <c r="L54" s="133" t="s">
        <v>515</v>
      </c>
      <c r="M54" s="127">
        <v>365</v>
      </c>
      <c r="N54" s="45" t="str">
        <f t="shared" ca="1" si="1"/>
        <v>0 anos, 9 meses</v>
      </c>
      <c r="O54" s="54">
        <v>45839</v>
      </c>
      <c r="P54" s="59">
        <f t="shared" si="2"/>
        <v>46204</v>
      </c>
      <c r="Q54" s="41" t="str">
        <f t="shared" ca="1" si="3"/>
        <v>Contrato activo</v>
      </c>
      <c r="R54" s="42" t="s">
        <v>21</v>
      </c>
      <c r="S54" s="42" t="s">
        <v>119</v>
      </c>
      <c r="T54" s="42" t="s">
        <v>13</v>
      </c>
      <c r="U54" s="42" t="s">
        <v>14</v>
      </c>
      <c r="V54" s="54" t="s">
        <v>14</v>
      </c>
      <c r="W54" s="78">
        <v>2</v>
      </c>
      <c r="X54" s="55" t="s">
        <v>527</v>
      </c>
      <c r="Y54" s="56">
        <v>924557664</v>
      </c>
      <c r="Z54" s="44" t="s">
        <v>15</v>
      </c>
    </row>
    <row r="55" spans="1:26" ht="30" customHeight="1">
      <c r="A55" s="37">
        <v>53</v>
      </c>
      <c r="B55" s="38">
        <v>22</v>
      </c>
      <c r="C55" s="39" t="s">
        <v>120</v>
      </c>
      <c r="D55" s="40" t="s">
        <v>358</v>
      </c>
      <c r="E55" s="40" t="s">
        <v>412</v>
      </c>
      <c r="F55" s="41">
        <v>46743</v>
      </c>
      <c r="G55" s="40" t="str">
        <f t="shared" ca="1" si="0"/>
        <v>Dentro do Prazo</v>
      </c>
      <c r="H55" s="53" t="s">
        <v>80</v>
      </c>
      <c r="I55" s="39">
        <v>51</v>
      </c>
      <c r="J55" s="41">
        <v>27646</v>
      </c>
      <c r="K55" s="123">
        <v>44147</v>
      </c>
      <c r="L55" s="133" t="s">
        <v>515</v>
      </c>
      <c r="M55" s="127">
        <v>365</v>
      </c>
      <c r="N55" s="45" t="str">
        <f t="shared" ca="1" si="1"/>
        <v>5 anos, 5 meses</v>
      </c>
      <c r="O55" s="54">
        <v>45782</v>
      </c>
      <c r="P55" s="59">
        <f t="shared" si="2"/>
        <v>46147</v>
      </c>
      <c r="Q55" s="41" t="str">
        <f t="shared" ca="1" si="3"/>
        <v>Faltam 8 dias</v>
      </c>
      <c r="R55" s="42" t="s">
        <v>17</v>
      </c>
      <c r="S55" s="42" t="s">
        <v>121</v>
      </c>
      <c r="T55" s="42" t="s">
        <v>13</v>
      </c>
      <c r="U55" s="42" t="s">
        <v>14</v>
      </c>
      <c r="V55" s="54" t="s">
        <v>14</v>
      </c>
      <c r="W55" s="78">
        <v>0</v>
      </c>
      <c r="X55" s="55" t="s">
        <v>527</v>
      </c>
      <c r="Y55" s="56">
        <v>922363749</v>
      </c>
      <c r="Z55" s="44" t="s">
        <v>15</v>
      </c>
    </row>
    <row r="56" spans="1:26" ht="30" customHeight="1">
      <c r="A56" s="37">
        <v>54</v>
      </c>
      <c r="B56" s="38">
        <v>23</v>
      </c>
      <c r="C56" s="39" t="s">
        <v>122</v>
      </c>
      <c r="D56" s="40" t="s">
        <v>358</v>
      </c>
      <c r="E56" s="40" t="s">
        <v>413</v>
      </c>
      <c r="F56" s="41">
        <v>46950</v>
      </c>
      <c r="G56" s="40" t="str">
        <f t="shared" ca="1" si="0"/>
        <v>Dentro do Prazo</v>
      </c>
      <c r="H56" s="53" t="s">
        <v>84</v>
      </c>
      <c r="I56" s="39">
        <v>40</v>
      </c>
      <c r="J56" s="41">
        <v>31742</v>
      </c>
      <c r="K56" s="123">
        <v>45839</v>
      </c>
      <c r="L56" s="133" t="s">
        <v>515</v>
      </c>
      <c r="M56" s="127">
        <v>365</v>
      </c>
      <c r="N56" s="45" t="str">
        <f t="shared" ca="1" si="1"/>
        <v>0 anos, 9 meses</v>
      </c>
      <c r="O56" s="54">
        <v>45792</v>
      </c>
      <c r="P56" s="59">
        <f t="shared" si="2"/>
        <v>46157</v>
      </c>
      <c r="Q56" s="41" t="str">
        <f t="shared" ca="1" si="3"/>
        <v>Faltam 18 dias</v>
      </c>
      <c r="R56" s="42" t="s">
        <v>21</v>
      </c>
      <c r="S56" s="42" t="s">
        <v>123</v>
      </c>
      <c r="T56" s="42" t="s">
        <v>19</v>
      </c>
      <c r="U56" s="42" t="s">
        <v>14</v>
      </c>
      <c r="V56" s="54" t="s">
        <v>14</v>
      </c>
      <c r="W56" s="78"/>
      <c r="X56" s="55" t="s">
        <v>527</v>
      </c>
      <c r="Y56" s="56">
        <v>554988348020</v>
      </c>
      <c r="Z56" s="44" t="s">
        <v>15</v>
      </c>
    </row>
    <row r="57" spans="1:26" ht="30" customHeight="1">
      <c r="A57" s="37">
        <v>55</v>
      </c>
      <c r="B57" s="38">
        <v>24</v>
      </c>
      <c r="C57" s="39" t="s">
        <v>578</v>
      </c>
      <c r="D57" s="40" t="s">
        <v>358</v>
      </c>
      <c r="E57" s="40" t="s">
        <v>414</v>
      </c>
      <c r="F57" s="41">
        <v>45881</v>
      </c>
      <c r="G57" s="40" t="str">
        <f t="shared" ca="1" si="0"/>
        <v>Documento Expirado</v>
      </c>
      <c r="H57" s="53" t="s">
        <v>80</v>
      </c>
      <c r="I57" s="39">
        <v>63</v>
      </c>
      <c r="J57" s="41">
        <v>23144</v>
      </c>
      <c r="K57" s="123">
        <v>42917</v>
      </c>
      <c r="L57" s="133" t="s">
        <v>515</v>
      </c>
      <c r="M57" s="127">
        <v>365</v>
      </c>
      <c r="N57" s="45" t="str">
        <f t="shared" ca="1" si="1"/>
        <v>8 anos, 9 meses</v>
      </c>
      <c r="O57" s="54">
        <v>45870</v>
      </c>
      <c r="P57" s="59">
        <f t="shared" si="2"/>
        <v>46235</v>
      </c>
      <c r="Q57" s="41" t="str">
        <f t="shared" ca="1" si="3"/>
        <v>Contrato activo</v>
      </c>
      <c r="R57" s="59" t="s">
        <v>115</v>
      </c>
      <c r="S57" s="42" t="s">
        <v>125</v>
      </c>
      <c r="T57" s="42" t="s">
        <v>13</v>
      </c>
      <c r="U57" s="42" t="s">
        <v>14</v>
      </c>
      <c r="V57" s="54" t="s">
        <v>14</v>
      </c>
      <c r="W57" s="78">
        <v>3</v>
      </c>
      <c r="X57" s="55" t="s">
        <v>527</v>
      </c>
      <c r="Y57" s="56">
        <v>925033551</v>
      </c>
      <c r="Z57" s="44" t="s">
        <v>15</v>
      </c>
    </row>
    <row r="58" spans="1:26" ht="30" customHeight="1">
      <c r="A58" s="37">
        <v>56</v>
      </c>
      <c r="B58" s="38" t="s">
        <v>314</v>
      </c>
      <c r="C58" s="39" t="s">
        <v>126</v>
      </c>
      <c r="D58" s="40" t="s">
        <v>358</v>
      </c>
      <c r="E58" s="40" t="s">
        <v>415</v>
      </c>
      <c r="F58" s="41">
        <v>49528</v>
      </c>
      <c r="G58" s="40" t="str">
        <f t="shared" ca="1" si="0"/>
        <v>Dentro do Prazo</v>
      </c>
      <c r="H58" s="53" t="s">
        <v>84</v>
      </c>
      <c r="I58" s="39">
        <v>42</v>
      </c>
      <c r="J58" s="41">
        <v>30743</v>
      </c>
      <c r="K58" s="121">
        <v>45945</v>
      </c>
      <c r="L58" s="133" t="s">
        <v>515</v>
      </c>
      <c r="M58" s="127">
        <v>365</v>
      </c>
      <c r="N58" s="45" t="str">
        <f t="shared" ca="1" si="1"/>
        <v>0 anos, 6 meses</v>
      </c>
      <c r="O58" s="54">
        <v>45945</v>
      </c>
      <c r="P58" s="59">
        <f t="shared" si="2"/>
        <v>46310</v>
      </c>
      <c r="Q58" s="41" t="str">
        <f t="shared" ca="1" si="3"/>
        <v>Contrato activo</v>
      </c>
      <c r="R58" s="42" t="s">
        <v>127</v>
      </c>
      <c r="S58" s="42" t="s">
        <v>128</v>
      </c>
      <c r="T58" s="42" t="s">
        <v>19</v>
      </c>
      <c r="U58" s="42" t="s">
        <v>14</v>
      </c>
      <c r="V58" s="54" t="s">
        <v>14</v>
      </c>
      <c r="W58" s="78">
        <v>0</v>
      </c>
      <c r="X58" s="55" t="s">
        <v>525</v>
      </c>
      <c r="Y58" s="56"/>
      <c r="Z58" s="44" t="s">
        <v>15</v>
      </c>
    </row>
    <row r="59" spans="1:26" ht="30" customHeight="1">
      <c r="A59" s="37">
        <v>57</v>
      </c>
      <c r="B59" s="38" t="s">
        <v>315</v>
      </c>
      <c r="C59" s="39" t="s">
        <v>129</v>
      </c>
      <c r="D59" s="40" t="s">
        <v>358</v>
      </c>
      <c r="E59" s="40" t="s">
        <v>399</v>
      </c>
      <c r="F59" s="41">
        <v>46500</v>
      </c>
      <c r="G59" s="40" t="str">
        <f t="shared" ca="1" si="0"/>
        <v>Dentro do Prazo</v>
      </c>
      <c r="H59" s="53" t="s">
        <v>84</v>
      </c>
      <c r="I59" s="39">
        <v>48</v>
      </c>
      <c r="J59" s="41">
        <v>28502</v>
      </c>
      <c r="K59" s="123">
        <v>45797</v>
      </c>
      <c r="L59" s="133" t="s">
        <v>515</v>
      </c>
      <c r="M59" s="127">
        <v>365</v>
      </c>
      <c r="N59" s="45" t="str">
        <f t="shared" ca="1" si="1"/>
        <v>0 anos, 11 meses</v>
      </c>
      <c r="O59" s="54">
        <v>45797</v>
      </c>
      <c r="P59" s="59">
        <f t="shared" si="2"/>
        <v>46162</v>
      </c>
      <c r="Q59" s="41" t="str">
        <f t="shared" ca="1" si="3"/>
        <v>Faltam 23 dias</v>
      </c>
      <c r="R59" s="42" t="s">
        <v>88</v>
      </c>
      <c r="S59" s="42" t="s">
        <v>97</v>
      </c>
      <c r="T59" s="42" t="s">
        <v>41</v>
      </c>
      <c r="U59" s="42" t="s">
        <v>14</v>
      </c>
      <c r="V59" s="54" t="s">
        <v>14</v>
      </c>
      <c r="W59" s="78">
        <v>1</v>
      </c>
      <c r="X59" s="55" t="s">
        <v>526</v>
      </c>
      <c r="Y59" s="55" t="s">
        <v>532</v>
      </c>
      <c r="Z59" s="44" t="s">
        <v>15</v>
      </c>
    </row>
    <row r="60" spans="1:26" ht="30" customHeight="1">
      <c r="A60" s="37">
        <v>58</v>
      </c>
      <c r="B60" s="38" t="s">
        <v>316</v>
      </c>
      <c r="C60" s="39" t="s">
        <v>130</v>
      </c>
      <c r="D60" s="40" t="s">
        <v>358</v>
      </c>
      <c r="E60" s="40" t="s">
        <v>416</v>
      </c>
      <c r="F60" s="41">
        <v>46526</v>
      </c>
      <c r="G60" s="40" t="str">
        <f t="shared" ca="1" si="0"/>
        <v>Dentro do Prazo</v>
      </c>
      <c r="H60" s="53" t="s">
        <v>80</v>
      </c>
      <c r="I60" s="39">
        <v>47</v>
      </c>
      <c r="J60" s="41">
        <v>29041</v>
      </c>
      <c r="K60" s="123">
        <v>44847</v>
      </c>
      <c r="L60" s="133" t="s">
        <v>515</v>
      </c>
      <c r="M60" s="127">
        <v>365</v>
      </c>
      <c r="N60" s="45" t="str">
        <f t="shared" ca="1" si="1"/>
        <v>3 anos, 6 meses</v>
      </c>
      <c r="O60" s="41">
        <v>45898</v>
      </c>
      <c r="P60" s="59">
        <f t="shared" si="2"/>
        <v>46263</v>
      </c>
      <c r="Q60" s="41" t="str">
        <f t="shared" ca="1" si="3"/>
        <v>Contrato activo</v>
      </c>
      <c r="R60" s="42" t="s">
        <v>88</v>
      </c>
      <c r="S60" s="42" t="s">
        <v>97</v>
      </c>
      <c r="T60" s="42" t="s">
        <v>19</v>
      </c>
      <c r="U60" s="42" t="s">
        <v>14</v>
      </c>
      <c r="V60" s="54" t="s">
        <v>14</v>
      </c>
      <c r="W60" s="78">
        <v>3</v>
      </c>
      <c r="X60" s="56" t="s">
        <v>526</v>
      </c>
      <c r="Y60" s="56">
        <v>942001672</v>
      </c>
      <c r="Z60" s="44" t="s">
        <v>15</v>
      </c>
    </row>
    <row r="61" spans="1:26" ht="30" customHeight="1">
      <c r="A61" s="37">
        <v>59</v>
      </c>
      <c r="B61" s="38" t="s">
        <v>317</v>
      </c>
      <c r="C61" s="39" t="s">
        <v>131</v>
      </c>
      <c r="D61" s="40" t="s">
        <v>358</v>
      </c>
      <c r="E61" s="40" t="s">
        <v>417</v>
      </c>
      <c r="F61" s="41">
        <v>48611</v>
      </c>
      <c r="G61" s="40" t="str">
        <f t="shared" ca="1" si="0"/>
        <v>Dentro do Prazo</v>
      </c>
      <c r="H61" s="53" t="s">
        <v>84</v>
      </c>
      <c r="I61" s="39">
        <v>56</v>
      </c>
      <c r="J61" s="60">
        <v>25576</v>
      </c>
      <c r="K61" s="123">
        <v>44817</v>
      </c>
      <c r="L61" s="133" t="s">
        <v>515</v>
      </c>
      <c r="M61" s="127">
        <v>365</v>
      </c>
      <c r="N61" s="45" t="str">
        <f t="shared" ca="1" si="1"/>
        <v>3 anos, 7 meses</v>
      </c>
      <c r="O61" s="41">
        <v>45898</v>
      </c>
      <c r="P61" s="59">
        <f t="shared" si="2"/>
        <v>46263</v>
      </c>
      <c r="Q61" s="41" t="str">
        <f t="shared" ca="1" si="3"/>
        <v>Contrato activo</v>
      </c>
      <c r="R61" s="42" t="s">
        <v>49</v>
      </c>
      <c r="S61" s="42" t="s">
        <v>132</v>
      </c>
      <c r="T61" s="42" t="s">
        <v>19</v>
      </c>
      <c r="U61" s="42" t="s">
        <v>14</v>
      </c>
      <c r="V61" s="54" t="s">
        <v>14</v>
      </c>
      <c r="W61" s="78">
        <v>2</v>
      </c>
      <c r="X61" s="55" t="s">
        <v>526</v>
      </c>
      <c r="Y61" s="55">
        <v>924623279</v>
      </c>
      <c r="Z61" s="44" t="s">
        <v>15</v>
      </c>
    </row>
    <row r="62" spans="1:26" ht="30" customHeight="1">
      <c r="A62" s="37">
        <v>60</v>
      </c>
      <c r="B62" s="116" t="s">
        <v>318</v>
      </c>
      <c r="C62" s="39" t="s">
        <v>133</v>
      </c>
      <c r="D62" s="40" t="s">
        <v>358</v>
      </c>
      <c r="E62" s="40" t="s">
        <v>418</v>
      </c>
      <c r="F62" s="40"/>
      <c r="G62" s="40" t="str">
        <f t="shared" ca="1" si="0"/>
        <v/>
      </c>
      <c r="H62" s="53" t="s">
        <v>84</v>
      </c>
      <c r="I62" s="39">
        <v>37</v>
      </c>
      <c r="J62" s="60">
        <v>32816</v>
      </c>
      <c r="K62" s="123">
        <v>45992</v>
      </c>
      <c r="L62" s="133" t="s">
        <v>515</v>
      </c>
      <c r="M62" s="127">
        <v>365</v>
      </c>
      <c r="N62" s="45" t="str">
        <f t="shared" ca="1" si="1"/>
        <v>0 anos, 4 meses</v>
      </c>
      <c r="O62" s="54"/>
      <c r="P62" s="59" t="str">
        <f t="shared" si="2"/>
        <v>Sem dados</v>
      </c>
      <c r="Q62" s="41" t="str">
        <f t="shared" ca="1" si="3"/>
        <v>Sem dados</v>
      </c>
      <c r="R62" s="42" t="s">
        <v>21</v>
      </c>
      <c r="S62" s="42" t="s">
        <v>123</v>
      </c>
      <c r="T62" s="42" t="s">
        <v>41</v>
      </c>
      <c r="U62" s="42" t="s">
        <v>14</v>
      </c>
      <c r="V62" s="54" t="s">
        <v>14</v>
      </c>
      <c r="W62" s="78"/>
      <c r="X62" s="55" t="s">
        <v>526</v>
      </c>
      <c r="Y62" s="55" t="s">
        <v>533</v>
      </c>
      <c r="Z62" s="44" t="s">
        <v>15</v>
      </c>
    </row>
    <row r="63" spans="1:26" ht="30" customHeight="1">
      <c r="A63" s="37">
        <v>61</v>
      </c>
      <c r="B63" s="38" t="s">
        <v>319</v>
      </c>
      <c r="C63" s="39" t="s">
        <v>134</v>
      </c>
      <c r="D63" s="40" t="s">
        <v>357</v>
      </c>
      <c r="E63" s="40" t="s">
        <v>419</v>
      </c>
      <c r="F63" s="41">
        <v>48184</v>
      </c>
      <c r="G63" s="40" t="str">
        <f t="shared" ca="1" si="0"/>
        <v>Dentro do Prazo</v>
      </c>
      <c r="H63" s="39" t="s">
        <v>10</v>
      </c>
      <c r="I63" s="39">
        <v>43</v>
      </c>
      <c r="J63" s="60">
        <v>30381</v>
      </c>
      <c r="K63" s="121">
        <v>41275</v>
      </c>
      <c r="L63" s="133" t="s">
        <v>580</v>
      </c>
      <c r="M63" s="129" t="s">
        <v>549</v>
      </c>
      <c r="N63" s="45" t="str">
        <f t="shared" ca="1" si="1"/>
        <v>13 anos, 3 meses</v>
      </c>
      <c r="O63" s="40"/>
      <c r="P63" s="59" t="str">
        <f t="shared" si="2"/>
        <v>Sem dados</v>
      </c>
      <c r="Q63" s="41" t="str">
        <f t="shared" ca="1" si="3"/>
        <v>Sem dados</v>
      </c>
      <c r="R63" s="42" t="s">
        <v>135</v>
      </c>
      <c r="S63" s="42" t="s">
        <v>136</v>
      </c>
      <c r="T63" s="42" t="s">
        <v>13</v>
      </c>
      <c r="U63" s="42" t="s">
        <v>137</v>
      </c>
      <c r="V63" s="41" t="s">
        <v>520</v>
      </c>
      <c r="W63" s="77">
        <v>8</v>
      </c>
      <c r="X63" s="41" t="s">
        <v>526</v>
      </c>
      <c r="Y63" s="43">
        <v>936000171</v>
      </c>
      <c r="Z63" s="44" t="s">
        <v>15</v>
      </c>
    </row>
    <row r="64" spans="1:26" ht="30" customHeight="1">
      <c r="A64" s="37">
        <v>62</v>
      </c>
      <c r="B64" s="38">
        <v>123</v>
      </c>
      <c r="C64" s="39" t="s">
        <v>138</v>
      </c>
      <c r="D64" s="40" t="s">
        <v>357</v>
      </c>
      <c r="E64" s="40" t="s">
        <v>420</v>
      </c>
      <c r="F64" s="41">
        <v>49296</v>
      </c>
      <c r="G64" s="40" t="str">
        <f t="shared" ca="1" si="0"/>
        <v>Dentro do Prazo</v>
      </c>
      <c r="H64" s="39" t="s">
        <v>10</v>
      </c>
      <c r="I64" s="39">
        <v>0</v>
      </c>
      <c r="J64" s="61">
        <v>35240</v>
      </c>
      <c r="K64" s="123">
        <v>45078</v>
      </c>
      <c r="L64" s="133" t="s">
        <v>515</v>
      </c>
      <c r="M64" s="127">
        <v>182</v>
      </c>
      <c r="N64" s="45" t="str">
        <f t="shared" ca="1" si="1"/>
        <v>2 anos, 10 meses</v>
      </c>
      <c r="O64" s="41">
        <v>46000</v>
      </c>
      <c r="P64" s="59">
        <f t="shared" si="2"/>
        <v>46182</v>
      </c>
      <c r="Q64" s="41" t="str">
        <f t="shared" ca="1" si="3"/>
        <v>Faltam 43 dias</v>
      </c>
      <c r="R64" s="42" t="s">
        <v>139</v>
      </c>
      <c r="S64" s="42" t="s">
        <v>29</v>
      </c>
      <c r="T64" s="42" t="s">
        <v>30</v>
      </c>
      <c r="U64" s="42" t="s">
        <v>137</v>
      </c>
      <c r="V64" s="54" t="s">
        <v>137</v>
      </c>
      <c r="W64" s="78">
        <v>0</v>
      </c>
      <c r="X64" s="54" t="s">
        <v>525</v>
      </c>
      <c r="Y64" s="56">
        <v>926783390</v>
      </c>
      <c r="Z64" s="44" t="s">
        <v>15</v>
      </c>
    </row>
    <row r="65" spans="1:26" ht="30" customHeight="1">
      <c r="A65" s="37">
        <v>63</v>
      </c>
      <c r="B65" s="38">
        <v>146</v>
      </c>
      <c r="C65" s="39" t="s">
        <v>140</v>
      </c>
      <c r="D65" s="40" t="s">
        <v>357</v>
      </c>
      <c r="E65" s="40" t="s">
        <v>421</v>
      </c>
      <c r="F65" s="41">
        <v>48105</v>
      </c>
      <c r="G65" s="40" t="str">
        <f t="shared" ca="1" si="0"/>
        <v>Dentro do Prazo</v>
      </c>
      <c r="H65" s="39" t="s">
        <v>10</v>
      </c>
      <c r="I65" s="39">
        <v>26</v>
      </c>
      <c r="J65" s="41">
        <v>36743</v>
      </c>
      <c r="K65" s="123">
        <v>45635</v>
      </c>
      <c r="L65" s="133" t="s">
        <v>515</v>
      </c>
      <c r="M65" s="127">
        <v>182</v>
      </c>
      <c r="N65" s="45" t="str">
        <f t="shared" ca="1" si="1"/>
        <v>1 anos, 4 meses</v>
      </c>
      <c r="O65" s="41">
        <v>46000</v>
      </c>
      <c r="P65" s="59">
        <f t="shared" si="2"/>
        <v>46182</v>
      </c>
      <c r="Q65" s="41" t="str">
        <f t="shared" ca="1" si="3"/>
        <v>Faltam 43 dias</v>
      </c>
      <c r="R65" s="42" t="s">
        <v>141</v>
      </c>
      <c r="S65" s="42" t="s">
        <v>142</v>
      </c>
      <c r="T65" s="42" t="s">
        <v>13</v>
      </c>
      <c r="U65" s="42" t="s">
        <v>137</v>
      </c>
      <c r="V65" s="54" t="s">
        <v>137</v>
      </c>
      <c r="W65" s="78">
        <v>0</v>
      </c>
      <c r="X65" s="54" t="s">
        <v>525</v>
      </c>
      <c r="Y65" s="56">
        <v>949279711</v>
      </c>
      <c r="Z65" s="44" t="s">
        <v>15</v>
      </c>
    </row>
    <row r="66" spans="1:26" ht="30" customHeight="1">
      <c r="A66" s="37">
        <v>64</v>
      </c>
      <c r="B66" s="38">
        <v>164</v>
      </c>
      <c r="C66" s="39" t="s">
        <v>143</v>
      </c>
      <c r="D66" s="40" t="s">
        <v>357</v>
      </c>
      <c r="E66" s="40" t="s">
        <v>422</v>
      </c>
      <c r="F66" s="41">
        <v>47763</v>
      </c>
      <c r="G66" s="40" t="str">
        <f t="shared" ca="1" si="0"/>
        <v>Dentro do Prazo</v>
      </c>
      <c r="H66" s="39" t="s">
        <v>84</v>
      </c>
      <c r="I66" s="39">
        <v>46</v>
      </c>
      <c r="J66" s="41">
        <v>29584</v>
      </c>
      <c r="K66" s="123">
        <v>45848</v>
      </c>
      <c r="L66" s="133" t="s">
        <v>581</v>
      </c>
      <c r="M66" s="127">
        <v>182</v>
      </c>
      <c r="N66" s="45" t="str">
        <f t="shared" ca="1" si="1"/>
        <v>0 anos, 9 meses</v>
      </c>
      <c r="O66" s="54">
        <v>46032</v>
      </c>
      <c r="P66" s="59">
        <f t="shared" si="2"/>
        <v>46214</v>
      </c>
      <c r="Q66" s="41" t="str">
        <f t="shared" ca="1" si="3"/>
        <v>Contrato activo</v>
      </c>
      <c r="R66" s="42" t="s">
        <v>144</v>
      </c>
      <c r="S66" s="42" t="s">
        <v>145</v>
      </c>
      <c r="T66" s="42" t="s">
        <v>13</v>
      </c>
      <c r="U66" s="42" t="s">
        <v>137</v>
      </c>
      <c r="V66" s="54" t="s">
        <v>137</v>
      </c>
      <c r="W66" s="78">
        <v>2</v>
      </c>
      <c r="X66" s="54" t="s">
        <v>527</v>
      </c>
      <c r="Y66" s="56">
        <v>945944669</v>
      </c>
      <c r="Z66" s="44" t="s">
        <v>25</v>
      </c>
    </row>
    <row r="67" spans="1:26" ht="30" customHeight="1">
      <c r="A67" s="37">
        <v>65</v>
      </c>
      <c r="B67" s="38">
        <v>85</v>
      </c>
      <c r="C67" s="39" t="s">
        <v>146</v>
      </c>
      <c r="D67" s="40" t="s">
        <v>357</v>
      </c>
      <c r="E67" s="40" t="s">
        <v>423</v>
      </c>
      <c r="F67" s="41">
        <v>48603</v>
      </c>
      <c r="G67" s="40" t="str">
        <f t="shared" ca="1" si="0"/>
        <v>Dentro do Prazo</v>
      </c>
      <c r="H67" s="39" t="s">
        <v>10</v>
      </c>
      <c r="I67" s="39">
        <v>44</v>
      </c>
      <c r="J67" s="41">
        <v>30214</v>
      </c>
      <c r="K67" s="123">
        <v>42912</v>
      </c>
      <c r="L67" s="133" t="s">
        <v>580</v>
      </c>
      <c r="M67" s="130" t="s">
        <v>549</v>
      </c>
      <c r="N67" s="45" t="str">
        <f t="shared" ca="1" si="1"/>
        <v>8 anos, 10 meses</v>
      </c>
      <c r="O67" s="54"/>
      <c r="P67" s="59" t="str">
        <f>IF(O67="","Sem dados",O67+M67)</f>
        <v>Sem dados</v>
      </c>
      <c r="Q67" s="41" t="str">
        <f t="shared" ca="1" si="3"/>
        <v>Sem dados</v>
      </c>
      <c r="R67" s="42" t="s">
        <v>147</v>
      </c>
      <c r="S67" s="42" t="s">
        <v>148</v>
      </c>
      <c r="T67" s="42" t="s">
        <v>13</v>
      </c>
      <c r="U67" s="42" t="s">
        <v>137</v>
      </c>
      <c r="V67" s="54" t="s">
        <v>137</v>
      </c>
      <c r="W67" s="78">
        <v>3</v>
      </c>
      <c r="X67" s="54" t="s">
        <v>525</v>
      </c>
      <c r="Y67" s="56">
        <v>941898707</v>
      </c>
      <c r="Z67" s="44" t="s">
        <v>25</v>
      </c>
    </row>
    <row r="68" spans="1:26" ht="30" customHeight="1">
      <c r="A68" s="37">
        <v>66</v>
      </c>
      <c r="B68" s="38">
        <v>156</v>
      </c>
      <c r="C68" s="39" t="s">
        <v>149</v>
      </c>
      <c r="D68" s="40" t="s">
        <v>357</v>
      </c>
      <c r="E68" s="40" t="s">
        <v>424</v>
      </c>
      <c r="F68" s="41">
        <v>49350</v>
      </c>
      <c r="G68" s="40" t="str">
        <f t="shared" ref="G68:G130" ca="1" si="4">IF(F68="","",IF(F68&lt;TODAY(),"Documento Expirado",IF(F68-TODAY()&gt;182,"Dentro do Prazo","Faltam "&amp;(F68-TODAY())&amp;" dias")))</f>
        <v>Dentro do Prazo</v>
      </c>
      <c r="H68" s="39" t="s">
        <v>10</v>
      </c>
      <c r="I68" s="39">
        <v>36</v>
      </c>
      <c r="J68" s="41">
        <v>32896</v>
      </c>
      <c r="K68" s="123">
        <v>45748</v>
      </c>
      <c r="L68" s="133" t="s">
        <v>515</v>
      </c>
      <c r="M68" s="127">
        <v>182</v>
      </c>
      <c r="N68" s="45" t="str">
        <f t="shared" ref="N68:N130" ca="1" si="5">DATEDIF(K68,TODAY(),"Y")&amp;" anos, "&amp;DATEDIF(K68,TODAY(),"YM")&amp;" meses"</f>
        <v>1 anos, 0 meses</v>
      </c>
      <c r="O68" s="63">
        <v>46000</v>
      </c>
      <c r="P68" s="59">
        <f>IF(O68="","Sem dados",O68+M68)</f>
        <v>46182</v>
      </c>
      <c r="Q68" s="41" t="str">
        <f t="shared" ref="Q68:Q130" ca="1" si="6">IF(P68="Sem dados","Sem dados",
IF(P68&lt;TODAY(),"Expirado",
IF(P68-TODAY()&lt;=45,"Faltam "&amp;(P68-TODAY())&amp;" dias",
"Contrato activo")))</f>
        <v>Faltam 43 dias</v>
      </c>
      <c r="R68" s="42" t="s">
        <v>11</v>
      </c>
      <c r="S68" s="42" t="s">
        <v>150</v>
      </c>
      <c r="T68" s="62" t="s">
        <v>151</v>
      </c>
      <c r="U68" s="42" t="s">
        <v>137</v>
      </c>
      <c r="V68" s="54" t="s">
        <v>137</v>
      </c>
      <c r="W68" s="78">
        <v>3</v>
      </c>
      <c r="X68" s="54" t="s">
        <v>534</v>
      </c>
      <c r="Y68" s="56">
        <v>931246302</v>
      </c>
      <c r="Z68" s="44" t="s">
        <v>15</v>
      </c>
    </row>
    <row r="69" spans="1:26" ht="30" customHeight="1">
      <c r="A69" s="37">
        <v>67</v>
      </c>
      <c r="B69" s="38">
        <v>107</v>
      </c>
      <c r="C69" s="39" t="s">
        <v>152</v>
      </c>
      <c r="D69" s="40" t="s">
        <v>357</v>
      </c>
      <c r="E69" s="40" t="s">
        <v>425</v>
      </c>
      <c r="F69" s="41">
        <v>48570</v>
      </c>
      <c r="G69" s="40" t="str">
        <f t="shared" ca="1" si="4"/>
        <v>Dentro do Prazo</v>
      </c>
      <c r="H69" s="39" t="s">
        <v>10</v>
      </c>
      <c r="I69" s="39">
        <v>40</v>
      </c>
      <c r="J69" s="41">
        <v>31530</v>
      </c>
      <c r="K69" s="123">
        <v>44986</v>
      </c>
      <c r="L69" s="133" t="s">
        <v>515</v>
      </c>
      <c r="M69" s="127">
        <v>182</v>
      </c>
      <c r="N69" s="45" t="str">
        <f t="shared" ca="1" si="5"/>
        <v>3 anos, 1 meses</v>
      </c>
      <c r="O69" s="41">
        <v>46000</v>
      </c>
      <c r="P69" s="59">
        <f t="shared" ref="P69:P130" si="7">IF(O69="","Sem dados",O69+M69)</f>
        <v>46182</v>
      </c>
      <c r="Q69" s="41" t="str">
        <f t="shared" ca="1" si="6"/>
        <v>Faltam 43 dias</v>
      </c>
      <c r="R69" s="42" t="s">
        <v>139</v>
      </c>
      <c r="S69" s="42" t="s">
        <v>29</v>
      </c>
      <c r="T69" s="42" t="s">
        <v>30</v>
      </c>
      <c r="U69" s="42" t="s">
        <v>137</v>
      </c>
      <c r="V69" s="54" t="s">
        <v>137</v>
      </c>
      <c r="W69" s="78">
        <v>6</v>
      </c>
      <c r="X69" s="54" t="s">
        <v>525</v>
      </c>
      <c r="Y69" s="56">
        <v>924891021</v>
      </c>
      <c r="Z69" s="44" t="s">
        <v>15</v>
      </c>
    </row>
    <row r="70" spans="1:26" ht="30" customHeight="1">
      <c r="A70" s="37">
        <v>68</v>
      </c>
      <c r="B70" s="38">
        <v>86</v>
      </c>
      <c r="C70" s="39" t="s">
        <v>153</v>
      </c>
      <c r="D70" s="40" t="s">
        <v>357</v>
      </c>
      <c r="E70" s="40" t="s">
        <v>426</v>
      </c>
      <c r="F70" s="41">
        <v>49162</v>
      </c>
      <c r="G70" s="40" t="str">
        <f t="shared" ca="1" si="4"/>
        <v>Dentro do Prazo</v>
      </c>
      <c r="H70" s="39" t="s">
        <v>10</v>
      </c>
      <c r="I70" s="39">
        <v>38</v>
      </c>
      <c r="J70" s="41">
        <v>32267</v>
      </c>
      <c r="K70" s="123">
        <v>42064</v>
      </c>
      <c r="L70" s="133" t="s">
        <v>580</v>
      </c>
      <c r="M70" s="131" t="s">
        <v>549</v>
      </c>
      <c r="N70" s="45" t="str">
        <f t="shared" ca="1" si="5"/>
        <v>11 anos, 1 meses</v>
      </c>
      <c r="O70" s="54"/>
      <c r="P70" s="59" t="str">
        <f t="shared" si="7"/>
        <v>Sem dados</v>
      </c>
      <c r="Q70" s="41" t="str">
        <f t="shared" ca="1" si="6"/>
        <v>Sem dados</v>
      </c>
      <c r="R70" s="42" t="s">
        <v>11</v>
      </c>
      <c r="S70" s="42" t="s">
        <v>154</v>
      </c>
      <c r="T70" s="42" t="s">
        <v>13</v>
      </c>
      <c r="U70" s="42" t="s">
        <v>137</v>
      </c>
      <c r="V70" s="54" t="s">
        <v>137</v>
      </c>
      <c r="W70" s="78">
        <v>3</v>
      </c>
      <c r="X70" s="54" t="s">
        <v>528</v>
      </c>
      <c r="Y70" s="56">
        <v>942055506</v>
      </c>
      <c r="Z70" s="44" t="s">
        <v>15</v>
      </c>
    </row>
    <row r="71" spans="1:26" ht="30" customHeight="1">
      <c r="A71" s="37">
        <v>69</v>
      </c>
      <c r="B71" s="38">
        <v>108</v>
      </c>
      <c r="C71" s="39" t="s">
        <v>155</v>
      </c>
      <c r="D71" s="40" t="s">
        <v>357</v>
      </c>
      <c r="E71" s="40" t="s">
        <v>427</v>
      </c>
      <c r="F71" s="41">
        <v>48208</v>
      </c>
      <c r="G71" s="40" t="str">
        <f t="shared" ca="1" si="4"/>
        <v>Dentro do Prazo</v>
      </c>
      <c r="H71" s="39" t="s">
        <v>10</v>
      </c>
      <c r="I71" s="39">
        <v>42</v>
      </c>
      <c r="J71" s="41">
        <v>30876</v>
      </c>
      <c r="K71" s="123">
        <v>44994</v>
      </c>
      <c r="L71" s="133" t="s">
        <v>515</v>
      </c>
      <c r="M71" s="127">
        <v>182</v>
      </c>
      <c r="N71" s="45" t="str">
        <f t="shared" ca="1" si="5"/>
        <v>3 anos, 1 meses</v>
      </c>
      <c r="O71" s="41">
        <v>46000</v>
      </c>
      <c r="P71" s="59">
        <f t="shared" si="7"/>
        <v>46182</v>
      </c>
      <c r="Q71" s="41" t="str">
        <f t="shared" ca="1" si="6"/>
        <v>Faltam 43 dias</v>
      </c>
      <c r="R71" s="42" t="s">
        <v>11</v>
      </c>
      <c r="S71" s="42" t="s">
        <v>156</v>
      </c>
      <c r="T71" s="42" t="s">
        <v>30</v>
      </c>
      <c r="U71" s="42" t="s">
        <v>137</v>
      </c>
      <c r="V71" s="54" t="s">
        <v>137</v>
      </c>
      <c r="W71" s="78">
        <v>6</v>
      </c>
      <c r="X71" s="54" t="s">
        <v>525</v>
      </c>
      <c r="Y71" s="56">
        <v>924946698</v>
      </c>
      <c r="Z71" s="44" t="s">
        <v>15</v>
      </c>
    </row>
    <row r="72" spans="1:26" ht="30" customHeight="1">
      <c r="A72" s="37">
        <v>70</v>
      </c>
      <c r="B72" s="38">
        <v>152</v>
      </c>
      <c r="C72" s="39" t="s">
        <v>157</v>
      </c>
      <c r="D72" s="40" t="s">
        <v>357</v>
      </c>
      <c r="E72" s="40" t="s">
        <v>428</v>
      </c>
      <c r="F72" s="41">
        <v>48708</v>
      </c>
      <c r="G72" s="40" t="str">
        <f t="shared" ca="1" si="4"/>
        <v>Dentro do Prazo</v>
      </c>
      <c r="H72" s="39" t="s">
        <v>10</v>
      </c>
      <c r="I72" s="39">
        <v>27</v>
      </c>
      <c r="J72" s="41">
        <v>36395</v>
      </c>
      <c r="K72" s="123">
        <v>45654</v>
      </c>
      <c r="L72" s="133" t="s">
        <v>515</v>
      </c>
      <c r="M72" s="131">
        <v>182</v>
      </c>
      <c r="N72" s="45" t="str">
        <f t="shared" ca="1" si="5"/>
        <v>1 anos, 3 meses</v>
      </c>
      <c r="O72" s="41">
        <v>46019</v>
      </c>
      <c r="P72" s="59">
        <f t="shared" si="7"/>
        <v>46201</v>
      </c>
      <c r="Q72" s="41" t="str">
        <f t="shared" ca="1" si="6"/>
        <v>Contrato activo</v>
      </c>
      <c r="R72" s="42" t="s">
        <v>11</v>
      </c>
      <c r="S72" s="42" t="s">
        <v>154</v>
      </c>
      <c r="T72" s="42" t="s">
        <v>13</v>
      </c>
      <c r="U72" s="42" t="s">
        <v>137</v>
      </c>
      <c r="V72" s="54" t="s">
        <v>137</v>
      </c>
      <c r="W72" s="78">
        <v>4</v>
      </c>
      <c r="X72" s="54" t="s">
        <v>525</v>
      </c>
      <c r="Y72" s="56">
        <v>948281370</v>
      </c>
      <c r="Z72" s="44" t="s">
        <v>15</v>
      </c>
    </row>
    <row r="73" spans="1:26" ht="30" customHeight="1">
      <c r="A73" s="37">
        <v>71</v>
      </c>
      <c r="B73" s="38">
        <v>87</v>
      </c>
      <c r="C73" s="39" t="s">
        <v>158</v>
      </c>
      <c r="D73" s="40" t="s">
        <v>357</v>
      </c>
      <c r="E73" s="40" t="s">
        <v>429</v>
      </c>
      <c r="F73" s="41">
        <v>46552</v>
      </c>
      <c r="G73" s="40" t="str">
        <f t="shared" ca="1" si="4"/>
        <v>Dentro do Prazo</v>
      </c>
      <c r="H73" s="39" t="s">
        <v>10</v>
      </c>
      <c r="I73" s="39">
        <v>35</v>
      </c>
      <c r="J73" s="41">
        <v>33329</v>
      </c>
      <c r="K73" s="123">
        <v>42752</v>
      </c>
      <c r="L73" s="133" t="s">
        <v>580</v>
      </c>
      <c r="M73" s="131" t="s">
        <v>549</v>
      </c>
      <c r="N73" s="45" t="str">
        <f t="shared" ca="1" si="5"/>
        <v>9 anos, 3 meses</v>
      </c>
      <c r="O73" s="54"/>
      <c r="P73" s="59" t="str">
        <f t="shared" si="7"/>
        <v>Sem dados</v>
      </c>
      <c r="Q73" s="41" t="str">
        <f t="shared" ca="1" si="6"/>
        <v>Sem dados</v>
      </c>
      <c r="R73" s="42" t="s">
        <v>159</v>
      </c>
      <c r="S73" s="42" t="s">
        <v>160</v>
      </c>
      <c r="T73" s="42" t="s">
        <v>13</v>
      </c>
      <c r="U73" s="42" t="s">
        <v>137</v>
      </c>
      <c r="V73" s="54" t="s">
        <v>137</v>
      </c>
      <c r="W73" s="78">
        <v>6</v>
      </c>
      <c r="X73" s="54" t="s">
        <v>525</v>
      </c>
      <c r="Y73" s="56">
        <v>949523510</v>
      </c>
      <c r="Z73" s="44" t="s">
        <v>15</v>
      </c>
    </row>
    <row r="74" spans="1:26" ht="30" customHeight="1">
      <c r="A74" s="37">
        <v>72</v>
      </c>
      <c r="B74" s="38">
        <v>142</v>
      </c>
      <c r="C74" s="39" t="s">
        <v>161</v>
      </c>
      <c r="D74" s="40" t="s">
        <v>357</v>
      </c>
      <c r="E74" s="40" t="s">
        <v>430</v>
      </c>
      <c r="F74" s="41">
        <v>49603</v>
      </c>
      <c r="G74" s="40" t="str">
        <f t="shared" ca="1" si="4"/>
        <v>Dentro do Prazo</v>
      </c>
      <c r="H74" s="39" t="s">
        <v>10</v>
      </c>
      <c r="I74" s="39">
        <v>30</v>
      </c>
      <c r="J74" s="41">
        <v>35212</v>
      </c>
      <c r="K74" s="123">
        <v>45635</v>
      </c>
      <c r="L74" s="133" t="s">
        <v>515</v>
      </c>
      <c r="M74" s="131">
        <v>182</v>
      </c>
      <c r="N74" s="45" t="str">
        <f t="shared" ca="1" si="5"/>
        <v>1 anos, 4 meses</v>
      </c>
      <c r="O74" s="41">
        <v>46000</v>
      </c>
      <c r="P74" s="59">
        <f t="shared" si="7"/>
        <v>46182</v>
      </c>
      <c r="Q74" s="41" t="str">
        <f t="shared" ca="1" si="6"/>
        <v>Faltam 43 dias</v>
      </c>
      <c r="R74" s="42" t="s">
        <v>60</v>
      </c>
      <c r="S74" s="42" t="s">
        <v>162</v>
      </c>
      <c r="T74" s="42" t="s">
        <v>13</v>
      </c>
      <c r="U74" s="42" t="s">
        <v>137</v>
      </c>
      <c r="V74" s="54" t="s">
        <v>137</v>
      </c>
      <c r="W74" s="78">
        <v>1</v>
      </c>
      <c r="X74" s="54" t="s">
        <v>526</v>
      </c>
      <c r="Y74" s="55">
        <v>923299136</v>
      </c>
      <c r="Z74" s="44" t="s">
        <v>15</v>
      </c>
    </row>
    <row r="75" spans="1:26" ht="30" customHeight="1">
      <c r="A75" s="37">
        <v>73</v>
      </c>
      <c r="B75" s="38">
        <v>113</v>
      </c>
      <c r="C75" s="39" t="s">
        <v>163</v>
      </c>
      <c r="D75" s="40" t="s">
        <v>357</v>
      </c>
      <c r="E75" s="40" t="s">
        <v>431</v>
      </c>
      <c r="F75" s="41">
        <v>48850</v>
      </c>
      <c r="G75" s="40" t="str">
        <f t="shared" ca="1" si="4"/>
        <v>Dentro do Prazo</v>
      </c>
      <c r="H75" s="39" t="s">
        <v>10</v>
      </c>
      <c r="I75" s="39">
        <v>38</v>
      </c>
      <c r="J75" s="41">
        <v>32360</v>
      </c>
      <c r="K75" s="123">
        <v>44986</v>
      </c>
      <c r="L75" s="133" t="s">
        <v>515</v>
      </c>
      <c r="M75" s="127">
        <v>182</v>
      </c>
      <c r="N75" s="45" t="str">
        <f t="shared" ca="1" si="5"/>
        <v>3 anos, 1 meses</v>
      </c>
      <c r="O75" s="41">
        <v>46000</v>
      </c>
      <c r="P75" s="59">
        <f t="shared" si="7"/>
        <v>46182</v>
      </c>
      <c r="Q75" s="41" t="str">
        <f t="shared" ca="1" si="6"/>
        <v>Faltam 43 dias</v>
      </c>
      <c r="R75" s="42" t="s">
        <v>164</v>
      </c>
      <c r="S75" s="42" t="s">
        <v>165</v>
      </c>
      <c r="T75" s="42" t="s">
        <v>13</v>
      </c>
      <c r="U75" s="42" t="s">
        <v>137</v>
      </c>
      <c r="V75" s="54" t="s">
        <v>137</v>
      </c>
      <c r="W75" s="78">
        <v>4</v>
      </c>
      <c r="X75" s="54" t="s">
        <v>526</v>
      </c>
      <c r="Y75" s="56">
        <v>949638363</v>
      </c>
      <c r="Z75" s="44" t="s">
        <v>15</v>
      </c>
    </row>
    <row r="76" spans="1:26" ht="30" customHeight="1">
      <c r="A76" s="37">
        <v>74</v>
      </c>
      <c r="B76" s="38">
        <v>160</v>
      </c>
      <c r="C76" s="39" t="s">
        <v>166</v>
      </c>
      <c r="D76" s="40" t="s">
        <v>357</v>
      </c>
      <c r="E76" s="40" t="s">
        <v>432</v>
      </c>
      <c r="F76" s="41">
        <v>48622</v>
      </c>
      <c r="G76" s="40" t="str">
        <f t="shared" ca="1" si="4"/>
        <v>Dentro do Prazo</v>
      </c>
      <c r="H76" s="39" t="s">
        <v>10</v>
      </c>
      <c r="I76" s="39">
        <v>25</v>
      </c>
      <c r="J76" s="41">
        <v>37041</v>
      </c>
      <c r="K76" s="123">
        <v>45839</v>
      </c>
      <c r="L76" s="133" t="s">
        <v>515</v>
      </c>
      <c r="M76" s="131">
        <v>182</v>
      </c>
      <c r="N76" s="45" t="str">
        <f t="shared" ca="1" si="5"/>
        <v>0 anos, 9 meses</v>
      </c>
      <c r="O76" s="54">
        <v>46023</v>
      </c>
      <c r="P76" s="59">
        <f t="shared" si="7"/>
        <v>46205</v>
      </c>
      <c r="Q76" s="41" t="str">
        <f t="shared" ca="1" si="6"/>
        <v>Contrato activo</v>
      </c>
      <c r="R76" s="42" t="s">
        <v>141</v>
      </c>
      <c r="S76" s="42" t="s">
        <v>167</v>
      </c>
      <c r="T76" s="42" t="s">
        <v>13</v>
      </c>
      <c r="U76" s="42" t="s">
        <v>137</v>
      </c>
      <c r="V76" s="54" t="s">
        <v>137</v>
      </c>
      <c r="W76" s="78">
        <v>0</v>
      </c>
      <c r="X76" s="54" t="s">
        <v>525</v>
      </c>
      <c r="Y76" s="56">
        <v>947854154</v>
      </c>
      <c r="Z76" s="44" t="s">
        <v>25</v>
      </c>
    </row>
    <row r="77" spans="1:26" ht="30" customHeight="1">
      <c r="A77" s="37">
        <v>75</v>
      </c>
      <c r="B77" s="38">
        <v>13</v>
      </c>
      <c r="C77" s="39" t="s">
        <v>168</v>
      </c>
      <c r="D77" s="40" t="s">
        <v>357</v>
      </c>
      <c r="E77" s="40" t="s">
        <v>433</v>
      </c>
      <c r="F77" s="41">
        <v>48400</v>
      </c>
      <c r="G77" s="40" t="str">
        <f t="shared" ca="1" si="4"/>
        <v>Dentro do Prazo</v>
      </c>
      <c r="H77" s="39" t="s">
        <v>10</v>
      </c>
      <c r="I77" s="39">
        <v>44</v>
      </c>
      <c r="J77" s="41">
        <v>33736</v>
      </c>
      <c r="K77" s="121">
        <v>43801</v>
      </c>
      <c r="L77" s="133" t="s">
        <v>580</v>
      </c>
      <c r="M77" s="127" t="s">
        <v>549</v>
      </c>
      <c r="N77" s="45" t="str">
        <f t="shared" ca="1" si="5"/>
        <v>6 anos, 4 meses</v>
      </c>
      <c r="O77" s="41"/>
      <c r="P77" s="59" t="str">
        <f t="shared" si="7"/>
        <v>Sem dados</v>
      </c>
      <c r="Q77" s="41" t="str">
        <f t="shared" ca="1" si="6"/>
        <v>Sem dados</v>
      </c>
      <c r="R77" s="42" t="s">
        <v>11</v>
      </c>
      <c r="S77" s="42" t="s">
        <v>169</v>
      </c>
      <c r="T77" s="42" t="s">
        <v>13</v>
      </c>
      <c r="U77" s="42" t="s">
        <v>112</v>
      </c>
      <c r="V77" s="41" t="s">
        <v>14</v>
      </c>
      <c r="W77" s="46">
        <v>3</v>
      </c>
      <c r="X77" s="41" t="s">
        <v>526</v>
      </c>
      <c r="Y77" s="40">
        <v>923454516</v>
      </c>
      <c r="Z77" s="44" t="s">
        <v>15</v>
      </c>
    </row>
    <row r="78" spans="1:26" ht="30" customHeight="1">
      <c r="A78" s="37">
        <v>76</v>
      </c>
      <c r="B78" s="38">
        <v>88</v>
      </c>
      <c r="C78" s="39" t="s">
        <v>170</v>
      </c>
      <c r="D78" s="40" t="s">
        <v>357</v>
      </c>
      <c r="E78" s="40" t="s">
        <v>434</v>
      </c>
      <c r="F78" s="41">
        <v>48294</v>
      </c>
      <c r="G78" s="40" t="str">
        <f t="shared" ca="1" si="4"/>
        <v>Dentro do Prazo</v>
      </c>
      <c r="H78" s="39" t="s">
        <v>10</v>
      </c>
      <c r="I78" s="39">
        <v>28</v>
      </c>
      <c r="J78" s="41">
        <v>36067</v>
      </c>
      <c r="K78" s="123">
        <v>45108</v>
      </c>
      <c r="L78" s="133" t="s">
        <v>515</v>
      </c>
      <c r="M78" s="127">
        <v>182</v>
      </c>
      <c r="N78" s="45" t="str">
        <f t="shared" ca="1" si="5"/>
        <v>2 anos, 9 meses</v>
      </c>
      <c r="O78" s="41">
        <v>46023</v>
      </c>
      <c r="P78" s="59">
        <f t="shared" si="7"/>
        <v>46205</v>
      </c>
      <c r="Q78" s="41" t="str">
        <f t="shared" ca="1" si="6"/>
        <v>Contrato activo</v>
      </c>
      <c r="R78" s="42" t="s">
        <v>159</v>
      </c>
      <c r="S78" s="42" t="s">
        <v>160</v>
      </c>
      <c r="T78" s="42" t="s">
        <v>13</v>
      </c>
      <c r="U78" s="42" t="s">
        <v>137</v>
      </c>
      <c r="V78" s="54" t="s">
        <v>137</v>
      </c>
      <c r="W78" s="78">
        <v>0</v>
      </c>
      <c r="X78" s="54" t="s">
        <v>525</v>
      </c>
      <c r="Y78" s="56">
        <v>933654647</v>
      </c>
      <c r="Z78" s="44" t="s">
        <v>15</v>
      </c>
    </row>
    <row r="79" spans="1:26" ht="30" customHeight="1">
      <c r="A79" s="37">
        <v>77</v>
      </c>
      <c r="B79" s="38">
        <v>89</v>
      </c>
      <c r="C79" s="39" t="s">
        <v>171</v>
      </c>
      <c r="D79" s="40" t="s">
        <v>357</v>
      </c>
      <c r="E79" s="40" t="s">
        <v>435</v>
      </c>
      <c r="F79" s="41">
        <v>47669</v>
      </c>
      <c r="G79" s="40" t="str">
        <f t="shared" ca="1" si="4"/>
        <v>Dentro do Prazo</v>
      </c>
      <c r="H79" s="39" t="s">
        <v>10</v>
      </c>
      <c r="I79" s="39">
        <v>44</v>
      </c>
      <c r="J79" s="41">
        <v>30018</v>
      </c>
      <c r="K79" s="123">
        <v>41730</v>
      </c>
      <c r="L79" s="133" t="s">
        <v>580</v>
      </c>
      <c r="M79" s="131" t="s">
        <v>549</v>
      </c>
      <c r="N79" s="45" t="str">
        <f t="shared" ca="1" si="5"/>
        <v>12 anos, 0 meses</v>
      </c>
      <c r="O79" s="54"/>
      <c r="P79" s="59" t="str">
        <f t="shared" si="7"/>
        <v>Sem dados</v>
      </c>
      <c r="Q79" s="41" t="str">
        <f t="shared" ca="1" si="6"/>
        <v>Sem dados</v>
      </c>
      <c r="R79" s="42" t="s">
        <v>139</v>
      </c>
      <c r="S79" s="42" t="s">
        <v>172</v>
      </c>
      <c r="T79" s="42" t="s">
        <v>30</v>
      </c>
      <c r="U79" s="42" t="s">
        <v>137</v>
      </c>
      <c r="V79" s="54" t="s">
        <v>137</v>
      </c>
      <c r="W79" s="78">
        <v>6</v>
      </c>
      <c r="X79" s="54" t="s">
        <v>525</v>
      </c>
      <c r="Y79" s="56">
        <v>957688871</v>
      </c>
      <c r="Z79" s="44" t="s">
        <v>15</v>
      </c>
    </row>
    <row r="80" spans="1:26" ht="30" customHeight="1">
      <c r="A80" s="37">
        <v>78</v>
      </c>
      <c r="B80" s="38">
        <v>135</v>
      </c>
      <c r="C80" s="39" t="s">
        <v>173</v>
      </c>
      <c r="D80" s="40" t="s">
        <v>357</v>
      </c>
      <c r="E80" s="40" t="s">
        <v>436</v>
      </c>
      <c r="F80" s="41">
        <v>48314</v>
      </c>
      <c r="G80" s="40" t="str">
        <f t="shared" ca="1" si="4"/>
        <v>Dentro do Prazo</v>
      </c>
      <c r="H80" s="39" t="s">
        <v>10</v>
      </c>
      <c r="I80" s="39">
        <v>36</v>
      </c>
      <c r="J80" s="41">
        <v>33237</v>
      </c>
      <c r="K80" s="123">
        <v>45495</v>
      </c>
      <c r="L80" s="133" t="s">
        <v>515</v>
      </c>
      <c r="M80" s="131">
        <v>182</v>
      </c>
      <c r="N80" s="45" t="str">
        <f t="shared" ca="1" si="5"/>
        <v>1 anos, 9 meses</v>
      </c>
      <c r="O80" s="41">
        <v>46044</v>
      </c>
      <c r="P80" s="59">
        <f t="shared" si="7"/>
        <v>46226</v>
      </c>
      <c r="Q80" s="41" t="str">
        <f t="shared" ca="1" si="6"/>
        <v>Contrato activo</v>
      </c>
      <c r="R80" s="42" t="s">
        <v>174</v>
      </c>
      <c r="S80" s="42" t="s">
        <v>175</v>
      </c>
      <c r="T80" s="42" t="s">
        <v>13</v>
      </c>
      <c r="U80" s="42" t="s">
        <v>137</v>
      </c>
      <c r="V80" s="54" t="s">
        <v>137</v>
      </c>
      <c r="W80" s="78">
        <v>0</v>
      </c>
      <c r="X80" s="54" t="s">
        <v>529</v>
      </c>
      <c r="Y80" s="56">
        <v>923973518</v>
      </c>
      <c r="Z80" s="44" t="s">
        <v>25</v>
      </c>
    </row>
    <row r="81" spans="1:26" ht="30" customHeight="1">
      <c r="A81" s="37">
        <v>79</v>
      </c>
      <c r="B81" s="38">
        <v>141</v>
      </c>
      <c r="C81" s="39" t="s">
        <v>176</v>
      </c>
      <c r="D81" s="40" t="s">
        <v>357</v>
      </c>
      <c r="E81" s="40" t="s">
        <v>437</v>
      </c>
      <c r="F81" s="41">
        <v>49205</v>
      </c>
      <c r="G81" s="40" t="str">
        <f t="shared" ca="1" si="4"/>
        <v>Dentro do Prazo</v>
      </c>
      <c r="H81" s="39" t="s">
        <v>10</v>
      </c>
      <c r="I81" s="39">
        <v>25</v>
      </c>
      <c r="J81" s="41">
        <v>37169</v>
      </c>
      <c r="K81" s="123">
        <v>45597</v>
      </c>
      <c r="L81" s="133" t="s">
        <v>515</v>
      </c>
      <c r="M81" s="131">
        <v>182</v>
      </c>
      <c r="N81" s="45" t="str">
        <f t="shared" ca="1" si="5"/>
        <v>1 anos, 5 meses</v>
      </c>
      <c r="O81" s="41">
        <v>46023</v>
      </c>
      <c r="P81" s="59">
        <f t="shared" si="7"/>
        <v>46205</v>
      </c>
      <c r="Q81" s="41" t="str">
        <f t="shared" ca="1" si="6"/>
        <v>Contrato activo</v>
      </c>
      <c r="R81" s="42" t="s">
        <v>177</v>
      </c>
      <c r="S81" s="42" t="s">
        <v>178</v>
      </c>
      <c r="T81" s="42" t="s">
        <v>30</v>
      </c>
      <c r="U81" s="42" t="s">
        <v>137</v>
      </c>
      <c r="V81" s="54" t="s">
        <v>137</v>
      </c>
      <c r="W81" s="78">
        <v>0</v>
      </c>
      <c r="X81" s="54" t="s">
        <v>526</v>
      </c>
      <c r="Y81" s="56">
        <v>928036825</v>
      </c>
      <c r="Z81" s="44" t="s">
        <v>25</v>
      </c>
    </row>
    <row r="82" spans="1:26" ht="30" customHeight="1">
      <c r="A82" s="37">
        <v>80</v>
      </c>
      <c r="B82" s="38">
        <v>162</v>
      </c>
      <c r="C82" s="39" t="s">
        <v>179</v>
      </c>
      <c r="D82" s="40" t="s">
        <v>357</v>
      </c>
      <c r="E82" s="40" t="s">
        <v>438</v>
      </c>
      <c r="F82" s="41">
        <v>49391</v>
      </c>
      <c r="G82" s="40" t="str">
        <f t="shared" ca="1" si="4"/>
        <v>Dentro do Prazo</v>
      </c>
      <c r="H82" s="39" t="s">
        <v>10</v>
      </c>
      <c r="I82" s="39">
        <v>49</v>
      </c>
      <c r="J82" s="41">
        <v>28224</v>
      </c>
      <c r="K82" s="123">
        <v>45845</v>
      </c>
      <c r="L82" s="133" t="s">
        <v>515</v>
      </c>
      <c r="M82" s="131">
        <v>182</v>
      </c>
      <c r="N82" s="45" t="str">
        <f t="shared" ca="1" si="5"/>
        <v>0 anos, 9 meses</v>
      </c>
      <c r="O82" s="54">
        <v>46029</v>
      </c>
      <c r="P82" s="59">
        <f t="shared" si="7"/>
        <v>46211</v>
      </c>
      <c r="Q82" s="41" t="str">
        <f t="shared" ca="1" si="6"/>
        <v>Contrato activo</v>
      </c>
      <c r="R82" s="42" t="s">
        <v>139</v>
      </c>
      <c r="S82" s="42" t="s">
        <v>29</v>
      </c>
      <c r="T82" s="42" t="s">
        <v>30</v>
      </c>
      <c r="U82" s="42" t="s">
        <v>137</v>
      </c>
      <c r="V82" s="54" t="s">
        <v>137</v>
      </c>
      <c r="W82" s="78">
        <v>6</v>
      </c>
      <c r="X82" s="54" t="s">
        <v>528</v>
      </c>
      <c r="Y82" s="56">
        <v>923517608</v>
      </c>
      <c r="Z82" s="44" t="s">
        <v>15</v>
      </c>
    </row>
    <row r="83" spans="1:26" ht="30" customHeight="1">
      <c r="A83" s="37">
        <v>81</v>
      </c>
      <c r="B83" s="38" t="s">
        <v>320</v>
      </c>
      <c r="C83" s="39" t="s">
        <v>180</v>
      </c>
      <c r="D83" s="40" t="s">
        <v>357</v>
      </c>
      <c r="E83" s="40" t="s">
        <v>439</v>
      </c>
      <c r="F83" s="41">
        <v>48896</v>
      </c>
      <c r="G83" s="40" t="str">
        <f t="shared" ca="1" si="4"/>
        <v>Dentro do Prazo</v>
      </c>
      <c r="H83" s="39" t="s">
        <v>10</v>
      </c>
      <c r="I83" s="39">
        <v>31</v>
      </c>
      <c r="J83" s="41">
        <v>34861</v>
      </c>
      <c r="K83" s="123">
        <v>45999</v>
      </c>
      <c r="L83" s="133" t="s">
        <v>515</v>
      </c>
      <c r="M83" s="131">
        <v>182</v>
      </c>
      <c r="N83" s="45" t="str">
        <f t="shared" ca="1" si="5"/>
        <v>0 anos, 4 meses</v>
      </c>
      <c r="O83" s="54">
        <v>45999</v>
      </c>
      <c r="P83" s="59">
        <f t="shared" si="7"/>
        <v>46181</v>
      </c>
      <c r="Q83" s="41" t="str">
        <f t="shared" ca="1" si="6"/>
        <v>Faltam 42 dias</v>
      </c>
      <c r="R83" s="42" t="s">
        <v>181</v>
      </c>
      <c r="S83" s="42" t="s">
        <v>182</v>
      </c>
      <c r="T83" s="42" t="s">
        <v>13</v>
      </c>
      <c r="U83" s="42" t="s">
        <v>137</v>
      </c>
      <c r="V83" s="54" t="s">
        <v>137</v>
      </c>
      <c r="W83" s="79">
        <v>0</v>
      </c>
      <c r="X83" s="54" t="s">
        <v>526</v>
      </c>
      <c r="Y83" s="56">
        <v>930814184</v>
      </c>
      <c r="Z83" s="44" t="s">
        <v>25</v>
      </c>
    </row>
    <row r="84" spans="1:26" ht="30" customHeight="1">
      <c r="A84" s="37">
        <v>82</v>
      </c>
      <c r="B84" s="38">
        <v>21</v>
      </c>
      <c r="C84" s="39" t="s">
        <v>183</v>
      </c>
      <c r="D84" s="40" t="s">
        <v>357</v>
      </c>
      <c r="E84" s="40" t="s">
        <v>440</v>
      </c>
      <c r="F84" s="41">
        <v>47852</v>
      </c>
      <c r="G84" s="40" t="str">
        <f t="shared" ca="1" si="4"/>
        <v>Dentro do Prazo</v>
      </c>
      <c r="H84" s="39" t="s">
        <v>10</v>
      </c>
      <c r="I84" s="39">
        <v>46</v>
      </c>
      <c r="J84" s="60">
        <v>29549</v>
      </c>
      <c r="K84" s="121">
        <v>43746</v>
      </c>
      <c r="L84" s="133" t="s">
        <v>515</v>
      </c>
      <c r="M84" s="127">
        <v>182</v>
      </c>
      <c r="N84" s="45" t="str">
        <f t="shared" ca="1" si="5"/>
        <v>6 anos, 6 meses</v>
      </c>
      <c r="O84" s="41">
        <v>46000</v>
      </c>
      <c r="P84" s="59">
        <f t="shared" si="7"/>
        <v>46182</v>
      </c>
      <c r="Q84" s="41" t="str">
        <f t="shared" ca="1" si="6"/>
        <v>Faltam 43 dias</v>
      </c>
      <c r="R84" s="42" t="s">
        <v>184</v>
      </c>
      <c r="S84" s="42" t="s">
        <v>185</v>
      </c>
      <c r="T84" s="42" t="s">
        <v>13</v>
      </c>
      <c r="U84" s="42" t="s">
        <v>137</v>
      </c>
      <c r="V84" s="41" t="s">
        <v>520</v>
      </c>
      <c r="W84" s="40">
        <v>9</v>
      </c>
      <c r="X84" s="41" t="s">
        <v>526</v>
      </c>
      <c r="Y84" s="43">
        <v>924623036</v>
      </c>
      <c r="Z84" s="44" t="s">
        <v>15</v>
      </c>
    </row>
    <row r="85" spans="1:26" ht="30" customHeight="1">
      <c r="A85" s="37">
        <v>83</v>
      </c>
      <c r="B85" s="38">
        <v>147</v>
      </c>
      <c r="C85" s="39" t="s">
        <v>186</v>
      </c>
      <c r="D85" s="40" t="s">
        <v>357</v>
      </c>
      <c r="E85" s="40" t="s">
        <v>441</v>
      </c>
      <c r="F85" s="41">
        <v>48222</v>
      </c>
      <c r="G85" s="40" t="str">
        <f t="shared" ca="1" si="4"/>
        <v>Dentro do Prazo</v>
      </c>
      <c r="H85" s="39" t="s">
        <v>10</v>
      </c>
      <c r="I85" s="39">
        <v>36</v>
      </c>
      <c r="J85" s="41">
        <v>33196</v>
      </c>
      <c r="K85" s="123">
        <v>45635</v>
      </c>
      <c r="L85" s="133" t="s">
        <v>515</v>
      </c>
      <c r="M85" s="131">
        <v>182</v>
      </c>
      <c r="N85" s="45" t="str">
        <f t="shared" ca="1" si="5"/>
        <v>1 anos, 4 meses</v>
      </c>
      <c r="O85" s="41">
        <v>46000</v>
      </c>
      <c r="P85" s="59">
        <f t="shared" si="7"/>
        <v>46182</v>
      </c>
      <c r="Q85" s="41" t="str">
        <f t="shared" ca="1" si="6"/>
        <v>Faltam 43 dias</v>
      </c>
      <c r="R85" s="42" t="s">
        <v>187</v>
      </c>
      <c r="S85" s="42" t="s">
        <v>188</v>
      </c>
      <c r="T85" s="42" t="s">
        <v>13</v>
      </c>
      <c r="U85" s="42" t="s">
        <v>137</v>
      </c>
      <c r="V85" s="54" t="s">
        <v>137</v>
      </c>
      <c r="W85" s="79">
        <v>4</v>
      </c>
      <c r="X85" s="54" t="s">
        <v>529</v>
      </c>
      <c r="Y85" s="55">
        <v>922961642</v>
      </c>
      <c r="Z85" s="44" t="s">
        <v>15</v>
      </c>
    </row>
    <row r="86" spans="1:26" ht="30" customHeight="1">
      <c r="A86" s="37">
        <v>84</v>
      </c>
      <c r="B86" s="38">
        <v>91</v>
      </c>
      <c r="C86" s="39" t="s">
        <v>189</v>
      </c>
      <c r="D86" s="40" t="s">
        <v>357</v>
      </c>
      <c r="E86" s="40" t="s">
        <v>442</v>
      </c>
      <c r="F86" s="41">
        <v>47911</v>
      </c>
      <c r="G86" s="40" t="str">
        <f t="shared" ca="1" si="4"/>
        <v>Dentro do Prazo</v>
      </c>
      <c r="H86" s="39" t="s">
        <v>10</v>
      </c>
      <c r="I86" s="39">
        <v>48</v>
      </c>
      <c r="J86" s="41">
        <v>28710</v>
      </c>
      <c r="K86" s="123">
        <v>42472</v>
      </c>
      <c r="L86" s="133" t="s">
        <v>580</v>
      </c>
      <c r="M86" s="131" t="s">
        <v>549</v>
      </c>
      <c r="N86" s="45" t="str">
        <f t="shared" ca="1" si="5"/>
        <v>10 anos, 0 meses</v>
      </c>
      <c r="O86" s="54">
        <v>46000</v>
      </c>
      <c r="P86" s="59" t="e">
        <f t="shared" si="7"/>
        <v>#VALUE!</v>
      </c>
      <c r="Q86" s="41" t="e">
        <f t="shared" ca="1" si="6"/>
        <v>#VALUE!</v>
      </c>
      <c r="R86" s="42" t="s">
        <v>11</v>
      </c>
      <c r="S86" s="42" t="s">
        <v>190</v>
      </c>
      <c r="T86" s="42" t="s">
        <v>13</v>
      </c>
      <c r="U86" s="42" t="s">
        <v>137</v>
      </c>
      <c r="V86" s="54" t="s">
        <v>137</v>
      </c>
      <c r="W86" s="79">
        <v>4</v>
      </c>
      <c r="X86" s="54" t="s">
        <v>525</v>
      </c>
      <c r="Y86" s="56">
        <v>933431557</v>
      </c>
      <c r="Z86" s="44" t="s">
        <v>25</v>
      </c>
    </row>
    <row r="87" spans="1:26" ht="30" customHeight="1">
      <c r="A87" s="37">
        <v>85</v>
      </c>
      <c r="B87" s="38">
        <v>109</v>
      </c>
      <c r="C87" s="39" t="s">
        <v>191</v>
      </c>
      <c r="D87" s="40" t="s">
        <v>357</v>
      </c>
      <c r="E87" s="40" t="s">
        <v>443</v>
      </c>
      <c r="F87" s="41">
        <v>47344</v>
      </c>
      <c r="G87" s="40" t="str">
        <f t="shared" ca="1" si="4"/>
        <v>Dentro do Prazo</v>
      </c>
      <c r="H87" s="39" t="s">
        <v>10</v>
      </c>
      <c r="I87" s="39">
        <v>50</v>
      </c>
      <c r="J87" s="41">
        <v>27915</v>
      </c>
      <c r="K87" s="123">
        <v>45078</v>
      </c>
      <c r="L87" s="133" t="s">
        <v>515</v>
      </c>
      <c r="M87" s="127">
        <v>182</v>
      </c>
      <c r="N87" s="45" t="str">
        <f t="shared" ca="1" si="5"/>
        <v>2 anos, 10 meses</v>
      </c>
      <c r="O87" s="41">
        <v>46000</v>
      </c>
      <c r="P87" s="59">
        <f t="shared" si="7"/>
        <v>46182</v>
      </c>
      <c r="Q87" s="41" t="str">
        <f t="shared" ca="1" si="6"/>
        <v>Faltam 43 dias</v>
      </c>
      <c r="R87" s="42" t="s">
        <v>139</v>
      </c>
      <c r="S87" s="42" t="s">
        <v>29</v>
      </c>
      <c r="T87" s="42" t="s">
        <v>30</v>
      </c>
      <c r="U87" s="42" t="s">
        <v>137</v>
      </c>
      <c r="V87" s="54" t="s">
        <v>137</v>
      </c>
      <c r="W87" s="79">
        <v>8</v>
      </c>
      <c r="X87" s="54" t="s">
        <v>528</v>
      </c>
      <c r="Y87" s="56">
        <v>940958081</v>
      </c>
      <c r="Z87" s="44" t="s">
        <v>15</v>
      </c>
    </row>
    <row r="88" spans="1:26" ht="30" customHeight="1">
      <c r="A88" s="37">
        <v>86</v>
      </c>
      <c r="B88" s="38" t="s">
        <v>321</v>
      </c>
      <c r="C88" s="39" t="s">
        <v>192</v>
      </c>
      <c r="D88" s="40" t="s">
        <v>357</v>
      </c>
      <c r="E88" s="40" t="s">
        <v>444</v>
      </c>
      <c r="F88" s="41">
        <v>49707</v>
      </c>
      <c r="G88" s="40" t="str">
        <f t="shared" ca="1" si="4"/>
        <v>Dentro do Prazo</v>
      </c>
      <c r="H88" s="39" t="s">
        <v>10</v>
      </c>
      <c r="I88" s="39">
        <v>34</v>
      </c>
      <c r="J88" s="41">
        <v>33893</v>
      </c>
      <c r="K88" s="124">
        <v>45870</v>
      </c>
      <c r="L88" s="133" t="s">
        <v>515</v>
      </c>
      <c r="M88" s="131">
        <v>182</v>
      </c>
      <c r="N88" s="45" t="str">
        <f t="shared" ca="1" si="5"/>
        <v>0 anos, 8 meses</v>
      </c>
      <c r="O88" s="63">
        <v>46023</v>
      </c>
      <c r="P88" s="59">
        <f t="shared" si="7"/>
        <v>46205</v>
      </c>
      <c r="Q88" s="41" t="str">
        <f t="shared" ca="1" si="6"/>
        <v>Contrato activo</v>
      </c>
      <c r="R88" s="42" t="s">
        <v>184</v>
      </c>
      <c r="S88" s="42" t="s">
        <v>193</v>
      </c>
      <c r="T88" s="42" t="s">
        <v>13</v>
      </c>
      <c r="U88" s="42" t="s">
        <v>137</v>
      </c>
      <c r="V88" s="54" t="s">
        <v>137</v>
      </c>
      <c r="W88" s="79">
        <v>0</v>
      </c>
      <c r="X88" s="63" t="s">
        <v>526</v>
      </c>
      <c r="Y88" s="56">
        <v>945121472</v>
      </c>
      <c r="Z88" s="44" t="s">
        <v>25</v>
      </c>
    </row>
    <row r="89" spans="1:26" ht="30" customHeight="1">
      <c r="A89" s="37">
        <v>87</v>
      </c>
      <c r="B89" s="38">
        <v>92</v>
      </c>
      <c r="C89" s="39" t="s">
        <v>194</v>
      </c>
      <c r="D89" s="40" t="s">
        <v>357</v>
      </c>
      <c r="E89" s="40" t="s">
        <v>445</v>
      </c>
      <c r="F89" s="41">
        <v>48576</v>
      </c>
      <c r="G89" s="40" t="str">
        <f t="shared" ca="1" si="4"/>
        <v>Dentro do Prazo</v>
      </c>
      <c r="H89" s="39" t="s">
        <v>10</v>
      </c>
      <c r="I89" s="39">
        <v>38</v>
      </c>
      <c r="J89" s="41">
        <v>32467</v>
      </c>
      <c r="K89" s="123">
        <v>42489</v>
      </c>
      <c r="L89" s="133" t="s">
        <v>580</v>
      </c>
      <c r="M89" s="131">
        <v>182</v>
      </c>
      <c r="N89" s="45" t="str">
        <f t="shared" ca="1" si="5"/>
        <v>9 anos, 11 meses</v>
      </c>
      <c r="O89" s="54">
        <v>46000</v>
      </c>
      <c r="P89" s="59">
        <f t="shared" si="7"/>
        <v>46182</v>
      </c>
      <c r="Q89" s="41" t="str">
        <f t="shared" ca="1" si="6"/>
        <v>Faltam 43 dias</v>
      </c>
      <c r="R89" s="42" t="s">
        <v>195</v>
      </c>
      <c r="S89" s="42" t="s">
        <v>196</v>
      </c>
      <c r="T89" s="42" t="s">
        <v>13</v>
      </c>
      <c r="U89" s="42" t="s">
        <v>137</v>
      </c>
      <c r="V89" s="54" t="s">
        <v>137</v>
      </c>
      <c r="W89" s="79">
        <v>2</v>
      </c>
      <c r="X89" s="54" t="s">
        <v>526</v>
      </c>
      <c r="Y89" s="55">
        <v>932240960</v>
      </c>
      <c r="Z89" s="44" t="s">
        <v>15</v>
      </c>
    </row>
    <row r="90" spans="1:26" ht="30" customHeight="1">
      <c r="A90" s="37">
        <v>88</v>
      </c>
      <c r="B90" s="38">
        <v>128</v>
      </c>
      <c r="C90" s="39" t="s">
        <v>197</v>
      </c>
      <c r="D90" s="40" t="s">
        <v>357</v>
      </c>
      <c r="E90" s="40" t="s">
        <v>446</v>
      </c>
      <c r="F90" s="41">
        <v>46224</v>
      </c>
      <c r="G90" s="40" t="str">
        <f t="shared" ca="1" si="4"/>
        <v>Faltam 85 dias</v>
      </c>
      <c r="H90" s="39" t="s">
        <v>10</v>
      </c>
      <c r="I90" s="39">
        <v>39</v>
      </c>
      <c r="J90" s="41">
        <v>32079</v>
      </c>
      <c r="K90" s="123">
        <v>45294</v>
      </c>
      <c r="L90" s="133" t="s">
        <v>515</v>
      </c>
      <c r="M90" s="131">
        <v>182</v>
      </c>
      <c r="N90" s="45" t="str">
        <f t="shared" ca="1" si="5"/>
        <v>2 anos, 3 meses</v>
      </c>
      <c r="O90" s="41">
        <v>46000</v>
      </c>
      <c r="P90" s="59">
        <f t="shared" si="7"/>
        <v>46182</v>
      </c>
      <c r="Q90" s="41" t="str">
        <f t="shared" ca="1" si="6"/>
        <v>Faltam 43 dias</v>
      </c>
      <c r="R90" s="42" t="s">
        <v>11</v>
      </c>
      <c r="S90" s="42" t="s">
        <v>156</v>
      </c>
      <c r="T90" s="42" t="s">
        <v>30</v>
      </c>
      <c r="U90" s="42" t="s">
        <v>137</v>
      </c>
      <c r="V90" s="54" t="s">
        <v>137</v>
      </c>
      <c r="W90" s="79">
        <v>7</v>
      </c>
      <c r="X90" s="54" t="s">
        <v>525</v>
      </c>
      <c r="Y90" s="56">
        <v>942839808</v>
      </c>
      <c r="Z90" s="44" t="s">
        <v>15</v>
      </c>
    </row>
    <row r="91" spans="1:26" ht="30" customHeight="1">
      <c r="A91" s="37">
        <v>89</v>
      </c>
      <c r="B91" s="38">
        <v>140</v>
      </c>
      <c r="C91" s="39" t="s">
        <v>198</v>
      </c>
      <c r="D91" s="40" t="s">
        <v>357</v>
      </c>
      <c r="E91" s="40" t="s">
        <v>447</v>
      </c>
      <c r="F91" s="41">
        <v>49193</v>
      </c>
      <c r="G91" s="40" t="str">
        <f t="shared" ca="1" si="4"/>
        <v>Dentro do Prazo</v>
      </c>
      <c r="H91" s="39" t="s">
        <v>10</v>
      </c>
      <c r="I91" s="39">
        <v>33</v>
      </c>
      <c r="J91" s="41">
        <v>34286</v>
      </c>
      <c r="K91" s="123">
        <v>45608</v>
      </c>
      <c r="L91" s="133" t="s">
        <v>515</v>
      </c>
      <c r="M91" s="131">
        <v>182</v>
      </c>
      <c r="N91" s="45" t="str">
        <f t="shared" ca="1" si="5"/>
        <v>1 anos, 5 meses</v>
      </c>
      <c r="O91" s="41">
        <v>45973</v>
      </c>
      <c r="P91" s="59">
        <f t="shared" si="7"/>
        <v>46155</v>
      </c>
      <c r="Q91" s="41" t="str">
        <f t="shared" ca="1" si="6"/>
        <v>Faltam 16 dias</v>
      </c>
      <c r="R91" s="42" t="s">
        <v>184</v>
      </c>
      <c r="S91" s="42" t="s">
        <v>199</v>
      </c>
      <c r="T91" s="42" t="s">
        <v>13</v>
      </c>
      <c r="U91" s="42" t="s">
        <v>137</v>
      </c>
      <c r="V91" s="54" t="s">
        <v>137</v>
      </c>
      <c r="W91" s="79">
        <v>1</v>
      </c>
      <c r="X91" s="54" t="s">
        <v>526</v>
      </c>
      <c r="Y91" s="56">
        <v>928681569</v>
      </c>
      <c r="Z91" s="44" t="s">
        <v>25</v>
      </c>
    </row>
    <row r="92" spans="1:26" ht="30" customHeight="1">
      <c r="A92" s="37">
        <v>90</v>
      </c>
      <c r="B92" s="38">
        <v>158</v>
      </c>
      <c r="C92" s="39" t="s">
        <v>200</v>
      </c>
      <c r="D92" s="40" t="s">
        <v>357</v>
      </c>
      <c r="E92" s="40" t="s">
        <v>448</v>
      </c>
      <c r="F92" s="41">
        <v>48765</v>
      </c>
      <c r="G92" s="40" t="str">
        <f t="shared" ca="1" si="4"/>
        <v>Dentro do Prazo</v>
      </c>
      <c r="H92" s="39" t="s">
        <v>10</v>
      </c>
      <c r="I92" s="39">
        <v>41</v>
      </c>
      <c r="J92" s="41">
        <v>31355</v>
      </c>
      <c r="K92" s="123">
        <v>45505</v>
      </c>
      <c r="L92" s="133" t="s">
        <v>515</v>
      </c>
      <c r="M92" s="131">
        <v>182</v>
      </c>
      <c r="N92" s="45" t="str">
        <f t="shared" ca="1" si="5"/>
        <v>1 anos, 8 meses</v>
      </c>
      <c r="O92" s="41">
        <v>46000</v>
      </c>
      <c r="P92" s="59">
        <f t="shared" si="7"/>
        <v>46182</v>
      </c>
      <c r="Q92" s="41" t="str">
        <f t="shared" ca="1" si="6"/>
        <v>Faltam 43 dias</v>
      </c>
      <c r="R92" s="42" t="s">
        <v>135</v>
      </c>
      <c r="S92" s="42" t="s">
        <v>201</v>
      </c>
      <c r="T92" s="42" t="s">
        <v>13</v>
      </c>
      <c r="U92" s="42" t="s">
        <v>137</v>
      </c>
      <c r="V92" s="54" t="s">
        <v>137</v>
      </c>
      <c r="W92" s="79">
        <v>6</v>
      </c>
      <c r="X92" s="54" t="s">
        <v>535</v>
      </c>
      <c r="Y92" s="56">
        <v>923592495</v>
      </c>
      <c r="Z92" s="44" t="s">
        <v>15</v>
      </c>
    </row>
    <row r="93" spans="1:26" ht="30" customHeight="1">
      <c r="A93" s="37">
        <v>91</v>
      </c>
      <c r="B93" s="38">
        <v>93</v>
      </c>
      <c r="C93" s="39" t="s">
        <v>202</v>
      </c>
      <c r="D93" s="40" t="s">
        <v>357</v>
      </c>
      <c r="E93" s="40" t="s">
        <v>449</v>
      </c>
      <c r="F93" s="41">
        <v>49260</v>
      </c>
      <c r="G93" s="40" t="str">
        <f t="shared" ca="1" si="4"/>
        <v>Dentro do Prazo</v>
      </c>
      <c r="H93" s="39" t="s">
        <v>10</v>
      </c>
      <c r="I93" s="39">
        <v>41</v>
      </c>
      <c r="J93" s="41">
        <v>31165</v>
      </c>
      <c r="K93" s="123">
        <v>44442</v>
      </c>
      <c r="L93" s="133" t="s">
        <v>515</v>
      </c>
      <c r="M93" s="131">
        <v>182</v>
      </c>
      <c r="N93" s="45" t="str">
        <f t="shared" ca="1" si="5"/>
        <v>4 anos, 7 meses</v>
      </c>
      <c r="O93" s="54">
        <v>46000</v>
      </c>
      <c r="P93" s="59">
        <f t="shared" si="7"/>
        <v>46182</v>
      </c>
      <c r="Q93" s="41" t="str">
        <f t="shared" ca="1" si="6"/>
        <v>Faltam 43 dias</v>
      </c>
      <c r="R93" s="42" t="s">
        <v>11</v>
      </c>
      <c r="S93" s="42" t="s">
        <v>150</v>
      </c>
      <c r="T93" s="42" t="s">
        <v>151</v>
      </c>
      <c r="U93" s="42" t="s">
        <v>137</v>
      </c>
      <c r="V93" s="54" t="s">
        <v>137</v>
      </c>
      <c r="W93" s="79">
        <v>2</v>
      </c>
      <c r="X93" s="54" t="s">
        <v>525</v>
      </c>
      <c r="Y93" s="56">
        <v>924032905</v>
      </c>
      <c r="Z93" s="44" t="s">
        <v>15</v>
      </c>
    </row>
    <row r="94" spans="1:26" ht="30" customHeight="1">
      <c r="A94" s="37">
        <v>92</v>
      </c>
      <c r="B94" s="38">
        <v>149</v>
      </c>
      <c r="C94" s="39" t="s">
        <v>203</v>
      </c>
      <c r="D94" s="40" t="s">
        <v>357</v>
      </c>
      <c r="E94" s="40" t="s">
        <v>450</v>
      </c>
      <c r="F94" s="41">
        <v>48469</v>
      </c>
      <c r="G94" s="40" t="str">
        <f t="shared" ca="1" si="4"/>
        <v>Dentro do Prazo</v>
      </c>
      <c r="H94" s="39" t="s">
        <v>10</v>
      </c>
      <c r="I94" s="39">
        <v>29</v>
      </c>
      <c r="J94" s="41">
        <v>35487</v>
      </c>
      <c r="K94" s="123">
        <v>45666</v>
      </c>
      <c r="L94" s="133" t="s">
        <v>515</v>
      </c>
      <c r="M94" s="131">
        <v>182</v>
      </c>
      <c r="N94" s="45" t="str">
        <f t="shared" ca="1" si="5"/>
        <v>1 anos, 3 meses</v>
      </c>
      <c r="O94" s="54">
        <v>46000</v>
      </c>
      <c r="P94" s="59">
        <f t="shared" si="7"/>
        <v>46182</v>
      </c>
      <c r="Q94" s="41" t="str">
        <f t="shared" ca="1" si="6"/>
        <v>Faltam 43 dias</v>
      </c>
      <c r="R94" s="42" t="s">
        <v>141</v>
      </c>
      <c r="S94" s="42" t="s">
        <v>204</v>
      </c>
      <c r="T94" s="42" t="s">
        <v>13</v>
      </c>
      <c r="U94" s="42" t="s">
        <v>137</v>
      </c>
      <c r="V94" s="54" t="s">
        <v>137</v>
      </c>
      <c r="W94" s="79">
        <v>1</v>
      </c>
      <c r="X94" s="54" t="s">
        <v>526</v>
      </c>
      <c r="Y94" s="56">
        <v>942936595</v>
      </c>
      <c r="Z94" s="44" t="s">
        <v>15</v>
      </c>
    </row>
    <row r="95" spans="1:26" ht="30" customHeight="1">
      <c r="A95" s="37">
        <v>93</v>
      </c>
      <c r="B95" s="38">
        <v>94</v>
      </c>
      <c r="C95" s="39" t="s">
        <v>205</v>
      </c>
      <c r="D95" s="40" t="s">
        <v>357</v>
      </c>
      <c r="E95" s="40" t="s">
        <v>451</v>
      </c>
      <c r="F95" s="41">
        <v>46838</v>
      </c>
      <c r="G95" s="40" t="str">
        <f t="shared" ca="1" si="4"/>
        <v>Dentro do Prazo</v>
      </c>
      <c r="H95" s="39" t="s">
        <v>10</v>
      </c>
      <c r="I95" s="39">
        <v>59</v>
      </c>
      <c r="J95" s="41">
        <v>24692</v>
      </c>
      <c r="K95" s="123">
        <v>44725</v>
      </c>
      <c r="L95" s="133" t="s">
        <v>515</v>
      </c>
      <c r="M95" s="127">
        <v>182</v>
      </c>
      <c r="N95" s="45" t="str">
        <f t="shared" ca="1" si="5"/>
        <v>3 anos, 10 meses</v>
      </c>
      <c r="O95" s="41">
        <v>46000</v>
      </c>
      <c r="P95" s="59">
        <f t="shared" si="7"/>
        <v>46182</v>
      </c>
      <c r="Q95" s="41" t="str">
        <f t="shared" ca="1" si="6"/>
        <v>Faltam 43 dias</v>
      </c>
      <c r="R95" s="42" t="s">
        <v>11</v>
      </c>
      <c r="S95" s="42" t="s">
        <v>206</v>
      </c>
      <c r="T95" s="42" t="s">
        <v>13</v>
      </c>
      <c r="U95" s="42" t="s">
        <v>137</v>
      </c>
      <c r="V95" s="54" t="s">
        <v>137</v>
      </c>
      <c r="W95" s="79">
        <v>8</v>
      </c>
      <c r="X95" s="54" t="s">
        <v>525</v>
      </c>
      <c r="Y95" s="56">
        <v>929801918</v>
      </c>
      <c r="Z95" s="44" t="s">
        <v>15</v>
      </c>
    </row>
    <row r="96" spans="1:26" ht="30" customHeight="1">
      <c r="A96" s="37">
        <v>94</v>
      </c>
      <c r="B96" s="38">
        <v>139</v>
      </c>
      <c r="C96" s="39" t="s">
        <v>207</v>
      </c>
      <c r="D96" s="40" t="s">
        <v>357</v>
      </c>
      <c r="E96" s="40" t="s">
        <v>452</v>
      </c>
      <c r="F96" s="41">
        <v>48626</v>
      </c>
      <c r="G96" s="40" t="str">
        <f t="shared" ca="1" si="4"/>
        <v>Dentro do Prazo</v>
      </c>
      <c r="H96" s="39" t="s">
        <v>10</v>
      </c>
      <c r="I96" s="39">
        <v>39</v>
      </c>
      <c r="J96" s="41">
        <v>31848</v>
      </c>
      <c r="K96" s="123">
        <v>45566</v>
      </c>
      <c r="L96" s="133" t="s">
        <v>515</v>
      </c>
      <c r="M96" s="131">
        <v>182</v>
      </c>
      <c r="N96" s="45" t="str">
        <f t="shared" ca="1" si="5"/>
        <v>1 anos, 6 meses</v>
      </c>
      <c r="O96" s="41">
        <v>46000</v>
      </c>
      <c r="P96" s="59">
        <f t="shared" si="7"/>
        <v>46182</v>
      </c>
      <c r="Q96" s="41" t="str">
        <f t="shared" ca="1" si="6"/>
        <v>Faltam 43 dias</v>
      </c>
      <c r="R96" s="42" t="s">
        <v>139</v>
      </c>
      <c r="S96" s="42" t="s">
        <v>29</v>
      </c>
      <c r="T96" s="42" t="s">
        <v>30</v>
      </c>
      <c r="U96" s="42" t="s">
        <v>137</v>
      </c>
      <c r="V96" s="54" t="s">
        <v>137</v>
      </c>
      <c r="W96" s="79">
        <v>6</v>
      </c>
      <c r="X96" s="54" t="s">
        <v>525</v>
      </c>
      <c r="Y96" s="56">
        <v>927997713</v>
      </c>
      <c r="Z96" s="44" t="s">
        <v>15</v>
      </c>
    </row>
    <row r="97" spans="1:26" ht="30" customHeight="1">
      <c r="A97" s="37">
        <v>95</v>
      </c>
      <c r="B97" s="38" t="s">
        <v>322</v>
      </c>
      <c r="C97" s="39" t="s">
        <v>208</v>
      </c>
      <c r="D97" s="40" t="s">
        <v>357</v>
      </c>
      <c r="E97" s="40" t="s">
        <v>453</v>
      </c>
      <c r="F97" s="41">
        <v>49255</v>
      </c>
      <c r="G97" s="40" t="str">
        <f t="shared" ca="1" si="4"/>
        <v>Dentro do Prazo</v>
      </c>
      <c r="H97" s="39" t="s">
        <v>10</v>
      </c>
      <c r="I97" s="39">
        <v>32</v>
      </c>
      <c r="J97" s="41">
        <v>34127</v>
      </c>
      <c r="K97" s="123">
        <v>45992</v>
      </c>
      <c r="L97" s="133" t="s">
        <v>515</v>
      </c>
      <c r="M97" s="131">
        <v>182</v>
      </c>
      <c r="N97" s="45" t="str">
        <f t="shared" ca="1" si="5"/>
        <v>0 anos, 4 meses</v>
      </c>
      <c r="O97" s="54">
        <v>45992</v>
      </c>
      <c r="P97" s="59">
        <f t="shared" si="7"/>
        <v>46174</v>
      </c>
      <c r="Q97" s="41" t="str">
        <f t="shared" ca="1" si="6"/>
        <v>Faltam 35 dias</v>
      </c>
      <c r="R97" s="42" t="s">
        <v>195</v>
      </c>
      <c r="S97" s="42" t="s">
        <v>209</v>
      </c>
      <c r="T97" s="42" t="s">
        <v>13</v>
      </c>
      <c r="U97" s="42" t="s">
        <v>137</v>
      </c>
      <c r="V97" s="54" t="s">
        <v>137</v>
      </c>
      <c r="W97" s="79"/>
      <c r="X97" s="54" t="s">
        <v>526</v>
      </c>
      <c r="Y97" s="56">
        <v>928226775</v>
      </c>
      <c r="Z97" s="44" t="s">
        <v>25</v>
      </c>
    </row>
    <row r="98" spans="1:26" ht="30" customHeight="1">
      <c r="A98" s="37">
        <v>96</v>
      </c>
      <c r="B98" s="38">
        <v>114</v>
      </c>
      <c r="C98" s="39" t="s">
        <v>210</v>
      </c>
      <c r="D98" s="40" t="s">
        <v>357</v>
      </c>
      <c r="E98" s="40" t="s">
        <v>454</v>
      </c>
      <c r="F98" s="41">
        <v>49316</v>
      </c>
      <c r="G98" s="40" t="str">
        <f t="shared" ca="1" si="4"/>
        <v>Dentro do Prazo</v>
      </c>
      <c r="H98" s="39" t="s">
        <v>10</v>
      </c>
      <c r="I98" s="39">
        <v>31</v>
      </c>
      <c r="J98" s="41">
        <v>34751</v>
      </c>
      <c r="K98" s="123">
        <v>45068</v>
      </c>
      <c r="L98" s="133" t="s">
        <v>515</v>
      </c>
      <c r="M98" s="127">
        <v>182</v>
      </c>
      <c r="N98" s="45" t="str">
        <f t="shared" ca="1" si="5"/>
        <v>2 anos, 11 meses</v>
      </c>
      <c r="O98" s="41">
        <v>46000</v>
      </c>
      <c r="P98" s="59">
        <f t="shared" si="7"/>
        <v>46182</v>
      </c>
      <c r="Q98" s="41" t="str">
        <f t="shared" ca="1" si="6"/>
        <v>Faltam 43 dias</v>
      </c>
      <c r="R98" s="42" t="s">
        <v>144</v>
      </c>
      <c r="S98" s="42" t="s">
        <v>211</v>
      </c>
      <c r="T98" s="42" t="s">
        <v>13</v>
      </c>
      <c r="U98" s="42" t="s">
        <v>137</v>
      </c>
      <c r="V98" s="54" t="s">
        <v>137</v>
      </c>
      <c r="W98" s="79">
        <v>2</v>
      </c>
      <c r="X98" s="54" t="s">
        <v>526</v>
      </c>
      <c r="Y98" s="56">
        <v>942051144</v>
      </c>
      <c r="Z98" s="44" t="s">
        <v>25</v>
      </c>
    </row>
    <row r="99" spans="1:26" ht="30" customHeight="1">
      <c r="A99" s="37">
        <v>97</v>
      </c>
      <c r="B99" s="38">
        <v>97</v>
      </c>
      <c r="C99" s="39" t="s">
        <v>212</v>
      </c>
      <c r="D99" s="40" t="s">
        <v>357</v>
      </c>
      <c r="E99" s="40" t="s">
        <v>455</v>
      </c>
      <c r="F99" s="41">
        <v>46372</v>
      </c>
      <c r="G99" s="40" t="str">
        <f t="shared" ca="1" si="4"/>
        <v>Dentro do Prazo</v>
      </c>
      <c r="H99" s="39" t="s">
        <v>10</v>
      </c>
      <c r="I99" s="39">
        <v>48</v>
      </c>
      <c r="J99" s="41">
        <v>28544</v>
      </c>
      <c r="K99" s="123">
        <v>41804</v>
      </c>
      <c r="L99" s="133" t="s">
        <v>580</v>
      </c>
      <c r="M99" s="131" t="s">
        <v>549</v>
      </c>
      <c r="N99" s="45" t="str">
        <f t="shared" ca="1" si="5"/>
        <v>11 anos, 10 meses</v>
      </c>
      <c r="O99" s="54"/>
      <c r="P99" s="59" t="str">
        <f t="shared" si="7"/>
        <v>Sem dados</v>
      </c>
      <c r="Q99" s="41" t="str">
        <f t="shared" ca="1" si="6"/>
        <v>Sem dados</v>
      </c>
      <c r="R99" s="42" t="s">
        <v>60</v>
      </c>
      <c r="S99" s="42" t="s">
        <v>213</v>
      </c>
      <c r="T99" s="42" t="s">
        <v>13</v>
      </c>
      <c r="U99" s="42" t="s">
        <v>137</v>
      </c>
      <c r="V99" s="54" t="s">
        <v>137</v>
      </c>
      <c r="W99" s="79">
        <v>5</v>
      </c>
      <c r="X99" s="54" t="s">
        <v>536</v>
      </c>
      <c r="Y99" s="56">
        <v>927008964</v>
      </c>
      <c r="Z99" s="44" t="s">
        <v>25</v>
      </c>
    </row>
    <row r="100" spans="1:26" ht="30" customHeight="1">
      <c r="A100" s="37">
        <v>98</v>
      </c>
      <c r="B100" s="38">
        <v>98</v>
      </c>
      <c r="C100" s="39" t="s">
        <v>214</v>
      </c>
      <c r="D100" s="40" t="s">
        <v>357</v>
      </c>
      <c r="E100" s="40" t="s">
        <v>456</v>
      </c>
      <c r="F100" s="41">
        <v>48849</v>
      </c>
      <c r="G100" s="40" t="str">
        <f t="shared" ca="1" si="4"/>
        <v>Dentro do Prazo</v>
      </c>
      <c r="H100" s="39" t="s">
        <v>10</v>
      </c>
      <c r="I100" s="39">
        <v>59</v>
      </c>
      <c r="J100" s="41">
        <v>25540</v>
      </c>
      <c r="K100" s="123">
        <v>41730</v>
      </c>
      <c r="L100" s="133" t="s">
        <v>580</v>
      </c>
      <c r="M100" s="131" t="s">
        <v>549</v>
      </c>
      <c r="N100" s="45" t="str">
        <f t="shared" ca="1" si="5"/>
        <v>12 anos, 0 meses</v>
      </c>
      <c r="O100" s="54"/>
      <c r="P100" s="59" t="str">
        <f t="shared" si="7"/>
        <v>Sem dados</v>
      </c>
      <c r="Q100" s="41" t="str">
        <f t="shared" ca="1" si="6"/>
        <v>Sem dados</v>
      </c>
      <c r="R100" s="42" t="s">
        <v>11</v>
      </c>
      <c r="S100" s="42" t="s">
        <v>215</v>
      </c>
      <c r="T100" s="42" t="s">
        <v>30</v>
      </c>
      <c r="U100" s="42" t="s">
        <v>137</v>
      </c>
      <c r="V100" s="54" t="s">
        <v>137</v>
      </c>
      <c r="W100" s="79">
        <v>6</v>
      </c>
      <c r="X100" s="54" t="s">
        <v>528</v>
      </c>
      <c r="Y100" s="56">
        <v>922295359</v>
      </c>
      <c r="Z100" s="44" t="s">
        <v>25</v>
      </c>
    </row>
    <row r="101" spans="1:26" ht="30" customHeight="1">
      <c r="A101" s="37">
        <v>99</v>
      </c>
      <c r="B101" s="38">
        <v>99</v>
      </c>
      <c r="C101" s="39" t="s">
        <v>216</v>
      </c>
      <c r="D101" s="40" t="s">
        <v>357</v>
      </c>
      <c r="E101" s="40" t="s">
        <v>457</v>
      </c>
      <c r="F101" s="41">
        <v>48595</v>
      </c>
      <c r="G101" s="40" t="str">
        <f t="shared" ca="1" si="4"/>
        <v>Dentro do Prazo</v>
      </c>
      <c r="H101" s="39" t="s">
        <v>10</v>
      </c>
      <c r="I101" s="39">
        <v>33</v>
      </c>
      <c r="J101" s="41">
        <v>34184</v>
      </c>
      <c r="K101" s="123">
        <v>42615</v>
      </c>
      <c r="L101" s="133" t="s">
        <v>580</v>
      </c>
      <c r="M101" s="131" t="s">
        <v>549</v>
      </c>
      <c r="N101" s="45" t="str">
        <f t="shared" ca="1" si="5"/>
        <v>9 anos, 7 meses</v>
      </c>
      <c r="O101" s="54"/>
      <c r="P101" s="59" t="str">
        <f t="shared" si="7"/>
        <v>Sem dados</v>
      </c>
      <c r="Q101" s="41" t="str">
        <f t="shared" ca="1" si="6"/>
        <v>Sem dados</v>
      </c>
      <c r="R101" s="42" t="s">
        <v>11</v>
      </c>
      <c r="S101" s="42" t="s">
        <v>150</v>
      </c>
      <c r="T101" s="42" t="s">
        <v>30</v>
      </c>
      <c r="U101" s="42" t="s">
        <v>137</v>
      </c>
      <c r="V101" s="54" t="s">
        <v>137</v>
      </c>
      <c r="W101" s="79">
        <v>2</v>
      </c>
      <c r="X101" s="54" t="s">
        <v>528</v>
      </c>
      <c r="Y101" s="56">
        <v>923616400</v>
      </c>
      <c r="Z101" s="44" t="s">
        <v>15</v>
      </c>
    </row>
    <row r="102" spans="1:26" ht="30" customHeight="1">
      <c r="A102" s="37">
        <v>100</v>
      </c>
      <c r="B102" s="38">
        <v>129</v>
      </c>
      <c r="C102" s="39" t="s">
        <v>217</v>
      </c>
      <c r="D102" s="40" t="s">
        <v>357</v>
      </c>
      <c r="E102" s="40" t="s">
        <v>458</v>
      </c>
      <c r="F102" s="41">
        <v>48860</v>
      </c>
      <c r="G102" s="40" t="str">
        <f t="shared" ca="1" si="4"/>
        <v>Dentro do Prazo</v>
      </c>
      <c r="H102" s="39" t="s">
        <v>10</v>
      </c>
      <c r="I102" s="39">
        <v>36</v>
      </c>
      <c r="J102" s="41">
        <v>33058</v>
      </c>
      <c r="K102" s="123">
        <v>44713</v>
      </c>
      <c r="L102" s="133" t="s">
        <v>515</v>
      </c>
      <c r="M102" s="127">
        <v>182</v>
      </c>
      <c r="N102" s="45" t="str">
        <f t="shared" ca="1" si="5"/>
        <v>3 anos, 10 meses</v>
      </c>
      <c r="O102" s="41">
        <v>46000</v>
      </c>
      <c r="P102" s="59">
        <f t="shared" si="7"/>
        <v>46182</v>
      </c>
      <c r="Q102" s="41" t="str">
        <f t="shared" ca="1" si="6"/>
        <v>Faltam 43 dias</v>
      </c>
      <c r="R102" s="42" t="s">
        <v>135</v>
      </c>
      <c r="S102" s="42" t="s">
        <v>218</v>
      </c>
      <c r="T102" s="42" t="s">
        <v>13</v>
      </c>
      <c r="U102" s="42" t="s">
        <v>137</v>
      </c>
      <c r="V102" s="54" t="s">
        <v>137</v>
      </c>
      <c r="W102" s="79">
        <v>3</v>
      </c>
      <c r="X102" s="54" t="s">
        <v>526</v>
      </c>
      <c r="Y102" s="56">
        <v>928618868</v>
      </c>
      <c r="Z102" s="44" t="s">
        <v>25</v>
      </c>
    </row>
    <row r="103" spans="1:26" ht="30" customHeight="1">
      <c r="A103" s="37">
        <v>101</v>
      </c>
      <c r="B103" s="38">
        <v>168</v>
      </c>
      <c r="C103" s="39" t="s">
        <v>219</v>
      </c>
      <c r="D103" s="40" t="s">
        <v>357</v>
      </c>
      <c r="E103" s="40" t="s">
        <v>459</v>
      </c>
      <c r="F103" s="41">
        <v>49650</v>
      </c>
      <c r="G103" s="40" t="str">
        <f t="shared" ca="1" si="4"/>
        <v>Dentro do Prazo</v>
      </c>
      <c r="H103" s="39" t="s">
        <v>10</v>
      </c>
      <c r="I103" s="39">
        <v>27</v>
      </c>
      <c r="J103" s="41">
        <v>36475</v>
      </c>
      <c r="K103" s="123">
        <v>45870</v>
      </c>
      <c r="L103" s="133" t="s">
        <v>515</v>
      </c>
      <c r="M103" s="131">
        <v>182</v>
      </c>
      <c r="N103" s="45" t="str">
        <f t="shared" ca="1" si="5"/>
        <v>0 anos, 8 meses</v>
      </c>
      <c r="O103" s="54">
        <v>46054</v>
      </c>
      <c r="P103" s="59">
        <f t="shared" si="7"/>
        <v>46236</v>
      </c>
      <c r="Q103" s="41" t="str">
        <f t="shared" ca="1" si="6"/>
        <v>Contrato activo</v>
      </c>
      <c r="R103" s="42" t="s">
        <v>184</v>
      </c>
      <c r="S103" s="42" t="s">
        <v>220</v>
      </c>
      <c r="T103" s="42" t="s">
        <v>13</v>
      </c>
      <c r="U103" s="42" t="s">
        <v>137</v>
      </c>
      <c r="V103" s="54" t="s">
        <v>137</v>
      </c>
      <c r="W103" s="79">
        <v>0</v>
      </c>
      <c r="X103" s="54" t="s">
        <v>537</v>
      </c>
      <c r="Y103" s="56">
        <v>947771877</v>
      </c>
      <c r="Z103" s="44" t="s">
        <v>15</v>
      </c>
    </row>
    <row r="104" spans="1:26" ht="30" customHeight="1">
      <c r="A104" s="37">
        <v>102</v>
      </c>
      <c r="B104" s="38">
        <v>167</v>
      </c>
      <c r="C104" s="39" t="s">
        <v>221</v>
      </c>
      <c r="D104" s="40" t="s">
        <v>357</v>
      </c>
      <c r="E104" s="40" t="s">
        <v>460</v>
      </c>
      <c r="F104" s="41">
        <v>48246</v>
      </c>
      <c r="G104" s="40" t="str">
        <f t="shared" ca="1" si="4"/>
        <v>Dentro do Prazo</v>
      </c>
      <c r="H104" s="39" t="s">
        <v>10</v>
      </c>
      <c r="I104" s="39">
        <v>40</v>
      </c>
      <c r="J104" s="41">
        <v>31519</v>
      </c>
      <c r="K104" s="123">
        <v>45839</v>
      </c>
      <c r="L104" s="133" t="s">
        <v>515</v>
      </c>
      <c r="M104" s="131">
        <v>182</v>
      </c>
      <c r="N104" s="45" t="str">
        <f t="shared" ca="1" si="5"/>
        <v>0 anos, 9 meses</v>
      </c>
      <c r="O104" s="54">
        <v>46023</v>
      </c>
      <c r="P104" s="59">
        <f t="shared" si="7"/>
        <v>46205</v>
      </c>
      <c r="Q104" s="41" t="str">
        <f t="shared" ca="1" si="6"/>
        <v>Contrato activo</v>
      </c>
      <c r="R104" s="42" t="s">
        <v>222</v>
      </c>
      <c r="S104" s="42" t="s">
        <v>223</v>
      </c>
      <c r="T104" s="42" t="s">
        <v>13</v>
      </c>
      <c r="U104" s="42" t="s">
        <v>137</v>
      </c>
      <c r="V104" s="54" t="s">
        <v>137</v>
      </c>
      <c r="W104" s="79">
        <v>3</v>
      </c>
      <c r="X104" s="54" t="s">
        <v>526</v>
      </c>
      <c r="Y104" s="56">
        <v>925111511</v>
      </c>
      <c r="Z104" s="44" t="s">
        <v>15</v>
      </c>
    </row>
    <row r="105" spans="1:26" ht="30" customHeight="1">
      <c r="A105" s="37">
        <v>103</v>
      </c>
      <c r="B105" s="38">
        <v>127</v>
      </c>
      <c r="C105" s="39" t="s">
        <v>224</v>
      </c>
      <c r="D105" s="40" t="s">
        <v>357</v>
      </c>
      <c r="E105" s="40" t="s">
        <v>461</v>
      </c>
      <c r="F105" s="41">
        <v>48589</v>
      </c>
      <c r="G105" s="40" t="str">
        <f t="shared" ca="1" si="4"/>
        <v>Dentro do Prazo</v>
      </c>
      <c r="H105" s="39" t="s">
        <v>10</v>
      </c>
      <c r="I105" s="39">
        <v>44</v>
      </c>
      <c r="J105" s="41">
        <v>30296</v>
      </c>
      <c r="K105" s="123">
        <v>45261</v>
      </c>
      <c r="L105" s="133" t="s">
        <v>515</v>
      </c>
      <c r="M105" s="127">
        <v>182</v>
      </c>
      <c r="N105" s="45" t="str">
        <f t="shared" ca="1" si="5"/>
        <v>2 anos, 4 meses</v>
      </c>
      <c r="O105" s="41">
        <v>46000</v>
      </c>
      <c r="P105" s="59">
        <f t="shared" si="7"/>
        <v>46182</v>
      </c>
      <c r="Q105" s="41" t="str">
        <f t="shared" ca="1" si="6"/>
        <v>Faltam 43 dias</v>
      </c>
      <c r="R105" s="42" t="s">
        <v>11</v>
      </c>
      <c r="S105" s="42" t="s">
        <v>225</v>
      </c>
      <c r="T105" s="42" t="s">
        <v>30</v>
      </c>
      <c r="U105" s="42" t="s">
        <v>137</v>
      </c>
      <c r="V105" s="54" t="s">
        <v>137</v>
      </c>
      <c r="W105" s="79">
        <v>8</v>
      </c>
      <c r="X105" s="54" t="s">
        <v>528</v>
      </c>
      <c r="Y105" s="56">
        <v>938372980</v>
      </c>
      <c r="Z105" s="44" t="s">
        <v>25</v>
      </c>
    </row>
    <row r="106" spans="1:26" ht="30" customHeight="1">
      <c r="A106" s="37">
        <v>104</v>
      </c>
      <c r="B106" s="38">
        <v>104</v>
      </c>
      <c r="C106" s="39" t="s">
        <v>226</v>
      </c>
      <c r="D106" s="40" t="s">
        <v>357</v>
      </c>
      <c r="E106" s="40" t="s">
        <v>462</v>
      </c>
      <c r="F106" s="41">
        <v>49071</v>
      </c>
      <c r="G106" s="40" t="str">
        <f t="shared" ca="1" si="4"/>
        <v>Dentro do Prazo</v>
      </c>
      <c r="H106" s="39" t="s">
        <v>10</v>
      </c>
      <c r="I106" s="39">
        <v>44</v>
      </c>
      <c r="J106" s="41">
        <v>30075</v>
      </c>
      <c r="K106" s="123">
        <v>44986</v>
      </c>
      <c r="L106" s="133" t="s">
        <v>515</v>
      </c>
      <c r="M106" s="127">
        <v>182</v>
      </c>
      <c r="N106" s="45" t="str">
        <f t="shared" ca="1" si="5"/>
        <v>3 anos, 1 meses</v>
      </c>
      <c r="O106" s="41">
        <v>46000</v>
      </c>
      <c r="P106" s="59">
        <f t="shared" si="7"/>
        <v>46182</v>
      </c>
      <c r="Q106" s="41" t="str">
        <f t="shared" ca="1" si="6"/>
        <v>Faltam 43 dias</v>
      </c>
      <c r="R106" s="42" t="s">
        <v>164</v>
      </c>
      <c r="S106" s="42" t="s">
        <v>227</v>
      </c>
      <c r="T106" s="42" t="s">
        <v>30</v>
      </c>
      <c r="U106" s="42" t="s">
        <v>137</v>
      </c>
      <c r="V106" s="54" t="s">
        <v>137</v>
      </c>
      <c r="W106" s="79">
        <v>0</v>
      </c>
      <c r="X106" s="54" t="s">
        <v>525</v>
      </c>
      <c r="Y106" s="56">
        <v>931050568</v>
      </c>
      <c r="Z106" s="44" t="s">
        <v>15</v>
      </c>
    </row>
    <row r="107" spans="1:26" ht="30" customHeight="1">
      <c r="A107" s="37">
        <v>105</v>
      </c>
      <c r="B107" s="38">
        <v>134</v>
      </c>
      <c r="C107" s="39" t="s">
        <v>231</v>
      </c>
      <c r="D107" s="40" t="s">
        <v>357</v>
      </c>
      <c r="E107" s="40" t="s">
        <v>464</v>
      </c>
      <c r="F107" s="41">
        <v>46617</v>
      </c>
      <c r="G107" s="40" t="str">
        <f t="shared" ca="1" si="4"/>
        <v>Dentro do Prazo</v>
      </c>
      <c r="H107" s="39" t="s">
        <v>10</v>
      </c>
      <c r="I107" s="39">
        <v>21</v>
      </c>
      <c r="J107" s="41">
        <v>38449</v>
      </c>
      <c r="K107" s="123">
        <v>45495</v>
      </c>
      <c r="L107" s="133" t="s">
        <v>515</v>
      </c>
      <c r="M107" s="131">
        <v>182</v>
      </c>
      <c r="N107" s="45" t="str">
        <f t="shared" ca="1" si="5"/>
        <v>1 anos, 9 meses</v>
      </c>
      <c r="O107" s="41">
        <v>46000</v>
      </c>
      <c r="P107" s="59">
        <f t="shared" si="7"/>
        <v>46182</v>
      </c>
      <c r="Q107" s="41" t="str">
        <f t="shared" ca="1" si="6"/>
        <v>Faltam 43 dias</v>
      </c>
      <c r="R107" s="42" t="s">
        <v>174</v>
      </c>
      <c r="S107" s="42" t="s">
        <v>232</v>
      </c>
      <c r="T107" s="42" t="s">
        <v>13</v>
      </c>
      <c r="U107" s="42" t="s">
        <v>137</v>
      </c>
      <c r="V107" s="54" t="s">
        <v>137</v>
      </c>
      <c r="W107" s="79">
        <v>0</v>
      </c>
      <c r="X107" s="54" t="s">
        <v>529</v>
      </c>
      <c r="Y107" s="56">
        <v>924032623</v>
      </c>
      <c r="Z107" s="44" t="s">
        <v>15</v>
      </c>
    </row>
    <row r="108" spans="1:26" ht="30" customHeight="1">
      <c r="A108" s="37">
        <v>106</v>
      </c>
      <c r="B108" s="38">
        <v>100</v>
      </c>
      <c r="C108" s="39" t="s">
        <v>233</v>
      </c>
      <c r="D108" s="40" t="s">
        <v>357</v>
      </c>
      <c r="E108" s="40" t="s">
        <v>465</v>
      </c>
      <c r="F108" s="41">
        <v>48189</v>
      </c>
      <c r="G108" s="40" t="str">
        <f t="shared" ca="1" si="4"/>
        <v>Dentro do Prazo</v>
      </c>
      <c r="H108" s="39" t="s">
        <v>10</v>
      </c>
      <c r="I108" s="39">
        <v>41</v>
      </c>
      <c r="J108" s="41">
        <v>31279</v>
      </c>
      <c r="K108" s="123">
        <v>41730</v>
      </c>
      <c r="L108" s="133" t="s">
        <v>580</v>
      </c>
      <c r="M108" s="131" t="s">
        <v>549</v>
      </c>
      <c r="N108" s="45" t="str">
        <f t="shared" ca="1" si="5"/>
        <v>12 anos, 0 meses</v>
      </c>
      <c r="O108" s="54"/>
      <c r="P108" s="59" t="str">
        <f t="shared" si="7"/>
        <v>Sem dados</v>
      </c>
      <c r="Q108" s="41" t="str">
        <f t="shared" ca="1" si="6"/>
        <v>Sem dados</v>
      </c>
      <c r="R108" s="42" t="s">
        <v>11</v>
      </c>
      <c r="S108" s="42" t="s">
        <v>225</v>
      </c>
      <c r="T108" s="42" t="s">
        <v>30</v>
      </c>
      <c r="U108" s="42" t="s">
        <v>137</v>
      </c>
      <c r="V108" s="54" t="s">
        <v>137</v>
      </c>
      <c r="W108" s="79">
        <v>4</v>
      </c>
      <c r="X108" s="54" t="s">
        <v>528</v>
      </c>
      <c r="Y108" s="56">
        <v>924575455</v>
      </c>
      <c r="Z108" s="44" t="s">
        <v>25</v>
      </c>
    </row>
    <row r="109" spans="1:26" ht="30" customHeight="1">
      <c r="A109" s="37">
        <v>107</v>
      </c>
      <c r="B109" s="38">
        <v>163</v>
      </c>
      <c r="C109" s="39" t="s">
        <v>234</v>
      </c>
      <c r="D109" s="40" t="s">
        <v>357</v>
      </c>
      <c r="E109" s="40" t="s">
        <v>466</v>
      </c>
      <c r="F109" s="41">
        <v>48166</v>
      </c>
      <c r="G109" s="40" t="str">
        <f t="shared" ca="1" si="4"/>
        <v>Dentro do Prazo</v>
      </c>
      <c r="H109" s="39" t="s">
        <v>10</v>
      </c>
      <c r="I109" s="39">
        <v>27</v>
      </c>
      <c r="J109" s="41">
        <v>36222</v>
      </c>
      <c r="K109" s="123">
        <v>45848</v>
      </c>
      <c r="L109" s="133" t="s">
        <v>515</v>
      </c>
      <c r="M109" s="131">
        <v>182</v>
      </c>
      <c r="N109" s="45" t="str">
        <f t="shared" ca="1" si="5"/>
        <v>0 anos, 9 meses</v>
      </c>
      <c r="O109" s="54">
        <v>46063</v>
      </c>
      <c r="P109" s="59">
        <f t="shared" si="7"/>
        <v>46245</v>
      </c>
      <c r="Q109" s="41" t="str">
        <f t="shared" ca="1" si="6"/>
        <v>Contrato activo</v>
      </c>
      <c r="R109" s="42" t="s">
        <v>11</v>
      </c>
      <c r="S109" s="42" t="s">
        <v>235</v>
      </c>
      <c r="T109" s="42" t="s">
        <v>13</v>
      </c>
      <c r="U109" s="42" t="s">
        <v>137</v>
      </c>
      <c r="V109" s="54" t="s">
        <v>137</v>
      </c>
      <c r="W109" s="79">
        <v>0</v>
      </c>
      <c r="X109" s="54" t="s">
        <v>529</v>
      </c>
      <c r="Y109" s="56">
        <v>947266596</v>
      </c>
      <c r="Z109" s="44" t="s">
        <v>25</v>
      </c>
    </row>
    <row r="110" spans="1:26" ht="30" customHeight="1">
      <c r="A110" s="37">
        <v>108</v>
      </c>
      <c r="B110" s="38">
        <v>165</v>
      </c>
      <c r="C110" s="39" t="s">
        <v>236</v>
      </c>
      <c r="D110" s="40" t="s">
        <v>357</v>
      </c>
      <c r="E110" s="40" t="s">
        <v>467</v>
      </c>
      <c r="F110" s="41">
        <v>47288</v>
      </c>
      <c r="G110" s="40" t="str">
        <f t="shared" ca="1" si="4"/>
        <v>Dentro do Prazo</v>
      </c>
      <c r="H110" s="39" t="s">
        <v>10</v>
      </c>
      <c r="I110" s="39">
        <v>20</v>
      </c>
      <c r="J110" s="41">
        <v>39026</v>
      </c>
      <c r="K110" s="123">
        <v>45853</v>
      </c>
      <c r="L110" s="133" t="s">
        <v>515</v>
      </c>
      <c r="M110" s="131">
        <v>182</v>
      </c>
      <c r="N110" s="45" t="str">
        <f t="shared" ca="1" si="5"/>
        <v>0 anos, 9 meses</v>
      </c>
      <c r="O110" s="54">
        <v>46037</v>
      </c>
      <c r="P110" s="59">
        <f t="shared" si="7"/>
        <v>46219</v>
      </c>
      <c r="Q110" s="41" t="str">
        <f t="shared" ca="1" si="6"/>
        <v>Contrato activo</v>
      </c>
      <c r="R110" s="42" t="s">
        <v>177</v>
      </c>
      <c r="S110" s="42" t="s">
        <v>237</v>
      </c>
      <c r="T110" s="42" t="s">
        <v>30</v>
      </c>
      <c r="U110" s="42" t="s">
        <v>137</v>
      </c>
      <c r="V110" s="54" t="s">
        <v>137</v>
      </c>
      <c r="W110" s="79">
        <v>0</v>
      </c>
      <c r="X110" s="54" t="s">
        <v>525</v>
      </c>
      <c r="Y110" s="56">
        <v>975961931</v>
      </c>
      <c r="Z110" s="44" t="s">
        <v>15</v>
      </c>
    </row>
    <row r="111" spans="1:26" ht="30" customHeight="1">
      <c r="A111" s="37">
        <v>109</v>
      </c>
      <c r="B111" s="38">
        <v>131</v>
      </c>
      <c r="C111" s="39" t="s">
        <v>238</v>
      </c>
      <c r="D111" s="40" t="s">
        <v>357</v>
      </c>
      <c r="E111" s="40" t="s">
        <v>468</v>
      </c>
      <c r="F111" s="41">
        <v>49413</v>
      </c>
      <c r="G111" s="40" t="str">
        <f t="shared" ca="1" si="4"/>
        <v>Dentro do Prazo</v>
      </c>
      <c r="H111" s="39" t="s">
        <v>10</v>
      </c>
      <c r="I111" s="39">
        <v>35</v>
      </c>
      <c r="J111" s="41">
        <v>33328</v>
      </c>
      <c r="K111" s="123">
        <v>45536</v>
      </c>
      <c r="L111" s="133" t="s">
        <v>515</v>
      </c>
      <c r="M111" s="131">
        <v>182</v>
      </c>
      <c r="N111" s="45" t="str">
        <f t="shared" ca="1" si="5"/>
        <v>1 anos, 7 meses</v>
      </c>
      <c r="O111" s="41">
        <v>46082</v>
      </c>
      <c r="P111" s="59">
        <f t="shared" si="7"/>
        <v>46264</v>
      </c>
      <c r="Q111" s="41" t="str">
        <f t="shared" ca="1" si="6"/>
        <v>Contrato activo</v>
      </c>
      <c r="R111" s="42" t="s">
        <v>11</v>
      </c>
      <c r="S111" s="42" t="s">
        <v>239</v>
      </c>
      <c r="T111" s="42" t="s">
        <v>13</v>
      </c>
      <c r="U111" s="42" t="s">
        <v>137</v>
      </c>
      <c r="V111" s="54" t="s">
        <v>137</v>
      </c>
      <c r="W111" s="79">
        <v>1</v>
      </c>
      <c r="X111" s="54" t="s">
        <v>525</v>
      </c>
      <c r="Y111" s="56">
        <v>924707407</v>
      </c>
      <c r="Z111" s="44" t="s">
        <v>25</v>
      </c>
    </row>
    <row r="112" spans="1:26" ht="30" customHeight="1">
      <c r="A112" s="37">
        <v>110</v>
      </c>
      <c r="B112" s="38">
        <v>136</v>
      </c>
      <c r="C112" s="39" t="s">
        <v>240</v>
      </c>
      <c r="D112" s="40" t="s">
        <v>357</v>
      </c>
      <c r="E112" s="40" t="s">
        <v>469</v>
      </c>
      <c r="F112" s="41">
        <v>49349</v>
      </c>
      <c r="G112" s="40" t="str">
        <f t="shared" ca="1" si="4"/>
        <v>Dentro do Prazo</v>
      </c>
      <c r="H112" s="39" t="s">
        <v>10</v>
      </c>
      <c r="I112" s="39">
        <v>27</v>
      </c>
      <c r="J112" s="41">
        <v>36412</v>
      </c>
      <c r="K112" s="123">
        <v>45635</v>
      </c>
      <c r="L112" s="133" t="s">
        <v>515</v>
      </c>
      <c r="M112" s="131">
        <v>182</v>
      </c>
      <c r="N112" s="45" t="str">
        <f t="shared" ca="1" si="5"/>
        <v>1 anos, 4 meses</v>
      </c>
      <c r="O112" s="41">
        <v>46090</v>
      </c>
      <c r="P112" s="59">
        <f t="shared" si="7"/>
        <v>46272</v>
      </c>
      <c r="Q112" s="41" t="str">
        <f t="shared" ca="1" si="6"/>
        <v>Contrato activo</v>
      </c>
      <c r="R112" s="42" t="s">
        <v>147</v>
      </c>
      <c r="S112" s="42" t="s">
        <v>241</v>
      </c>
      <c r="T112" s="42" t="s">
        <v>13</v>
      </c>
      <c r="U112" s="42" t="s">
        <v>137</v>
      </c>
      <c r="V112" s="54" t="s">
        <v>137</v>
      </c>
      <c r="W112" s="79">
        <v>0</v>
      </c>
      <c r="X112" s="54" t="s">
        <v>526</v>
      </c>
      <c r="Y112" s="56">
        <v>921633567</v>
      </c>
      <c r="Z112" s="44" t="s">
        <v>25</v>
      </c>
    </row>
    <row r="113" spans="1:26" ht="30" customHeight="1">
      <c r="A113" s="37">
        <v>111</v>
      </c>
      <c r="B113" s="38">
        <v>143</v>
      </c>
      <c r="C113" s="39" t="s">
        <v>242</v>
      </c>
      <c r="D113" s="40" t="s">
        <v>357</v>
      </c>
      <c r="E113" s="40" t="s">
        <v>470</v>
      </c>
      <c r="F113" s="41">
        <v>49774</v>
      </c>
      <c r="G113" s="40" t="str">
        <f t="shared" ca="1" si="4"/>
        <v>Dentro do Prazo</v>
      </c>
      <c r="H113" s="39" t="s">
        <v>10</v>
      </c>
      <c r="I113" s="39">
        <v>29</v>
      </c>
      <c r="J113" s="41">
        <v>35599</v>
      </c>
      <c r="K113" s="123">
        <v>45636</v>
      </c>
      <c r="L113" s="133" t="s">
        <v>515</v>
      </c>
      <c r="M113" s="131">
        <v>182</v>
      </c>
      <c r="N113" s="45" t="str">
        <f t="shared" ca="1" si="5"/>
        <v>1 anos, 4 meses</v>
      </c>
      <c r="O113" s="41">
        <v>46090</v>
      </c>
      <c r="P113" s="59">
        <f t="shared" si="7"/>
        <v>46272</v>
      </c>
      <c r="Q113" s="41" t="str">
        <f t="shared" ca="1" si="6"/>
        <v>Contrato activo</v>
      </c>
      <c r="R113" s="42" t="s">
        <v>222</v>
      </c>
      <c r="S113" s="42" t="s">
        <v>243</v>
      </c>
      <c r="T113" s="42" t="s">
        <v>13</v>
      </c>
      <c r="U113" s="42" t="s">
        <v>137</v>
      </c>
      <c r="V113" s="54" t="s">
        <v>137</v>
      </c>
      <c r="W113" s="79">
        <v>0</v>
      </c>
      <c r="X113" s="54" t="s">
        <v>538</v>
      </c>
      <c r="Y113" s="56">
        <v>933570099</v>
      </c>
      <c r="Z113" s="44" t="s">
        <v>15</v>
      </c>
    </row>
    <row r="114" spans="1:26" ht="30" customHeight="1">
      <c r="A114" s="37">
        <v>112</v>
      </c>
      <c r="B114" s="38">
        <v>101</v>
      </c>
      <c r="C114" s="39" t="s">
        <v>244</v>
      </c>
      <c r="D114" s="40" t="s">
        <v>357</v>
      </c>
      <c r="E114" s="40" t="s">
        <v>471</v>
      </c>
      <c r="F114" s="41">
        <v>48738</v>
      </c>
      <c r="G114" s="40" t="str">
        <f t="shared" ca="1" si="4"/>
        <v>Dentro do Prazo</v>
      </c>
      <c r="H114" s="39" t="s">
        <v>10</v>
      </c>
      <c r="I114" s="39">
        <v>37</v>
      </c>
      <c r="J114" s="41">
        <v>32185</v>
      </c>
      <c r="K114" s="123">
        <v>41548</v>
      </c>
      <c r="L114" s="133" t="s">
        <v>580</v>
      </c>
      <c r="M114" s="131" t="s">
        <v>549</v>
      </c>
      <c r="N114" s="45" t="str">
        <f t="shared" ca="1" si="5"/>
        <v>12 anos, 6 meses</v>
      </c>
      <c r="O114" s="54"/>
      <c r="P114" s="59" t="str">
        <f t="shared" si="7"/>
        <v>Sem dados</v>
      </c>
      <c r="Q114" s="41" t="str">
        <f t="shared" ca="1" si="6"/>
        <v>Sem dados</v>
      </c>
      <c r="R114" s="42" t="s">
        <v>245</v>
      </c>
      <c r="S114" s="42" t="s">
        <v>246</v>
      </c>
      <c r="T114" s="42" t="s">
        <v>13</v>
      </c>
      <c r="U114" s="42" t="s">
        <v>137</v>
      </c>
      <c r="V114" s="54" t="s">
        <v>137</v>
      </c>
      <c r="W114" s="79">
        <v>8</v>
      </c>
      <c r="X114" s="54" t="s">
        <v>526</v>
      </c>
      <c r="Y114" s="56">
        <v>924553431</v>
      </c>
      <c r="Z114" s="44" t="s">
        <v>15</v>
      </c>
    </row>
    <row r="115" spans="1:26" ht="30" customHeight="1">
      <c r="A115" s="37">
        <v>113</v>
      </c>
      <c r="B115" s="38">
        <v>47</v>
      </c>
      <c r="C115" s="39" t="s">
        <v>247</v>
      </c>
      <c r="D115" s="40" t="s">
        <v>357</v>
      </c>
      <c r="E115" s="40" t="s">
        <v>472</v>
      </c>
      <c r="F115" s="41">
        <v>49109</v>
      </c>
      <c r="G115" s="40" t="str">
        <f t="shared" ca="1" si="4"/>
        <v>Dentro do Prazo</v>
      </c>
      <c r="H115" s="39" t="s">
        <v>10</v>
      </c>
      <c r="I115" s="39">
        <v>49</v>
      </c>
      <c r="J115" s="60">
        <v>28443</v>
      </c>
      <c r="K115" s="121">
        <v>44562</v>
      </c>
      <c r="L115" s="133" t="s">
        <v>515</v>
      </c>
      <c r="M115" s="127">
        <v>182</v>
      </c>
      <c r="N115" s="45" t="str">
        <f t="shared" ca="1" si="5"/>
        <v>4 anos, 3 meses</v>
      </c>
      <c r="O115" s="41">
        <v>46023</v>
      </c>
      <c r="P115" s="59">
        <f t="shared" si="7"/>
        <v>46205</v>
      </c>
      <c r="Q115" s="41" t="str">
        <f t="shared" ca="1" si="6"/>
        <v>Contrato activo</v>
      </c>
      <c r="R115" s="42" t="s">
        <v>139</v>
      </c>
      <c r="S115" s="42" t="s">
        <v>29</v>
      </c>
      <c r="T115" s="42" t="s">
        <v>30</v>
      </c>
      <c r="U115" s="42" t="s">
        <v>137</v>
      </c>
      <c r="V115" s="41" t="s">
        <v>520</v>
      </c>
      <c r="W115" s="46"/>
      <c r="X115" s="41" t="s">
        <v>525</v>
      </c>
      <c r="Y115" s="40"/>
      <c r="Z115" s="44" t="s">
        <v>15</v>
      </c>
    </row>
    <row r="116" spans="1:26" ht="30" customHeight="1">
      <c r="A116" s="37">
        <v>114</v>
      </c>
      <c r="B116" s="38">
        <v>102</v>
      </c>
      <c r="C116" s="39" t="s">
        <v>248</v>
      </c>
      <c r="D116" s="40" t="s">
        <v>357</v>
      </c>
      <c r="E116" s="40" t="s">
        <v>473</v>
      </c>
      <c r="F116" s="41">
        <v>49287</v>
      </c>
      <c r="G116" s="40" t="str">
        <f t="shared" ca="1" si="4"/>
        <v>Dentro do Prazo</v>
      </c>
      <c r="H116" s="39" t="s">
        <v>10</v>
      </c>
      <c r="I116" s="39">
        <v>50</v>
      </c>
      <c r="J116" s="41">
        <v>27939</v>
      </c>
      <c r="K116" s="123">
        <v>42430</v>
      </c>
      <c r="L116" s="133" t="s">
        <v>580</v>
      </c>
      <c r="M116" s="131" t="s">
        <v>549</v>
      </c>
      <c r="N116" s="45" t="str">
        <f t="shared" ca="1" si="5"/>
        <v>10 anos, 1 meses</v>
      </c>
      <c r="O116" s="54"/>
      <c r="P116" s="59" t="str">
        <f t="shared" si="7"/>
        <v>Sem dados</v>
      </c>
      <c r="Q116" s="41" t="str">
        <f t="shared" ca="1" si="6"/>
        <v>Sem dados</v>
      </c>
      <c r="R116" s="42" t="s">
        <v>11</v>
      </c>
      <c r="S116" s="42" t="s">
        <v>154</v>
      </c>
      <c r="T116" s="42" t="s">
        <v>13</v>
      </c>
      <c r="U116" s="42" t="s">
        <v>137</v>
      </c>
      <c r="V116" s="54" t="s">
        <v>137</v>
      </c>
      <c r="W116" s="79">
        <v>2</v>
      </c>
      <c r="X116" s="54" t="s">
        <v>527</v>
      </c>
      <c r="Y116" s="56">
        <v>933230000</v>
      </c>
      <c r="Z116" s="44" t="s">
        <v>15</v>
      </c>
    </row>
    <row r="117" spans="1:26" ht="30" customHeight="1">
      <c r="A117" s="37">
        <v>115</v>
      </c>
      <c r="B117" s="38">
        <v>130</v>
      </c>
      <c r="C117" s="39" t="s">
        <v>249</v>
      </c>
      <c r="D117" s="40" t="s">
        <v>357</v>
      </c>
      <c r="E117" s="40" t="s">
        <v>474</v>
      </c>
      <c r="F117" s="41">
        <v>48352</v>
      </c>
      <c r="G117" s="40" t="str">
        <f t="shared" ca="1" si="4"/>
        <v>Dentro do Prazo</v>
      </c>
      <c r="H117" s="39" t="s">
        <v>10</v>
      </c>
      <c r="I117" s="39">
        <v>31</v>
      </c>
      <c r="J117" s="41">
        <v>34717</v>
      </c>
      <c r="K117" s="123">
        <v>45417</v>
      </c>
      <c r="L117" s="133" t="s">
        <v>515</v>
      </c>
      <c r="M117" s="131">
        <v>182</v>
      </c>
      <c r="N117" s="45" t="str">
        <f t="shared" ca="1" si="5"/>
        <v>1 anos, 11 meses</v>
      </c>
      <c r="O117" s="54">
        <v>46117</v>
      </c>
      <c r="P117" s="59">
        <f t="shared" si="7"/>
        <v>46299</v>
      </c>
      <c r="Q117" s="41" t="str">
        <f t="shared" ca="1" si="6"/>
        <v>Contrato activo</v>
      </c>
      <c r="R117" s="42" t="s">
        <v>229</v>
      </c>
      <c r="S117" s="42" t="s">
        <v>250</v>
      </c>
      <c r="T117" s="42" t="s">
        <v>13</v>
      </c>
      <c r="U117" s="42" t="s">
        <v>137</v>
      </c>
      <c r="V117" s="54" t="s">
        <v>137</v>
      </c>
      <c r="W117" s="79">
        <v>3</v>
      </c>
      <c r="X117" s="54" t="s">
        <v>526</v>
      </c>
      <c r="Y117" s="56">
        <v>948117233</v>
      </c>
      <c r="Z117" s="44" t="s">
        <v>15</v>
      </c>
    </row>
    <row r="118" spans="1:26" ht="30" customHeight="1">
      <c r="A118" s="37">
        <v>116</v>
      </c>
      <c r="B118" s="38">
        <v>155</v>
      </c>
      <c r="C118" s="39" t="s">
        <v>251</v>
      </c>
      <c r="D118" s="40" t="s">
        <v>357</v>
      </c>
      <c r="E118" s="40" t="s">
        <v>475</v>
      </c>
      <c r="F118" s="41">
        <v>46552</v>
      </c>
      <c r="G118" s="40" t="str">
        <f t="shared" ca="1" si="4"/>
        <v>Dentro do Prazo</v>
      </c>
      <c r="H118" s="39" t="s">
        <v>10</v>
      </c>
      <c r="I118" s="39">
        <v>32</v>
      </c>
      <c r="J118" s="41">
        <v>34471</v>
      </c>
      <c r="K118" s="123">
        <v>45857</v>
      </c>
      <c r="L118" s="133" t="s">
        <v>515</v>
      </c>
      <c r="M118" s="131">
        <v>182</v>
      </c>
      <c r="N118" s="45" t="str">
        <f t="shared" ca="1" si="5"/>
        <v>0 anos, 9 meses</v>
      </c>
      <c r="O118" s="54">
        <v>46072</v>
      </c>
      <c r="P118" s="59">
        <f t="shared" si="7"/>
        <v>46254</v>
      </c>
      <c r="Q118" s="41" t="str">
        <f t="shared" ca="1" si="6"/>
        <v>Contrato activo</v>
      </c>
      <c r="R118" s="42" t="s">
        <v>11</v>
      </c>
      <c r="S118" s="42" t="s">
        <v>252</v>
      </c>
      <c r="T118" s="42" t="s">
        <v>13</v>
      </c>
      <c r="U118" s="42" t="s">
        <v>137</v>
      </c>
      <c r="V118" s="54" t="s">
        <v>137</v>
      </c>
      <c r="W118" s="79">
        <v>0</v>
      </c>
      <c r="X118" s="54" t="s">
        <v>525</v>
      </c>
      <c r="Y118" s="56">
        <v>945528964</v>
      </c>
      <c r="Z118" s="44" t="s">
        <v>25</v>
      </c>
    </row>
    <row r="119" spans="1:26" ht="30" customHeight="1">
      <c r="A119" s="37">
        <v>117</v>
      </c>
      <c r="B119" s="38">
        <v>52</v>
      </c>
      <c r="C119" s="39" t="s">
        <v>253</v>
      </c>
      <c r="D119" s="40" t="s">
        <v>357</v>
      </c>
      <c r="E119" s="40" t="s">
        <v>476</v>
      </c>
      <c r="F119" s="41">
        <v>46837</v>
      </c>
      <c r="G119" s="40" t="str">
        <f t="shared" ca="1" si="4"/>
        <v>Dentro do Prazo</v>
      </c>
      <c r="H119" s="39" t="s">
        <v>10</v>
      </c>
      <c r="I119" s="39">
        <v>44</v>
      </c>
      <c r="J119" s="60">
        <v>30157</v>
      </c>
      <c r="K119" s="121">
        <v>41741</v>
      </c>
      <c r="L119" s="133" t="s">
        <v>580</v>
      </c>
      <c r="M119" s="127" t="s">
        <v>549</v>
      </c>
      <c r="N119" s="45" t="str">
        <f t="shared" ca="1" si="5"/>
        <v>12 anos, 0 meses</v>
      </c>
      <c r="O119" s="41"/>
      <c r="P119" s="59" t="str">
        <f t="shared" si="7"/>
        <v>Sem dados</v>
      </c>
      <c r="Q119" s="41" t="str">
        <f t="shared" ca="1" si="6"/>
        <v>Sem dados</v>
      </c>
      <c r="R119" s="42" t="s">
        <v>254</v>
      </c>
      <c r="S119" s="42" t="s">
        <v>255</v>
      </c>
      <c r="T119" s="42" t="s">
        <v>13</v>
      </c>
      <c r="U119" s="42" t="s">
        <v>137</v>
      </c>
      <c r="V119" s="41" t="s">
        <v>14</v>
      </c>
      <c r="W119" s="46">
        <v>3</v>
      </c>
      <c r="X119" s="41" t="s">
        <v>524</v>
      </c>
      <c r="Y119" s="43">
        <v>942373623</v>
      </c>
      <c r="Z119" s="44" t="s">
        <v>15</v>
      </c>
    </row>
    <row r="120" spans="1:26" ht="30" customHeight="1">
      <c r="A120" s="37">
        <v>118</v>
      </c>
      <c r="B120" s="38" t="s">
        <v>323</v>
      </c>
      <c r="C120" s="39" t="s">
        <v>256</v>
      </c>
      <c r="D120" s="40" t="s">
        <v>358</v>
      </c>
      <c r="E120" s="40" t="s">
        <v>477</v>
      </c>
      <c r="F120" s="41">
        <v>47559</v>
      </c>
      <c r="G120" s="40" t="str">
        <f t="shared" ca="1" si="4"/>
        <v>Dentro do Prazo</v>
      </c>
      <c r="H120" s="39" t="s">
        <v>80</v>
      </c>
      <c r="I120" s="39">
        <v>41</v>
      </c>
      <c r="J120" s="41">
        <v>31072</v>
      </c>
      <c r="K120" s="123">
        <v>45931</v>
      </c>
      <c r="L120" s="133" t="s">
        <v>581</v>
      </c>
      <c r="M120" s="131">
        <v>182</v>
      </c>
      <c r="N120" s="45" t="str">
        <f t="shared" ca="1" si="5"/>
        <v>0 anos, 6 meses</v>
      </c>
      <c r="O120" s="54">
        <v>46113</v>
      </c>
      <c r="P120" s="59">
        <f t="shared" si="7"/>
        <v>46295</v>
      </c>
      <c r="Q120" s="41" t="str">
        <f t="shared" ca="1" si="6"/>
        <v>Contrato activo</v>
      </c>
      <c r="R120" s="42" t="s">
        <v>177</v>
      </c>
      <c r="S120" s="42" t="s">
        <v>257</v>
      </c>
      <c r="T120" s="42" t="s">
        <v>30</v>
      </c>
      <c r="U120" s="42" t="s">
        <v>137</v>
      </c>
      <c r="V120" s="54" t="s">
        <v>137</v>
      </c>
      <c r="W120" s="78">
        <v>0</v>
      </c>
      <c r="X120" s="54" t="s">
        <v>525</v>
      </c>
      <c r="Y120" s="54"/>
      <c r="Z120" s="44" t="s">
        <v>25</v>
      </c>
    </row>
    <row r="121" spans="1:26" ht="30" customHeight="1">
      <c r="A121" s="37">
        <v>119</v>
      </c>
      <c r="B121" s="38" t="s">
        <v>324</v>
      </c>
      <c r="C121" s="39" t="s">
        <v>258</v>
      </c>
      <c r="D121" s="40" t="s">
        <v>357</v>
      </c>
      <c r="E121" s="40" t="s">
        <v>478</v>
      </c>
      <c r="F121" s="41">
        <v>49325</v>
      </c>
      <c r="G121" s="40" t="str">
        <f t="shared" ca="1" si="4"/>
        <v>Dentro do Prazo</v>
      </c>
      <c r="H121" s="39" t="s">
        <v>10</v>
      </c>
      <c r="I121" s="39">
        <v>24</v>
      </c>
      <c r="J121" s="41">
        <v>37270</v>
      </c>
      <c r="K121" s="123">
        <v>45896</v>
      </c>
      <c r="L121" s="133" t="s">
        <v>518</v>
      </c>
      <c r="M121" s="131">
        <v>182</v>
      </c>
      <c r="N121" s="45" t="str">
        <f t="shared" ca="1" si="5"/>
        <v>0 anos, 8 meses</v>
      </c>
      <c r="O121" s="54">
        <v>46080</v>
      </c>
      <c r="P121" s="59">
        <f t="shared" si="7"/>
        <v>46262</v>
      </c>
      <c r="Q121" s="41" t="str">
        <f t="shared" ca="1" si="6"/>
        <v>Contrato activo</v>
      </c>
      <c r="R121" s="42" t="s">
        <v>164</v>
      </c>
      <c r="S121" s="42" t="s">
        <v>259</v>
      </c>
      <c r="T121" s="42" t="s">
        <v>30</v>
      </c>
      <c r="U121" s="42" t="s">
        <v>137</v>
      </c>
      <c r="V121" s="54" t="s">
        <v>137</v>
      </c>
      <c r="W121" s="78"/>
      <c r="X121" s="54" t="s">
        <v>539</v>
      </c>
      <c r="Y121" s="56">
        <v>940920767</v>
      </c>
      <c r="Z121" s="44" t="s">
        <v>25</v>
      </c>
    </row>
    <row r="122" spans="1:26" ht="30" customHeight="1">
      <c r="A122" s="37">
        <v>120</v>
      </c>
      <c r="B122" s="38">
        <v>161</v>
      </c>
      <c r="C122" s="39" t="s">
        <v>260</v>
      </c>
      <c r="D122" s="40" t="s">
        <v>357</v>
      </c>
      <c r="E122" s="40" t="s">
        <v>479</v>
      </c>
      <c r="F122" s="41">
        <v>49658</v>
      </c>
      <c r="G122" s="40" t="str">
        <f t="shared" ca="1" si="4"/>
        <v>Dentro do Prazo</v>
      </c>
      <c r="H122" s="39" t="s">
        <v>10</v>
      </c>
      <c r="I122" s="39">
        <v>31</v>
      </c>
      <c r="J122" s="41">
        <v>34814</v>
      </c>
      <c r="K122" s="123">
        <v>45839</v>
      </c>
      <c r="L122" s="133" t="s">
        <v>515</v>
      </c>
      <c r="M122" s="131">
        <v>182</v>
      </c>
      <c r="N122" s="45" t="str">
        <f t="shared" ca="1" si="5"/>
        <v>0 anos, 9 meses</v>
      </c>
      <c r="O122" s="54">
        <v>46023</v>
      </c>
      <c r="P122" s="59">
        <f t="shared" si="7"/>
        <v>46205</v>
      </c>
      <c r="Q122" s="41" t="str">
        <f t="shared" ca="1" si="6"/>
        <v>Contrato activo</v>
      </c>
      <c r="R122" s="42" t="s">
        <v>181</v>
      </c>
      <c r="S122" s="42" t="s">
        <v>261</v>
      </c>
      <c r="T122" s="42" t="s">
        <v>13</v>
      </c>
      <c r="U122" s="42" t="s">
        <v>137</v>
      </c>
      <c r="V122" s="54" t="s">
        <v>137</v>
      </c>
      <c r="W122" s="78">
        <v>0</v>
      </c>
      <c r="X122" s="54" t="s">
        <v>526</v>
      </c>
      <c r="Y122" s="55">
        <v>937559246</v>
      </c>
      <c r="Z122" s="44" t="s">
        <v>15</v>
      </c>
    </row>
    <row r="123" spans="1:26" ht="30" customHeight="1">
      <c r="A123" s="37">
        <v>121</v>
      </c>
      <c r="B123" s="38">
        <v>112</v>
      </c>
      <c r="C123" s="39" t="s">
        <v>262</v>
      </c>
      <c r="D123" s="40" t="s">
        <v>357</v>
      </c>
      <c r="E123" s="40" t="s">
        <v>480</v>
      </c>
      <c r="F123" s="41">
        <v>48687</v>
      </c>
      <c r="G123" s="40" t="str">
        <f t="shared" ca="1" si="4"/>
        <v>Dentro do Prazo</v>
      </c>
      <c r="H123" s="39" t="s">
        <v>10</v>
      </c>
      <c r="I123" s="39">
        <v>35</v>
      </c>
      <c r="J123" s="41">
        <v>33276</v>
      </c>
      <c r="K123" s="123">
        <v>44986</v>
      </c>
      <c r="L123" s="133" t="s">
        <v>515</v>
      </c>
      <c r="M123" s="127">
        <v>182</v>
      </c>
      <c r="N123" s="45" t="str">
        <f t="shared" ca="1" si="5"/>
        <v>3 anos, 1 meses</v>
      </c>
      <c r="O123" s="41">
        <v>46082</v>
      </c>
      <c r="P123" s="59">
        <f t="shared" si="7"/>
        <v>46264</v>
      </c>
      <c r="Q123" s="41" t="str">
        <f t="shared" ca="1" si="6"/>
        <v>Contrato activo</v>
      </c>
      <c r="R123" s="42" t="s">
        <v>11</v>
      </c>
      <c r="S123" s="42" t="s">
        <v>263</v>
      </c>
      <c r="T123" s="42" t="s">
        <v>13</v>
      </c>
      <c r="U123" s="42" t="s">
        <v>137</v>
      </c>
      <c r="V123" s="54" t="s">
        <v>137</v>
      </c>
      <c r="W123" s="78">
        <v>2</v>
      </c>
      <c r="X123" s="54" t="s">
        <v>525</v>
      </c>
      <c r="Y123" s="56">
        <v>925723119</v>
      </c>
      <c r="Z123" s="44" t="s">
        <v>15</v>
      </c>
    </row>
    <row r="124" spans="1:26" ht="30" customHeight="1">
      <c r="A124" s="37">
        <v>122</v>
      </c>
      <c r="B124" s="38">
        <v>157</v>
      </c>
      <c r="C124" s="39" t="s">
        <v>264</v>
      </c>
      <c r="D124" s="40" t="s">
        <v>357</v>
      </c>
      <c r="E124" s="40" t="s">
        <v>481</v>
      </c>
      <c r="F124" s="41">
        <v>49223</v>
      </c>
      <c r="G124" s="40" t="str">
        <f t="shared" ca="1" si="4"/>
        <v>Dentro do Prazo</v>
      </c>
      <c r="H124" s="39" t="s">
        <v>10</v>
      </c>
      <c r="I124" s="39">
        <v>33</v>
      </c>
      <c r="J124" s="61">
        <v>34292</v>
      </c>
      <c r="K124" s="123">
        <v>45840</v>
      </c>
      <c r="L124" s="133" t="s">
        <v>515</v>
      </c>
      <c r="M124" s="131">
        <v>182</v>
      </c>
      <c r="N124" s="45" t="str">
        <f t="shared" ca="1" si="5"/>
        <v>0 anos, 9 meses</v>
      </c>
      <c r="O124" s="54">
        <v>46024</v>
      </c>
      <c r="P124" s="59">
        <f t="shared" si="7"/>
        <v>46206</v>
      </c>
      <c r="Q124" s="41" t="str">
        <f t="shared" ca="1" si="6"/>
        <v>Contrato activo</v>
      </c>
      <c r="R124" s="42" t="s">
        <v>60</v>
      </c>
      <c r="S124" s="42" t="s">
        <v>265</v>
      </c>
      <c r="T124" s="42" t="s">
        <v>13</v>
      </c>
      <c r="U124" s="42" t="s">
        <v>137</v>
      </c>
      <c r="V124" s="54" t="s">
        <v>137</v>
      </c>
      <c r="W124" s="78">
        <v>0</v>
      </c>
      <c r="X124" s="54" t="s">
        <v>526</v>
      </c>
      <c r="Y124" s="55">
        <v>931841970</v>
      </c>
      <c r="Z124" s="44" t="s">
        <v>15</v>
      </c>
    </row>
    <row r="125" spans="1:26" ht="30" customHeight="1">
      <c r="A125" s="37">
        <v>123</v>
      </c>
      <c r="B125" s="49" t="s">
        <v>325</v>
      </c>
      <c r="C125" s="39" t="s">
        <v>266</v>
      </c>
      <c r="D125" s="40" t="s">
        <v>357</v>
      </c>
      <c r="E125" s="40" t="s">
        <v>482</v>
      </c>
      <c r="F125" s="41">
        <v>45720</v>
      </c>
      <c r="G125" s="40" t="str">
        <f t="shared" ca="1" si="4"/>
        <v>Documento Expirado</v>
      </c>
      <c r="H125" s="39" t="s">
        <v>10</v>
      </c>
      <c r="I125" s="39">
        <v>34</v>
      </c>
      <c r="J125" s="41">
        <v>33852</v>
      </c>
      <c r="K125" s="123">
        <v>45840</v>
      </c>
      <c r="L125" s="133" t="s">
        <v>515</v>
      </c>
      <c r="M125" s="131">
        <v>182</v>
      </c>
      <c r="N125" s="45" t="str">
        <f t="shared" ca="1" si="5"/>
        <v>0 anos, 9 meses</v>
      </c>
      <c r="O125" s="54">
        <v>46024</v>
      </c>
      <c r="P125" s="59">
        <f t="shared" si="7"/>
        <v>46206</v>
      </c>
      <c r="Q125" s="41" t="str">
        <f t="shared" ca="1" si="6"/>
        <v>Contrato activo</v>
      </c>
      <c r="R125" s="42" t="s">
        <v>11</v>
      </c>
      <c r="S125" s="42" t="s">
        <v>156</v>
      </c>
      <c r="T125" s="42" t="s">
        <v>30</v>
      </c>
      <c r="U125" s="42" t="s">
        <v>137</v>
      </c>
      <c r="V125" s="54" t="s">
        <v>137</v>
      </c>
      <c r="W125" s="79">
        <v>5</v>
      </c>
      <c r="X125" s="54" t="s">
        <v>525</v>
      </c>
      <c r="Y125" s="56">
        <v>923176065</v>
      </c>
      <c r="Z125" s="44" t="s">
        <v>15</v>
      </c>
    </row>
    <row r="126" spans="1:26" ht="30" customHeight="1">
      <c r="A126" s="37">
        <v>124</v>
      </c>
      <c r="B126" s="49" t="s">
        <v>326</v>
      </c>
      <c r="C126" s="39" t="s">
        <v>267</v>
      </c>
      <c r="D126" s="40" t="s">
        <v>357</v>
      </c>
      <c r="E126" s="40" t="s">
        <v>483</v>
      </c>
      <c r="F126" s="41">
        <v>48176</v>
      </c>
      <c r="G126" s="40" t="str">
        <f t="shared" ca="1" si="4"/>
        <v>Dentro do Prazo</v>
      </c>
      <c r="H126" s="39" t="s">
        <v>10</v>
      </c>
      <c r="I126" s="39">
        <v>45</v>
      </c>
      <c r="J126" s="41">
        <v>29835</v>
      </c>
      <c r="K126" s="123">
        <v>45840</v>
      </c>
      <c r="L126" s="133" t="s">
        <v>515</v>
      </c>
      <c r="M126" s="131">
        <v>182</v>
      </c>
      <c r="N126" s="45" t="str">
        <f t="shared" ca="1" si="5"/>
        <v>0 anos, 9 meses</v>
      </c>
      <c r="O126" s="54"/>
      <c r="P126" s="59" t="str">
        <f t="shared" si="7"/>
        <v>Sem dados</v>
      </c>
      <c r="Q126" s="41" t="str">
        <f t="shared" ca="1" si="6"/>
        <v>Sem dados</v>
      </c>
      <c r="R126" s="42" t="s">
        <v>11</v>
      </c>
      <c r="S126" s="42" t="s">
        <v>156</v>
      </c>
      <c r="T126" s="42" t="s">
        <v>30</v>
      </c>
      <c r="U126" s="42" t="s">
        <v>137</v>
      </c>
      <c r="V126" s="54" t="s">
        <v>137</v>
      </c>
      <c r="W126" s="79">
        <v>5</v>
      </c>
      <c r="X126" s="54" t="s">
        <v>525</v>
      </c>
      <c r="Y126" s="56">
        <v>947788381</v>
      </c>
      <c r="Z126" s="44" t="s">
        <v>15</v>
      </c>
    </row>
    <row r="127" spans="1:26" ht="30" customHeight="1">
      <c r="A127" s="37">
        <v>125</v>
      </c>
      <c r="B127" s="49" t="s">
        <v>327</v>
      </c>
      <c r="C127" s="39" t="s">
        <v>268</v>
      </c>
      <c r="D127" s="40" t="s">
        <v>357</v>
      </c>
      <c r="E127" s="40" t="s">
        <v>484</v>
      </c>
      <c r="F127" s="41">
        <v>48539</v>
      </c>
      <c r="G127" s="40" t="str">
        <f t="shared" ca="1" si="4"/>
        <v>Dentro do Prazo</v>
      </c>
      <c r="H127" s="39" t="s">
        <v>10</v>
      </c>
      <c r="I127" s="39">
        <v>38</v>
      </c>
      <c r="J127" s="41">
        <v>32433</v>
      </c>
      <c r="K127" s="123">
        <v>45840</v>
      </c>
      <c r="L127" s="133" t="s">
        <v>515</v>
      </c>
      <c r="M127" s="131">
        <v>182</v>
      </c>
      <c r="N127" s="45" t="str">
        <f t="shared" ca="1" si="5"/>
        <v>0 anos, 9 meses</v>
      </c>
      <c r="O127" s="54"/>
      <c r="P127" s="59" t="str">
        <f t="shared" si="7"/>
        <v>Sem dados</v>
      </c>
      <c r="Q127" s="41" t="str">
        <f t="shared" ca="1" si="6"/>
        <v>Sem dados</v>
      </c>
      <c r="R127" s="42" t="s">
        <v>11</v>
      </c>
      <c r="S127" s="42" t="s">
        <v>156</v>
      </c>
      <c r="T127" s="42" t="s">
        <v>30</v>
      </c>
      <c r="U127" s="42" t="s">
        <v>137</v>
      </c>
      <c r="V127" s="54" t="s">
        <v>137</v>
      </c>
      <c r="W127" s="79">
        <v>7</v>
      </c>
      <c r="X127" s="54" t="s">
        <v>528</v>
      </c>
      <c r="Y127" s="56">
        <v>927795577</v>
      </c>
      <c r="Z127" s="44" t="s">
        <v>15</v>
      </c>
    </row>
    <row r="128" spans="1:26" ht="30" customHeight="1">
      <c r="A128" s="37">
        <v>126</v>
      </c>
      <c r="B128" s="49" t="s">
        <v>328</v>
      </c>
      <c r="C128" s="39" t="s">
        <v>269</v>
      </c>
      <c r="D128" s="40" t="s">
        <v>357</v>
      </c>
      <c r="E128" s="40" t="s">
        <v>485</v>
      </c>
      <c r="F128" s="41">
        <v>48820</v>
      </c>
      <c r="G128" s="40" t="str">
        <f t="shared" ca="1" si="4"/>
        <v>Dentro do Prazo</v>
      </c>
      <c r="H128" s="39" t="s">
        <v>10</v>
      </c>
      <c r="I128" s="39">
        <v>35</v>
      </c>
      <c r="J128" s="41">
        <v>33305</v>
      </c>
      <c r="K128" s="123">
        <v>45840</v>
      </c>
      <c r="L128" s="133" t="s">
        <v>515</v>
      </c>
      <c r="M128" s="131">
        <v>182</v>
      </c>
      <c r="N128" s="45" t="str">
        <f t="shared" ca="1" si="5"/>
        <v>0 anos, 9 meses</v>
      </c>
      <c r="O128" s="54"/>
      <c r="P128" s="59" t="str">
        <f t="shared" si="7"/>
        <v>Sem dados</v>
      </c>
      <c r="Q128" s="41" t="str">
        <f t="shared" ca="1" si="6"/>
        <v>Sem dados</v>
      </c>
      <c r="R128" s="42" t="s">
        <v>11</v>
      </c>
      <c r="S128" s="42" t="s">
        <v>156</v>
      </c>
      <c r="T128" s="42" t="s">
        <v>30</v>
      </c>
      <c r="U128" s="42" t="s">
        <v>137</v>
      </c>
      <c r="V128" s="54" t="s">
        <v>137</v>
      </c>
      <c r="W128" s="79">
        <v>4</v>
      </c>
      <c r="X128" s="54" t="s">
        <v>528</v>
      </c>
      <c r="Y128" s="56">
        <v>925264426</v>
      </c>
      <c r="Z128" s="44" t="s">
        <v>15</v>
      </c>
    </row>
    <row r="129" spans="1:26" ht="30" customHeight="1">
      <c r="A129" s="37">
        <v>127</v>
      </c>
      <c r="B129" s="49" t="s">
        <v>329</v>
      </c>
      <c r="C129" s="39" t="s">
        <v>270</v>
      </c>
      <c r="D129" s="40" t="s">
        <v>357</v>
      </c>
      <c r="E129" s="40" t="s">
        <v>486</v>
      </c>
      <c r="F129" s="41">
        <v>47133</v>
      </c>
      <c r="G129" s="40" t="str">
        <f t="shared" ca="1" si="4"/>
        <v>Dentro do Prazo</v>
      </c>
      <c r="H129" s="39" t="s">
        <v>10</v>
      </c>
      <c r="I129" s="39">
        <v>23</v>
      </c>
      <c r="J129" s="41">
        <v>37742</v>
      </c>
      <c r="K129" s="123">
        <v>45840</v>
      </c>
      <c r="L129" s="133" t="s">
        <v>515</v>
      </c>
      <c r="M129" s="131">
        <v>182</v>
      </c>
      <c r="N129" s="45" t="str">
        <f t="shared" ca="1" si="5"/>
        <v>0 anos, 9 meses</v>
      </c>
      <c r="O129" s="54"/>
      <c r="P129" s="59" t="str">
        <f t="shared" si="7"/>
        <v>Sem dados</v>
      </c>
      <c r="Q129" s="41" t="str">
        <f t="shared" ca="1" si="6"/>
        <v>Sem dados</v>
      </c>
      <c r="R129" s="42" t="s">
        <v>11</v>
      </c>
      <c r="S129" s="42" t="s">
        <v>156</v>
      </c>
      <c r="T129" s="42" t="s">
        <v>30</v>
      </c>
      <c r="U129" s="42" t="s">
        <v>137</v>
      </c>
      <c r="V129" s="54" t="s">
        <v>137</v>
      </c>
      <c r="W129" s="79">
        <v>0</v>
      </c>
      <c r="X129" s="54" t="s">
        <v>525</v>
      </c>
      <c r="Y129" s="56">
        <v>930439188</v>
      </c>
      <c r="Z129" s="44" t="s">
        <v>15</v>
      </c>
    </row>
    <row r="130" spans="1:26" ht="30" customHeight="1">
      <c r="A130" s="37">
        <v>128</v>
      </c>
      <c r="B130" s="49" t="s">
        <v>330</v>
      </c>
      <c r="C130" s="39" t="s">
        <v>271</v>
      </c>
      <c r="D130" s="40" t="s">
        <v>357</v>
      </c>
      <c r="E130" s="40" t="s">
        <v>487</v>
      </c>
      <c r="F130" s="41">
        <v>47357</v>
      </c>
      <c r="G130" s="40" t="str">
        <f t="shared" ca="1" si="4"/>
        <v>Dentro do Prazo</v>
      </c>
      <c r="H130" s="39" t="s">
        <v>10</v>
      </c>
      <c r="I130" s="39">
        <v>22</v>
      </c>
      <c r="J130" s="41">
        <v>38325</v>
      </c>
      <c r="K130" s="123">
        <v>45840</v>
      </c>
      <c r="L130" s="133" t="s">
        <v>515</v>
      </c>
      <c r="M130" s="131">
        <v>182</v>
      </c>
      <c r="N130" s="45" t="str">
        <f t="shared" ca="1" si="5"/>
        <v>0 anos, 9 meses</v>
      </c>
      <c r="O130" s="54"/>
      <c r="P130" s="59" t="str">
        <f t="shared" si="7"/>
        <v>Sem dados</v>
      </c>
      <c r="Q130" s="41" t="str">
        <f t="shared" ca="1" si="6"/>
        <v>Sem dados</v>
      </c>
      <c r="R130" s="42" t="s">
        <v>11</v>
      </c>
      <c r="S130" s="42" t="s">
        <v>156</v>
      </c>
      <c r="T130" s="42" t="s">
        <v>30</v>
      </c>
      <c r="U130" s="42" t="s">
        <v>137</v>
      </c>
      <c r="V130" s="54" t="s">
        <v>137</v>
      </c>
      <c r="W130" s="79">
        <v>1</v>
      </c>
      <c r="X130" s="54" t="s">
        <v>525</v>
      </c>
      <c r="Y130" s="56">
        <v>945120330</v>
      </c>
      <c r="Z130" s="44" t="s">
        <v>15</v>
      </c>
    </row>
    <row r="131" spans="1:26" ht="30" customHeight="1">
      <c r="A131" s="37">
        <v>129</v>
      </c>
      <c r="B131" s="49" t="s">
        <v>331</v>
      </c>
      <c r="C131" s="39" t="s">
        <v>272</v>
      </c>
      <c r="D131" s="40" t="s">
        <v>357</v>
      </c>
      <c r="E131" s="40" t="s">
        <v>488</v>
      </c>
      <c r="F131" s="41">
        <v>48513</v>
      </c>
      <c r="G131" s="40" t="str">
        <f t="shared" ref="G131:G158" ca="1" si="8">IF(F131="","",IF(F131&lt;TODAY(),"Documento Expirado",IF(F131-TODAY()&gt;182,"Dentro do Prazo","Faltam "&amp;(F131-TODAY())&amp;" dias")))</f>
        <v>Dentro do Prazo</v>
      </c>
      <c r="H131" s="39" t="s">
        <v>10</v>
      </c>
      <c r="I131" s="39">
        <v>33</v>
      </c>
      <c r="J131" s="41">
        <v>34110</v>
      </c>
      <c r="K131" s="123">
        <v>45840</v>
      </c>
      <c r="L131" s="133" t="s">
        <v>515</v>
      </c>
      <c r="M131" s="131">
        <v>182</v>
      </c>
      <c r="N131" s="45" t="str">
        <f t="shared" ref="N131:N146" ca="1" si="9">DATEDIF(K131,TODAY(),"Y")&amp;" anos, "&amp;DATEDIF(K131,TODAY(),"YM")&amp;" meses"</f>
        <v>0 anos, 9 meses</v>
      </c>
      <c r="O131" s="54"/>
      <c r="P131" s="59" t="str">
        <f t="shared" ref="P131:P158" si="10">IF(O131="","Sem dados",O131+M131)</f>
        <v>Sem dados</v>
      </c>
      <c r="Q131" s="41" t="str">
        <f t="shared" ref="Q131:Q158" ca="1" si="11">IF(P131="Sem dados","Sem dados",
IF(P131&lt;TODAY(),"Expirado",
IF(P131-TODAY()&lt;=45,"Faltam "&amp;(P131-TODAY())&amp;" dias",
"Contrato activo")))</f>
        <v>Sem dados</v>
      </c>
      <c r="R131" s="42" t="s">
        <v>11</v>
      </c>
      <c r="S131" s="42" t="s">
        <v>273</v>
      </c>
      <c r="T131" s="42" t="s">
        <v>30</v>
      </c>
      <c r="U131" s="42" t="s">
        <v>137</v>
      </c>
      <c r="V131" s="54" t="s">
        <v>137</v>
      </c>
      <c r="W131" s="79">
        <v>2</v>
      </c>
      <c r="X131" s="54" t="s">
        <v>525</v>
      </c>
      <c r="Y131" s="55">
        <v>929197989</v>
      </c>
      <c r="Z131" s="44" t="s">
        <v>15</v>
      </c>
    </row>
    <row r="132" spans="1:26" ht="30" customHeight="1">
      <c r="A132" s="37">
        <v>130</v>
      </c>
      <c r="B132" s="49" t="s">
        <v>332</v>
      </c>
      <c r="C132" s="39" t="s">
        <v>274</v>
      </c>
      <c r="D132" s="40" t="s">
        <v>357</v>
      </c>
      <c r="E132" s="40" t="s">
        <v>489</v>
      </c>
      <c r="F132" s="41">
        <v>46222</v>
      </c>
      <c r="G132" s="40" t="str">
        <f t="shared" ca="1" si="8"/>
        <v>Faltam 83 dias</v>
      </c>
      <c r="H132" s="39" t="s">
        <v>10</v>
      </c>
      <c r="I132" s="39">
        <v>32</v>
      </c>
      <c r="J132" s="41">
        <v>34665</v>
      </c>
      <c r="K132" s="123">
        <v>45840</v>
      </c>
      <c r="L132" s="133" t="s">
        <v>515</v>
      </c>
      <c r="M132" s="131">
        <v>182</v>
      </c>
      <c r="N132" s="45" t="str">
        <f t="shared" ca="1" si="9"/>
        <v>0 anos, 9 meses</v>
      </c>
      <c r="O132" s="54"/>
      <c r="P132" s="59" t="str">
        <f t="shared" si="10"/>
        <v>Sem dados</v>
      </c>
      <c r="Q132" s="41" t="str">
        <f t="shared" ca="1" si="11"/>
        <v>Sem dados</v>
      </c>
      <c r="R132" s="42" t="s">
        <v>11</v>
      </c>
      <c r="S132" s="42" t="s">
        <v>156</v>
      </c>
      <c r="T132" s="42" t="s">
        <v>30</v>
      </c>
      <c r="U132" s="42" t="s">
        <v>137</v>
      </c>
      <c r="V132" s="54" t="s">
        <v>137</v>
      </c>
      <c r="W132" s="79">
        <v>3</v>
      </c>
      <c r="X132" s="54" t="s">
        <v>525</v>
      </c>
      <c r="Y132" s="56">
        <v>948235323</v>
      </c>
      <c r="Z132" s="44" t="s">
        <v>15</v>
      </c>
    </row>
    <row r="133" spans="1:26" ht="30" customHeight="1">
      <c r="A133" s="37">
        <v>131</v>
      </c>
      <c r="B133" s="49" t="s">
        <v>333</v>
      </c>
      <c r="C133" s="39" t="s">
        <v>275</v>
      </c>
      <c r="D133" s="40" t="s">
        <v>357</v>
      </c>
      <c r="E133" s="40" t="s">
        <v>490</v>
      </c>
      <c r="F133" s="41">
        <v>48973</v>
      </c>
      <c r="G133" s="40" t="str">
        <f t="shared" ca="1" si="8"/>
        <v>Dentro do Prazo</v>
      </c>
      <c r="H133" s="39" t="s">
        <v>10</v>
      </c>
      <c r="I133" s="39">
        <v>35</v>
      </c>
      <c r="J133" s="41">
        <v>33253</v>
      </c>
      <c r="K133" s="123">
        <v>45840</v>
      </c>
      <c r="L133" s="133" t="s">
        <v>515</v>
      </c>
      <c r="M133" s="131">
        <v>182</v>
      </c>
      <c r="N133" s="45" t="str">
        <f t="shared" ca="1" si="9"/>
        <v>0 anos, 9 meses</v>
      </c>
      <c r="O133" s="54"/>
      <c r="P133" s="59" t="str">
        <f t="shared" si="10"/>
        <v>Sem dados</v>
      </c>
      <c r="Q133" s="41" t="str">
        <f t="shared" ca="1" si="11"/>
        <v>Sem dados</v>
      </c>
      <c r="R133" s="42" t="s">
        <v>11</v>
      </c>
      <c r="S133" s="42" t="s">
        <v>156</v>
      </c>
      <c r="T133" s="42" t="s">
        <v>30</v>
      </c>
      <c r="U133" s="42" t="s">
        <v>137</v>
      </c>
      <c r="V133" s="54" t="s">
        <v>137</v>
      </c>
      <c r="W133" s="79">
        <v>3</v>
      </c>
      <c r="X133" s="54" t="s">
        <v>525</v>
      </c>
      <c r="Y133" s="56">
        <v>923539305</v>
      </c>
      <c r="Z133" s="44" t="s">
        <v>15</v>
      </c>
    </row>
    <row r="134" spans="1:26" ht="30" customHeight="1">
      <c r="A134" s="37">
        <v>132</v>
      </c>
      <c r="B134" s="49" t="s">
        <v>334</v>
      </c>
      <c r="C134" s="39" t="s">
        <v>276</v>
      </c>
      <c r="D134" s="40" t="s">
        <v>357</v>
      </c>
      <c r="E134" s="40" t="s">
        <v>491</v>
      </c>
      <c r="F134" s="41">
        <v>48503</v>
      </c>
      <c r="G134" s="40" t="str">
        <f t="shared" ca="1" si="8"/>
        <v>Dentro do Prazo</v>
      </c>
      <c r="H134" s="39" t="s">
        <v>10</v>
      </c>
      <c r="I134" s="39">
        <v>35</v>
      </c>
      <c r="J134" s="41">
        <v>33039</v>
      </c>
      <c r="K134" s="123">
        <v>45840</v>
      </c>
      <c r="L134" s="133" t="s">
        <v>515</v>
      </c>
      <c r="M134" s="131">
        <v>182</v>
      </c>
      <c r="N134" s="45" t="str">
        <f t="shared" ca="1" si="9"/>
        <v>0 anos, 9 meses</v>
      </c>
      <c r="O134" s="54"/>
      <c r="P134" s="59" t="str">
        <f t="shared" si="10"/>
        <v>Sem dados</v>
      </c>
      <c r="Q134" s="41" t="str">
        <f t="shared" ca="1" si="11"/>
        <v>Sem dados</v>
      </c>
      <c r="R134" s="42" t="s">
        <v>11</v>
      </c>
      <c r="S134" s="42" t="s">
        <v>156</v>
      </c>
      <c r="T134" s="42" t="s">
        <v>30</v>
      </c>
      <c r="U134" s="42" t="s">
        <v>137</v>
      </c>
      <c r="V134" s="54" t="s">
        <v>137</v>
      </c>
      <c r="W134" s="79">
        <v>4</v>
      </c>
      <c r="X134" s="54" t="s">
        <v>525</v>
      </c>
      <c r="Y134" s="56">
        <v>924858198</v>
      </c>
      <c r="Z134" s="44" t="s">
        <v>15</v>
      </c>
    </row>
    <row r="135" spans="1:26" ht="30" customHeight="1">
      <c r="A135" s="37">
        <v>133</v>
      </c>
      <c r="B135" s="49" t="s">
        <v>335</v>
      </c>
      <c r="C135" s="39" t="s">
        <v>277</v>
      </c>
      <c r="D135" s="40" t="s">
        <v>357</v>
      </c>
      <c r="E135" s="40" t="s">
        <v>492</v>
      </c>
      <c r="F135" s="41">
        <v>49237</v>
      </c>
      <c r="G135" s="40" t="str">
        <f t="shared" ca="1" si="8"/>
        <v>Dentro do Prazo</v>
      </c>
      <c r="H135" s="39" t="s">
        <v>10</v>
      </c>
      <c r="I135" s="39">
        <v>37</v>
      </c>
      <c r="J135" s="41">
        <v>32754</v>
      </c>
      <c r="K135" s="123">
        <v>45840</v>
      </c>
      <c r="L135" s="133" t="s">
        <v>515</v>
      </c>
      <c r="M135" s="131">
        <v>182</v>
      </c>
      <c r="N135" s="45" t="str">
        <f t="shared" ca="1" si="9"/>
        <v>0 anos, 9 meses</v>
      </c>
      <c r="O135" s="54"/>
      <c r="P135" s="59" t="str">
        <f t="shared" si="10"/>
        <v>Sem dados</v>
      </c>
      <c r="Q135" s="41" t="str">
        <f t="shared" ca="1" si="11"/>
        <v>Sem dados</v>
      </c>
      <c r="R135" s="42" t="s">
        <v>11</v>
      </c>
      <c r="S135" s="42" t="s">
        <v>273</v>
      </c>
      <c r="T135" s="42" t="s">
        <v>30</v>
      </c>
      <c r="U135" s="42" t="s">
        <v>137</v>
      </c>
      <c r="V135" s="54" t="s">
        <v>137</v>
      </c>
      <c r="W135" s="79">
        <v>4</v>
      </c>
      <c r="X135" s="54" t="s">
        <v>525</v>
      </c>
      <c r="Y135" s="55">
        <v>948544644</v>
      </c>
      <c r="Z135" s="44" t="s">
        <v>15</v>
      </c>
    </row>
    <row r="136" spans="1:26" ht="30" customHeight="1">
      <c r="A136" s="37">
        <v>134</v>
      </c>
      <c r="B136" s="49" t="s">
        <v>336</v>
      </c>
      <c r="C136" s="39" t="s">
        <v>278</v>
      </c>
      <c r="D136" s="40" t="s">
        <v>357</v>
      </c>
      <c r="E136" s="40" t="s">
        <v>493</v>
      </c>
      <c r="F136" s="41">
        <v>46559</v>
      </c>
      <c r="G136" s="40" t="str">
        <f t="shared" ca="1" si="8"/>
        <v>Dentro do Prazo</v>
      </c>
      <c r="H136" s="39" t="s">
        <v>10</v>
      </c>
      <c r="I136" s="39">
        <v>31</v>
      </c>
      <c r="J136" s="41">
        <v>34843</v>
      </c>
      <c r="K136" s="123">
        <v>45840</v>
      </c>
      <c r="L136" s="133" t="s">
        <v>515</v>
      </c>
      <c r="M136" s="131">
        <v>182</v>
      </c>
      <c r="N136" s="45" t="str">
        <f t="shared" ca="1" si="9"/>
        <v>0 anos, 9 meses</v>
      </c>
      <c r="O136" s="54"/>
      <c r="P136" s="59" t="str">
        <f t="shared" si="10"/>
        <v>Sem dados</v>
      </c>
      <c r="Q136" s="41" t="str">
        <f t="shared" ca="1" si="11"/>
        <v>Sem dados</v>
      </c>
      <c r="R136" s="42" t="s">
        <v>11</v>
      </c>
      <c r="S136" s="42" t="s">
        <v>156</v>
      </c>
      <c r="T136" s="42" t="s">
        <v>30</v>
      </c>
      <c r="U136" s="42" t="s">
        <v>137</v>
      </c>
      <c r="V136" s="54" t="s">
        <v>137</v>
      </c>
      <c r="W136" s="79">
        <v>2</v>
      </c>
      <c r="X136" s="54" t="s">
        <v>528</v>
      </c>
      <c r="Y136" s="56">
        <v>926065527</v>
      </c>
      <c r="Z136" s="44" t="s">
        <v>15</v>
      </c>
    </row>
    <row r="137" spans="1:26" ht="30" customHeight="1">
      <c r="A137" s="37">
        <v>135</v>
      </c>
      <c r="B137" s="49" t="s">
        <v>337</v>
      </c>
      <c r="C137" s="39" t="s">
        <v>279</v>
      </c>
      <c r="D137" s="40" t="s">
        <v>357</v>
      </c>
      <c r="E137" s="40" t="s">
        <v>494</v>
      </c>
      <c r="F137" s="41">
        <v>48815</v>
      </c>
      <c r="G137" s="40" t="str">
        <f t="shared" ca="1" si="8"/>
        <v>Dentro do Prazo</v>
      </c>
      <c r="H137" s="39" t="s">
        <v>10</v>
      </c>
      <c r="I137" s="39">
        <v>37</v>
      </c>
      <c r="J137" s="41">
        <v>32620</v>
      </c>
      <c r="K137" s="123">
        <v>45840</v>
      </c>
      <c r="L137" s="133" t="s">
        <v>515</v>
      </c>
      <c r="M137" s="131">
        <v>182</v>
      </c>
      <c r="N137" s="45" t="str">
        <f t="shared" ca="1" si="9"/>
        <v>0 anos, 9 meses</v>
      </c>
      <c r="O137" s="54"/>
      <c r="P137" s="59" t="str">
        <f t="shared" si="10"/>
        <v>Sem dados</v>
      </c>
      <c r="Q137" s="41" t="str">
        <f t="shared" ca="1" si="11"/>
        <v>Sem dados</v>
      </c>
      <c r="R137" s="42" t="s">
        <v>11</v>
      </c>
      <c r="S137" s="42" t="s">
        <v>156</v>
      </c>
      <c r="T137" s="42" t="s">
        <v>30</v>
      </c>
      <c r="U137" s="42" t="s">
        <v>137</v>
      </c>
      <c r="V137" s="54" t="s">
        <v>137</v>
      </c>
      <c r="W137" s="79">
        <v>2</v>
      </c>
      <c r="X137" s="54" t="s">
        <v>525</v>
      </c>
      <c r="Y137" s="56">
        <v>924527218</v>
      </c>
      <c r="Z137" s="44" t="s">
        <v>15</v>
      </c>
    </row>
    <row r="138" spans="1:26" ht="30" customHeight="1">
      <c r="A138" s="37">
        <v>136</v>
      </c>
      <c r="B138" s="49" t="s">
        <v>338</v>
      </c>
      <c r="C138" s="39" t="s">
        <v>280</v>
      </c>
      <c r="D138" s="40" t="s">
        <v>357</v>
      </c>
      <c r="E138" s="40" t="s">
        <v>495</v>
      </c>
      <c r="F138" s="41">
        <v>49357</v>
      </c>
      <c r="G138" s="40" t="str">
        <f t="shared" ca="1" si="8"/>
        <v>Dentro do Prazo</v>
      </c>
      <c r="H138" s="39" t="s">
        <v>10</v>
      </c>
      <c r="I138" s="39">
        <v>48</v>
      </c>
      <c r="J138" s="41">
        <v>28692</v>
      </c>
      <c r="K138" s="123">
        <v>45840</v>
      </c>
      <c r="L138" s="133" t="s">
        <v>515</v>
      </c>
      <c r="M138" s="131">
        <v>182</v>
      </c>
      <c r="N138" s="45" t="str">
        <f t="shared" ca="1" si="9"/>
        <v>0 anos, 9 meses</v>
      </c>
      <c r="O138" s="54"/>
      <c r="P138" s="59" t="str">
        <f t="shared" si="10"/>
        <v>Sem dados</v>
      </c>
      <c r="Q138" s="41" t="str">
        <f t="shared" ca="1" si="11"/>
        <v>Sem dados</v>
      </c>
      <c r="R138" s="42" t="s">
        <v>11</v>
      </c>
      <c r="S138" s="42" t="s">
        <v>156</v>
      </c>
      <c r="T138" s="42" t="s">
        <v>30</v>
      </c>
      <c r="U138" s="42" t="s">
        <v>137</v>
      </c>
      <c r="V138" s="54" t="s">
        <v>137</v>
      </c>
      <c r="W138" s="79">
        <v>8</v>
      </c>
      <c r="X138" s="54" t="s">
        <v>528</v>
      </c>
      <c r="Y138" s="55">
        <v>923794339</v>
      </c>
      <c r="Z138" s="44" t="s">
        <v>15</v>
      </c>
    </row>
    <row r="139" spans="1:26" ht="30" customHeight="1">
      <c r="A139" s="37">
        <v>137</v>
      </c>
      <c r="B139" s="49" t="s">
        <v>339</v>
      </c>
      <c r="C139" s="39" t="s">
        <v>281</v>
      </c>
      <c r="D139" s="40" t="s">
        <v>357</v>
      </c>
      <c r="E139" s="40" t="s">
        <v>496</v>
      </c>
      <c r="F139" s="41">
        <v>47210</v>
      </c>
      <c r="G139" s="40" t="str">
        <f t="shared" ca="1" si="8"/>
        <v>Dentro do Prazo</v>
      </c>
      <c r="H139" s="39" t="s">
        <v>10</v>
      </c>
      <c r="I139" s="39">
        <v>51</v>
      </c>
      <c r="J139" s="41">
        <v>27690</v>
      </c>
      <c r="K139" s="123">
        <v>45840</v>
      </c>
      <c r="L139" s="133" t="s">
        <v>515</v>
      </c>
      <c r="M139" s="131">
        <v>182</v>
      </c>
      <c r="N139" s="45" t="str">
        <f t="shared" ca="1" si="9"/>
        <v>0 anos, 9 meses</v>
      </c>
      <c r="O139" s="54"/>
      <c r="P139" s="59" t="str">
        <f t="shared" si="10"/>
        <v>Sem dados</v>
      </c>
      <c r="Q139" s="41" t="str">
        <f t="shared" ca="1" si="11"/>
        <v>Sem dados</v>
      </c>
      <c r="R139" s="42" t="s">
        <v>11</v>
      </c>
      <c r="S139" s="42" t="s">
        <v>156</v>
      </c>
      <c r="T139" s="42" t="s">
        <v>30</v>
      </c>
      <c r="U139" s="42" t="s">
        <v>137</v>
      </c>
      <c r="V139" s="54" t="s">
        <v>137</v>
      </c>
      <c r="W139" s="79">
        <v>7</v>
      </c>
      <c r="X139" s="54" t="s">
        <v>528</v>
      </c>
      <c r="Y139" s="56">
        <v>923575712</v>
      </c>
      <c r="Z139" s="44" t="s">
        <v>15</v>
      </c>
    </row>
    <row r="140" spans="1:26" ht="30" customHeight="1">
      <c r="A140" s="37">
        <v>138</v>
      </c>
      <c r="B140" s="49" t="s">
        <v>340</v>
      </c>
      <c r="C140" s="39" t="s">
        <v>282</v>
      </c>
      <c r="D140" s="40" t="s">
        <v>357</v>
      </c>
      <c r="E140" s="40" t="s">
        <v>497</v>
      </c>
      <c r="F140" s="41">
        <v>48982</v>
      </c>
      <c r="G140" s="40" t="str">
        <f t="shared" ca="1" si="8"/>
        <v>Dentro do Prazo</v>
      </c>
      <c r="H140" s="39" t="s">
        <v>10</v>
      </c>
      <c r="I140" s="39">
        <v>31</v>
      </c>
      <c r="J140" s="41">
        <v>34991</v>
      </c>
      <c r="K140" s="123">
        <v>45840</v>
      </c>
      <c r="L140" s="133" t="s">
        <v>515</v>
      </c>
      <c r="M140" s="131">
        <v>182</v>
      </c>
      <c r="N140" s="45" t="str">
        <f t="shared" ca="1" si="9"/>
        <v>0 anos, 9 meses</v>
      </c>
      <c r="O140" s="54"/>
      <c r="P140" s="59" t="str">
        <f t="shared" si="10"/>
        <v>Sem dados</v>
      </c>
      <c r="Q140" s="41" t="str">
        <f t="shared" ca="1" si="11"/>
        <v>Sem dados</v>
      </c>
      <c r="R140" s="42" t="s">
        <v>11</v>
      </c>
      <c r="S140" s="42" t="s">
        <v>156</v>
      </c>
      <c r="T140" s="42" t="s">
        <v>30</v>
      </c>
      <c r="U140" s="42" t="s">
        <v>137</v>
      </c>
      <c r="V140" s="54" t="s">
        <v>137</v>
      </c>
      <c r="W140" s="79">
        <v>2</v>
      </c>
      <c r="X140" s="54" t="s">
        <v>525</v>
      </c>
      <c r="Y140" s="56">
        <v>949507307</v>
      </c>
      <c r="Z140" s="44" t="s">
        <v>15</v>
      </c>
    </row>
    <row r="141" spans="1:26" ht="30" customHeight="1">
      <c r="A141" s="37">
        <v>139</v>
      </c>
      <c r="B141" s="49" t="s">
        <v>341</v>
      </c>
      <c r="C141" s="39" t="s">
        <v>283</v>
      </c>
      <c r="D141" s="40" t="s">
        <v>357</v>
      </c>
      <c r="E141" s="40" t="s">
        <v>498</v>
      </c>
      <c r="F141" s="41">
        <v>46110</v>
      </c>
      <c r="G141" s="40" t="str">
        <f t="shared" ca="1" si="8"/>
        <v>Documento Expirado</v>
      </c>
      <c r="H141" s="39" t="s">
        <v>10</v>
      </c>
      <c r="I141" s="39">
        <v>28</v>
      </c>
      <c r="J141" s="41">
        <v>35956</v>
      </c>
      <c r="K141" s="123">
        <v>45840</v>
      </c>
      <c r="L141" s="133" t="s">
        <v>515</v>
      </c>
      <c r="M141" s="131">
        <v>182</v>
      </c>
      <c r="N141" s="45" t="str">
        <f t="shared" ca="1" si="9"/>
        <v>0 anos, 9 meses</v>
      </c>
      <c r="O141" s="54"/>
      <c r="P141" s="59" t="str">
        <f t="shared" si="10"/>
        <v>Sem dados</v>
      </c>
      <c r="Q141" s="41" t="str">
        <f t="shared" ca="1" si="11"/>
        <v>Sem dados</v>
      </c>
      <c r="R141" s="42" t="s">
        <v>11</v>
      </c>
      <c r="S141" s="42" t="s">
        <v>156</v>
      </c>
      <c r="T141" s="42" t="s">
        <v>30</v>
      </c>
      <c r="U141" s="42" t="s">
        <v>137</v>
      </c>
      <c r="V141" s="54" t="s">
        <v>137</v>
      </c>
      <c r="W141" s="79">
        <v>2</v>
      </c>
      <c r="X141" s="54" t="s">
        <v>525</v>
      </c>
      <c r="Y141" s="56">
        <v>948422655</v>
      </c>
      <c r="Z141" s="44" t="s">
        <v>15</v>
      </c>
    </row>
    <row r="142" spans="1:26" ht="30" customHeight="1">
      <c r="A142" s="37">
        <v>140</v>
      </c>
      <c r="B142" s="49" t="s">
        <v>342</v>
      </c>
      <c r="C142" s="39" t="s">
        <v>284</v>
      </c>
      <c r="D142" s="40" t="s">
        <v>357</v>
      </c>
      <c r="E142" s="40" t="s">
        <v>499</v>
      </c>
      <c r="F142" s="41">
        <v>49457</v>
      </c>
      <c r="G142" s="40" t="str">
        <f t="shared" ca="1" si="8"/>
        <v>Dentro do Prazo</v>
      </c>
      <c r="H142" s="39" t="s">
        <v>10</v>
      </c>
      <c r="I142" s="39">
        <v>32</v>
      </c>
      <c r="J142" s="41">
        <v>34598</v>
      </c>
      <c r="K142" s="123">
        <v>46063</v>
      </c>
      <c r="L142" s="133" t="s">
        <v>515</v>
      </c>
      <c r="M142" s="131">
        <v>182</v>
      </c>
      <c r="N142" s="45" t="str">
        <f t="shared" ca="1" si="9"/>
        <v>0 anos, 2 meses</v>
      </c>
      <c r="O142" s="54"/>
      <c r="P142" s="59" t="str">
        <f t="shared" si="10"/>
        <v>Sem dados</v>
      </c>
      <c r="Q142" s="41" t="str">
        <f t="shared" ca="1" si="11"/>
        <v>Sem dados</v>
      </c>
      <c r="R142" s="42" t="s">
        <v>11</v>
      </c>
      <c r="S142" s="42" t="s">
        <v>156</v>
      </c>
      <c r="T142" s="42" t="s">
        <v>30</v>
      </c>
      <c r="U142" s="42" t="s">
        <v>137</v>
      </c>
      <c r="V142" s="54" t="s">
        <v>520</v>
      </c>
      <c r="W142" s="79">
        <v>0</v>
      </c>
      <c r="X142" s="54" t="s">
        <v>525</v>
      </c>
      <c r="Y142" s="56">
        <v>940725636</v>
      </c>
      <c r="Z142" s="44" t="s">
        <v>15</v>
      </c>
    </row>
    <row r="143" spans="1:26" ht="30" customHeight="1">
      <c r="A143" s="37">
        <v>141</v>
      </c>
      <c r="B143" s="38" t="s">
        <v>343</v>
      </c>
      <c r="C143" s="39" t="s">
        <v>285</v>
      </c>
      <c r="D143" s="40" t="s">
        <v>357</v>
      </c>
      <c r="E143" s="55" t="s">
        <v>500</v>
      </c>
      <c r="F143" s="54">
        <v>47268</v>
      </c>
      <c r="G143" s="40" t="str">
        <f t="shared" ca="1" si="8"/>
        <v>Dentro do Prazo</v>
      </c>
      <c r="H143" s="39" t="s">
        <v>10</v>
      </c>
      <c r="I143" s="39">
        <v>25</v>
      </c>
      <c r="J143" s="54">
        <v>36943</v>
      </c>
      <c r="K143" s="123">
        <v>45910</v>
      </c>
      <c r="L143" s="133" t="s">
        <v>515</v>
      </c>
      <c r="M143" s="131">
        <v>182</v>
      </c>
      <c r="N143" s="45" t="str">
        <f t="shared" ca="1" si="9"/>
        <v>0 anos, 7 meses</v>
      </c>
      <c r="O143" s="54"/>
      <c r="P143" s="59" t="str">
        <f t="shared" si="10"/>
        <v>Sem dados</v>
      </c>
      <c r="Q143" s="41" t="str">
        <f t="shared" ca="1" si="11"/>
        <v>Sem dados</v>
      </c>
      <c r="R143" s="42" t="s">
        <v>254</v>
      </c>
      <c r="S143" s="42" t="s">
        <v>286</v>
      </c>
      <c r="T143" s="42" t="s">
        <v>13</v>
      </c>
      <c r="U143" s="42" t="s">
        <v>137</v>
      </c>
      <c r="V143" s="54" t="s">
        <v>137</v>
      </c>
      <c r="W143" s="79">
        <v>0</v>
      </c>
      <c r="X143" s="54" t="s">
        <v>540</v>
      </c>
      <c r="Y143" s="56">
        <v>921482866</v>
      </c>
      <c r="Z143" s="44" t="s">
        <v>25</v>
      </c>
    </row>
    <row r="144" spans="1:26" ht="30" customHeight="1">
      <c r="A144" s="37">
        <v>142</v>
      </c>
      <c r="B144" s="38" t="s">
        <v>344</v>
      </c>
      <c r="C144" s="39" t="s">
        <v>287</v>
      </c>
      <c r="D144" s="40" t="s">
        <v>357</v>
      </c>
      <c r="E144" s="55" t="s">
        <v>501</v>
      </c>
      <c r="F144" s="54">
        <v>49248</v>
      </c>
      <c r="G144" s="40" t="str">
        <f t="shared" ca="1" si="8"/>
        <v>Dentro do Prazo</v>
      </c>
      <c r="H144" s="39" t="s">
        <v>10</v>
      </c>
      <c r="I144" s="39">
        <v>26</v>
      </c>
      <c r="J144" s="54">
        <v>36636</v>
      </c>
      <c r="K144" s="123">
        <v>45910</v>
      </c>
      <c r="L144" s="133" t="s">
        <v>515</v>
      </c>
      <c r="M144" s="131">
        <v>182</v>
      </c>
      <c r="N144" s="45" t="str">
        <f t="shared" ca="1" si="9"/>
        <v>0 anos, 7 meses</v>
      </c>
      <c r="O144" s="54"/>
      <c r="P144" s="59" t="str">
        <f t="shared" si="10"/>
        <v>Sem dados</v>
      </c>
      <c r="Q144" s="41" t="str">
        <f t="shared" ca="1" si="11"/>
        <v>Sem dados</v>
      </c>
      <c r="R144" s="42" t="s">
        <v>254</v>
      </c>
      <c r="S144" s="42" t="s">
        <v>288</v>
      </c>
      <c r="T144" s="42" t="s">
        <v>13</v>
      </c>
      <c r="U144" s="42" t="s">
        <v>137</v>
      </c>
      <c r="V144" s="54" t="s">
        <v>137</v>
      </c>
      <c r="W144" s="79">
        <v>0</v>
      </c>
      <c r="X144" s="54" t="s">
        <v>526</v>
      </c>
      <c r="Y144" s="56">
        <v>932253471</v>
      </c>
      <c r="Z144" s="44" t="s">
        <v>15</v>
      </c>
    </row>
    <row r="145" spans="1:26" ht="30" customHeight="1">
      <c r="A145" s="37">
        <v>143</v>
      </c>
      <c r="B145" s="38" t="s">
        <v>345</v>
      </c>
      <c r="C145" s="39" t="s">
        <v>289</v>
      </c>
      <c r="D145" s="40" t="s">
        <v>357</v>
      </c>
      <c r="E145" s="55" t="s">
        <v>502</v>
      </c>
      <c r="F145" s="54">
        <v>49750</v>
      </c>
      <c r="G145" s="40" t="str">
        <f t="shared" ca="1" si="8"/>
        <v>Dentro do Prazo</v>
      </c>
      <c r="H145" s="39" t="s">
        <v>10</v>
      </c>
      <c r="I145" s="39">
        <v>25</v>
      </c>
      <c r="J145" s="54">
        <v>36938</v>
      </c>
      <c r="K145" s="123">
        <v>45910</v>
      </c>
      <c r="L145" s="133" t="s">
        <v>515</v>
      </c>
      <c r="M145" s="131">
        <v>182</v>
      </c>
      <c r="N145" s="45" t="str">
        <f t="shared" ca="1" si="9"/>
        <v>0 anos, 7 meses</v>
      </c>
      <c r="O145" s="54"/>
      <c r="P145" s="59" t="str">
        <f t="shared" si="10"/>
        <v>Sem dados</v>
      </c>
      <c r="Q145" s="41" t="str">
        <f t="shared" ca="1" si="11"/>
        <v>Sem dados</v>
      </c>
      <c r="R145" s="42" t="s">
        <v>254</v>
      </c>
      <c r="S145" s="42" t="s">
        <v>288</v>
      </c>
      <c r="T145" s="42" t="s">
        <v>13</v>
      </c>
      <c r="U145" s="42" t="s">
        <v>137</v>
      </c>
      <c r="V145" s="54" t="s">
        <v>137</v>
      </c>
      <c r="W145" s="79">
        <v>0</v>
      </c>
      <c r="X145" s="54" t="s">
        <v>540</v>
      </c>
      <c r="Y145" s="56">
        <v>934425795</v>
      </c>
      <c r="Z145" s="44" t="s">
        <v>25</v>
      </c>
    </row>
    <row r="146" spans="1:26" ht="30" customHeight="1">
      <c r="A146" s="37">
        <v>144</v>
      </c>
      <c r="B146" s="38" t="s">
        <v>346</v>
      </c>
      <c r="C146" s="39" t="s">
        <v>290</v>
      </c>
      <c r="D146" s="40" t="s">
        <v>357</v>
      </c>
      <c r="E146" s="40" t="s">
        <v>503</v>
      </c>
      <c r="F146" s="41">
        <v>47225</v>
      </c>
      <c r="G146" s="40" t="str">
        <f t="shared" ca="1" si="8"/>
        <v>Dentro do Prazo</v>
      </c>
      <c r="H146" s="39" t="s">
        <v>10</v>
      </c>
      <c r="I146" s="39">
        <v>34</v>
      </c>
      <c r="J146" s="64">
        <v>70220</v>
      </c>
      <c r="K146" s="123">
        <v>45974</v>
      </c>
      <c r="L146" s="133" t="s">
        <v>515</v>
      </c>
      <c r="M146" s="131">
        <v>182</v>
      </c>
      <c r="N146" s="45" t="str">
        <f t="shared" ca="1" si="9"/>
        <v>0 anos, 5 meses</v>
      </c>
      <c r="O146" s="54"/>
      <c r="P146" s="59" t="str">
        <f t="shared" si="10"/>
        <v>Sem dados</v>
      </c>
      <c r="Q146" s="41" t="str">
        <f t="shared" ca="1" si="11"/>
        <v>Sem dados</v>
      </c>
      <c r="R146" s="42" t="s">
        <v>11</v>
      </c>
      <c r="S146" s="42" t="s">
        <v>291</v>
      </c>
      <c r="T146" s="42" t="s">
        <v>30</v>
      </c>
      <c r="U146" s="42" t="s">
        <v>137</v>
      </c>
      <c r="V146" s="54" t="s">
        <v>520</v>
      </c>
      <c r="W146" s="63"/>
      <c r="X146" s="54" t="s">
        <v>526</v>
      </c>
      <c r="Y146" s="56">
        <v>934962300</v>
      </c>
      <c r="Z146" s="44" t="s">
        <v>25</v>
      </c>
    </row>
    <row r="147" spans="1:26" ht="30" customHeight="1">
      <c r="A147" s="37">
        <v>145</v>
      </c>
      <c r="B147" s="38" t="s">
        <v>347</v>
      </c>
      <c r="C147" s="39" t="s">
        <v>292</v>
      </c>
      <c r="D147" s="40" t="s">
        <v>357</v>
      </c>
      <c r="E147" s="40" t="s">
        <v>504</v>
      </c>
      <c r="F147" s="41">
        <v>48336</v>
      </c>
      <c r="G147" s="40" t="str">
        <f t="shared" ca="1" si="8"/>
        <v>Dentro do Prazo</v>
      </c>
      <c r="H147" s="39" t="s">
        <v>10</v>
      </c>
      <c r="I147" s="39">
        <v>36</v>
      </c>
      <c r="J147" s="64">
        <v>33035</v>
      </c>
      <c r="K147" s="123">
        <v>45980</v>
      </c>
      <c r="L147" s="133" t="s">
        <v>515</v>
      </c>
      <c r="M147" s="131">
        <v>182</v>
      </c>
      <c r="N147" s="45" t="str">
        <f ca="1">DATEDIF(K147,TODAY(),"Y")&amp;" anos, "&amp;DATEDIF(K147,TODAY(),"YM")&amp;" meses"</f>
        <v>0 anos, 5 meses</v>
      </c>
      <c r="O147" s="54"/>
      <c r="P147" s="59" t="str">
        <f t="shared" si="10"/>
        <v>Sem dados</v>
      </c>
      <c r="Q147" s="41" t="str">
        <f t="shared" ca="1" si="11"/>
        <v>Sem dados</v>
      </c>
      <c r="R147" s="42" t="s">
        <v>11</v>
      </c>
      <c r="S147" s="42" t="s">
        <v>225</v>
      </c>
      <c r="T147" s="42" t="s">
        <v>30</v>
      </c>
      <c r="U147" s="42" t="s">
        <v>137</v>
      </c>
      <c r="V147" s="54" t="s">
        <v>520</v>
      </c>
      <c r="W147" s="79">
        <v>3</v>
      </c>
      <c r="X147" s="54" t="s">
        <v>525</v>
      </c>
      <c r="Y147" s="56">
        <v>929244582</v>
      </c>
      <c r="Z147" s="44" t="s">
        <v>25</v>
      </c>
    </row>
    <row r="148" spans="1:26" ht="30" customHeight="1">
      <c r="A148" s="37">
        <v>146</v>
      </c>
      <c r="B148" s="38" t="s">
        <v>348</v>
      </c>
      <c r="C148" s="39" t="s">
        <v>293</v>
      </c>
      <c r="D148" s="40" t="s">
        <v>357</v>
      </c>
      <c r="E148" s="40" t="s">
        <v>505</v>
      </c>
      <c r="F148" s="41">
        <v>46194</v>
      </c>
      <c r="G148" s="40" t="str">
        <f t="shared" ca="1" si="8"/>
        <v>Faltam 55 dias</v>
      </c>
      <c r="H148" s="39" t="s">
        <v>10</v>
      </c>
      <c r="I148" s="39">
        <v>31</v>
      </c>
      <c r="J148" s="64">
        <v>34826</v>
      </c>
      <c r="K148" s="123">
        <v>46006</v>
      </c>
      <c r="L148" s="133" t="s">
        <v>515</v>
      </c>
      <c r="M148" s="131">
        <v>182</v>
      </c>
      <c r="N148" s="45" t="str">
        <f t="shared" ref="N148:N158" ca="1" si="12">DATEDIF(K148,TODAY(),"Y")&amp;" anos, "&amp;DATEDIF(K148,TODAY(),"YM")&amp;" meses"</f>
        <v>0 anos, 4 meses</v>
      </c>
      <c r="O148" s="54"/>
      <c r="P148" s="59" t="str">
        <f t="shared" si="10"/>
        <v>Sem dados</v>
      </c>
      <c r="Q148" s="41" t="str">
        <f t="shared" ca="1" si="11"/>
        <v>Sem dados</v>
      </c>
      <c r="R148" s="42" t="s">
        <v>144</v>
      </c>
      <c r="S148" s="42" t="s">
        <v>294</v>
      </c>
      <c r="T148" s="42" t="s">
        <v>13</v>
      </c>
      <c r="U148" s="42" t="s">
        <v>137</v>
      </c>
      <c r="V148" s="54" t="s">
        <v>520</v>
      </c>
      <c r="W148" s="79">
        <v>0</v>
      </c>
      <c r="X148" s="54" t="s">
        <v>524</v>
      </c>
      <c r="Y148" s="56"/>
      <c r="Z148" s="44" t="s">
        <v>25</v>
      </c>
    </row>
    <row r="149" spans="1:26" ht="30" customHeight="1">
      <c r="A149" s="90">
        <v>147</v>
      </c>
      <c r="B149" s="91" t="s">
        <v>349</v>
      </c>
      <c r="C149" s="92" t="s">
        <v>295</v>
      </c>
      <c r="D149" s="40" t="s">
        <v>357</v>
      </c>
      <c r="E149" s="40" t="s">
        <v>506</v>
      </c>
      <c r="F149" s="97">
        <v>49778</v>
      </c>
      <c r="G149" s="40" t="str">
        <f t="shared" ca="1" si="8"/>
        <v>Dentro do Prazo</v>
      </c>
      <c r="H149" s="39" t="s">
        <v>10</v>
      </c>
      <c r="I149" s="92">
        <v>36</v>
      </c>
      <c r="J149" s="94">
        <v>33323</v>
      </c>
      <c r="K149" s="125">
        <v>46006</v>
      </c>
      <c r="L149" s="133" t="s">
        <v>515</v>
      </c>
      <c r="M149" s="131">
        <v>182</v>
      </c>
      <c r="N149" s="45" t="str">
        <f ca="1">DATEDIF(K149,TODAY(),"Y")&amp;" anos, "&amp;DATEDIF(K149,TODAY(),"YM")&amp;" meses"</f>
        <v>0 anos, 4 meses</v>
      </c>
      <c r="O149" s="95"/>
      <c r="P149" s="96" t="str">
        <f t="shared" si="10"/>
        <v>Sem dados</v>
      </c>
      <c r="Q149" s="97" t="str">
        <f t="shared" ca="1" si="11"/>
        <v>Sem dados</v>
      </c>
      <c r="R149" s="42" t="s">
        <v>174</v>
      </c>
      <c r="S149" s="42" t="s">
        <v>296</v>
      </c>
      <c r="T149" s="98" t="s">
        <v>13</v>
      </c>
      <c r="U149" s="98" t="s">
        <v>550</v>
      </c>
      <c r="V149" s="95"/>
      <c r="W149" s="99"/>
      <c r="X149" s="95" t="s">
        <v>526</v>
      </c>
      <c r="Y149" s="100"/>
      <c r="Z149" s="101" t="s">
        <v>25</v>
      </c>
    </row>
    <row r="150" spans="1:26" ht="30" customHeight="1">
      <c r="A150" s="90">
        <v>148</v>
      </c>
      <c r="B150" s="91" t="s">
        <v>350</v>
      </c>
      <c r="C150" s="92" t="s">
        <v>552</v>
      </c>
      <c r="D150" s="40" t="s">
        <v>357</v>
      </c>
      <c r="E150" s="40" t="s">
        <v>553</v>
      </c>
      <c r="F150" s="97">
        <v>47279</v>
      </c>
      <c r="G150" s="40" t="str">
        <f t="shared" ca="1" si="8"/>
        <v>Dentro do Prazo</v>
      </c>
      <c r="H150" s="39" t="s">
        <v>10</v>
      </c>
      <c r="I150" s="92">
        <v>30</v>
      </c>
      <c r="J150" s="94">
        <v>35220</v>
      </c>
      <c r="K150" s="125">
        <v>46055</v>
      </c>
      <c r="L150" s="133" t="s">
        <v>515</v>
      </c>
      <c r="M150" s="131">
        <v>182</v>
      </c>
      <c r="N150" s="45" t="str">
        <f t="shared" ca="1" si="12"/>
        <v>0 anos, 2 meses</v>
      </c>
      <c r="O150" s="95"/>
      <c r="P150" s="96" t="str">
        <f t="shared" si="10"/>
        <v>Sem dados</v>
      </c>
      <c r="Q150" s="97" t="str">
        <f t="shared" ca="1" si="11"/>
        <v>Sem dados</v>
      </c>
      <c r="R150" s="42" t="s">
        <v>222</v>
      </c>
      <c r="S150" s="42" t="s">
        <v>554</v>
      </c>
      <c r="T150" s="98" t="s">
        <v>222</v>
      </c>
      <c r="U150" s="98" t="s">
        <v>550</v>
      </c>
      <c r="V150" s="95" t="s">
        <v>520</v>
      </c>
      <c r="W150" s="99">
        <v>2</v>
      </c>
      <c r="X150" s="95" t="s">
        <v>526</v>
      </c>
      <c r="Y150" s="100">
        <v>934339396</v>
      </c>
      <c r="Z150" s="101" t="s">
        <v>25</v>
      </c>
    </row>
    <row r="151" spans="1:26" ht="30" customHeight="1">
      <c r="A151" s="90">
        <v>149</v>
      </c>
      <c r="B151" s="91" t="s">
        <v>351</v>
      </c>
      <c r="C151" s="92" t="s">
        <v>299</v>
      </c>
      <c r="D151" s="40" t="s">
        <v>357</v>
      </c>
      <c r="E151" s="40" t="s">
        <v>508</v>
      </c>
      <c r="F151" s="97">
        <v>49275</v>
      </c>
      <c r="G151" s="40" t="str">
        <f t="shared" ca="1" si="8"/>
        <v>Dentro do Prazo</v>
      </c>
      <c r="H151" s="39" t="s">
        <v>10</v>
      </c>
      <c r="I151" s="92">
        <v>23</v>
      </c>
      <c r="J151" s="94">
        <v>37963</v>
      </c>
      <c r="K151" s="125">
        <v>46055</v>
      </c>
      <c r="L151" s="133" t="s">
        <v>515</v>
      </c>
      <c r="M151" s="131">
        <v>182</v>
      </c>
      <c r="N151" s="45" t="str">
        <f t="shared" ca="1" si="12"/>
        <v>0 anos, 2 meses</v>
      </c>
      <c r="O151" s="95"/>
      <c r="P151" s="96" t="str">
        <f t="shared" si="10"/>
        <v>Sem dados</v>
      </c>
      <c r="Q151" s="97" t="str">
        <f t="shared" ca="1" si="11"/>
        <v>Sem dados</v>
      </c>
      <c r="R151" s="42" t="s">
        <v>11</v>
      </c>
      <c r="S151" s="42" t="s">
        <v>237</v>
      </c>
      <c r="T151" s="98" t="s">
        <v>555</v>
      </c>
      <c r="U151" s="98" t="s">
        <v>137</v>
      </c>
      <c r="V151" s="95" t="s">
        <v>520</v>
      </c>
      <c r="W151" s="99">
        <v>0</v>
      </c>
      <c r="X151" s="95" t="s">
        <v>524</v>
      </c>
      <c r="Y151" s="100">
        <v>930828501</v>
      </c>
      <c r="Z151" s="101" t="s">
        <v>15</v>
      </c>
    </row>
    <row r="152" spans="1:26" ht="30" customHeight="1">
      <c r="A152" s="90">
        <v>150</v>
      </c>
      <c r="B152" s="91" t="s">
        <v>352</v>
      </c>
      <c r="C152" s="92" t="s">
        <v>300</v>
      </c>
      <c r="D152" s="40" t="s">
        <v>357</v>
      </c>
      <c r="E152" s="40" t="s">
        <v>568</v>
      </c>
      <c r="F152" s="97">
        <v>49524</v>
      </c>
      <c r="G152" s="40" t="str">
        <f t="shared" ca="1" si="8"/>
        <v>Dentro do Prazo</v>
      </c>
      <c r="H152" s="39" t="s">
        <v>10</v>
      </c>
      <c r="I152" s="92">
        <v>36</v>
      </c>
      <c r="J152" s="94">
        <v>33213</v>
      </c>
      <c r="K152" s="125">
        <v>46076</v>
      </c>
      <c r="L152" s="133" t="s">
        <v>515</v>
      </c>
      <c r="M152" s="131">
        <v>182</v>
      </c>
      <c r="N152" s="45" t="str">
        <f t="shared" ca="1" si="12"/>
        <v>0 anos, 2 meses</v>
      </c>
      <c r="O152" s="95"/>
      <c r="P152" s="96" t="str">
        <f t="shared" si="10"/>
        <v>Sem dados</v>
      </c>
      <c r="Q152" s="97" t="str">
        <f t="shared" ca="1" si="11"/>
        <v>Sem dados</v>
      </c>
      <c r="R152" s="41" t="s">
        <v>556</v>
      </c>
      <c r="S152" s="42" t="s">
        <v>302</v>
      </c>
      <c r="T152" s="98"/>
      <c r="U152" s="98" t="s">
        <v>137</v>
      </c>
      <c r="V152" s="95" t="s">
        <v>520</v>
      </c>
      <c r="W152" s="99">
        <v>2</v>
      </c>
      <c r="X152" s="95" t="s">
        <v>526</v>
      </c>
      <c r="Y152" s="100">
        <v>926335454</v>
      </c>
      <c r="Z152" s="101" t="s">
        <v>15</v>
      </c>
    </row>
    <row r="153" spans="1:26" ht="30" customHeight="1">
      <c r="A153" s="90">
        <v>151</v>
      </c>
      <c r="B153" s="91" t="s">
        <v>353</v>
      </c>
      <c r="C153" s="92" t="s">
        <v>558</v>
      </c>
      <c r="D153" s="40" t="s">
        <v>357</v>
      </c>
      <c r="E153" s="40"/>
      <c r="F153" s="93"/>
      <c r="G153" s="40" t="str">
        <f t="shared" ca="1" si="8"/>
        <v/>
      </c>
      <c r="H153" s="39" t="s">
        <v>10</v>
      </c>
      <c r="I153" s="92">
        <v>33</v>
      </c>
      <c r="J153" s="94">
        <v>34287</v>
      </c>
      <c r="K153" s="125">
        <v>46054</v>
      </c>
      <c r="L153" s="133" t="s">
        <v>515</v>
      </c>
      <c r="M153" s="131">
        <v>182</v>
      </c>
      <c r="N153" s="93" t="str">
        <f t="shared" ca="1" si="12"/>
        <v>0 anos, 2 meses</v>
      </c>
      <c r="O153" s="95"/>
      <c r="P153" s="96" t="str">
        <f t="shared" si="10"/>
        <v>Sem dados</v>
      </c>
      <c r="Q153" s="97" t="str">
        <f t="shared" ca="1" si="11"/>
        <v>Sem dados</v>
      </c>
      <c r="R153" s="42" t="s">
        <v>184</v>
      </c>
      <c r="S153" s="42" t="s">
        <v>557</v>
      </c>
      <c r="T153" s="98" t="s">
        <v>106</v>
      </c>
      <c r="U153" s="98" t="s">
        <v>137</v>
      </c>
      <c r="V153" s="95" t="s">
        <v>520</v>
      </c>
      <c r="W153" s="99"/>
      <c r="X153" s="95" t="s">
        <v>524</v>
      </c>
      <c r="Y153" s="100"/>
      <c r="Z153" s="101" t="s">
        <v>15</v>
      </c>
    </row>
    <row r="154" spans="1:26" ht="30" customHeight="1">
      <c r="A154" s="90">
        <v>152</v>
      </c>
      <c r="B154" s="91" t="s">
        <v>354</v>
      </c>
      <c r="C154" s="92" t="s">
        <v>303</v>
      </c>
      <c r="D154" s="105" t="s">
        <v>359</v>
      </c>
      <c r="E154" s="40" t="s">
        <v>569</v>
      </c>
      <c r="F154" s="97">
        <v>48146</v>
      </c>
      <c r="G154" s="40" t="str">
        <f t="shared" ca="1" si="8"/>
        <v>Dentro do Prazo</v>
      </c>
      <c r="H154" s="113" t="s">
        <v>10</v>
      </c>
      <c r="I154" s="92">
        <v>33</v>
      </c>
      <c r="J154" s="94">
        <v>34086</v>
      </c>
      <c r="K154" s="125">
        <v>46094</v>
      </c>
      <c r="L154" s="133" t="s">
        <v>515</v>
      </c>
      <c r="M154" s="132">
        <v>182</v>
      </c>
      <c r="N154" s="93" t="str">
        <f t="shared" ca="1" si="12"/>
        <v>0 anos, 1 meses</v>
      </c>
      <c r="O154" s="95"/>
      <c r="P154" s="96" t="str">
        <f t="shared" si="10"/>
        <v>Sem dados</v>
      </c>
      <c r="Q154" s="97" t="str">
        <f t="shared" ca="1" si="11"/>
        <v>Sem dados</v>
      </c>
      <c r="R154" s="42" t="s">
        <v>177</v>
      </c>
      <c r="S154" s="42" t="s">
        <v>237</v>
      </c>
      <c r="T154" s="98" t="s">
        <v>555</v>
      </c>
      <c r="U154" s="98" t="s">
        <v>137</v>
      </c>
      <c r="V154" s="95" t="s">
        <v>520</v>
      </c>
      <c r="W154" s="99"/>
      <c r="X154" s="95" t="s">
        <v>559</v>
      </c>
      <c r="Y154" s="100">
        <v>933675087</v>
      </c>
      <c r="Z154" s="101" t="s">
        <v>25</v>
      </c>
    </row>
    <row r="155" spans="1:26" ht="30" customHeight="1">
      <c r="A155" s="90">
        <v>153</v>
      </c>
      <c r="B155" s="91" t="s">
        <v>355</v>
      </c>
      <c r="C155" s="92" t="s">
        <v>566</v>
      </c>
      <c r="D155" s="93" t="s">
        <v>357</v>
      </c>
      <c r="E155" s="40" t="s">
        <v>570</v>
      </c>
      <c r="F155" s="97">
        <v>48797</v>
      </c>
      <c r="G155" s="40" t="str">
        <f t="shared" ca="1" si="8"/>
        <v>Dentro do Prazo</v>
      </c>
      <c r="H155" s="113" t="s">
        <v>10</v>
      </c>
      <c r="I155" s="92">
        <v>31</v>
      </c>
      <c r="J155" s="94">
        <v>34743</v>
      </c>
      <c r="K155" s="125">
        <v>46082</v>
      </c>
      <c r="L155" s="133" t="s">
        <v>515</v>
      </c>
      <c r="M155" s="132">
        <v>182</v>
      </c>
      <c r="N155" s="93" t="str">
        <f t="shared" ca="1" si="12"/>
        <v>0 anos, 1 meses</v>
      </c>
      <c r="O155" s="95"/>
      <c r="P155" s="96" t="str">
        <f t="shared" si="10"/>
        <v>Sem dados</v>
      </c>
      <c r="Q155" s="97" t="str">
        <f t="shared" ca="1" si="11"/>
        <v>Sem dados</v>
      </c>
      <c r="R155" s="42" t="s">
        <v>562</v>
      </c>
      <c r="S155" s="42" t="s">
        <v>306</v>
      </c>
      <c r="T155" s="102" t="s">
        <v>561</v>
      </c>
      <c r="U155" s="98" t="s">
        <v>137</v>
      </c>
      <c r="V155" s="95" t="s">
        <v>520</v>
      </c>
      <c r="W155" s="99"/>
      <c r="X155" s="95" t="s">
        <v>560</v>
      </c>
      <c r="Y155" s="100"/>
      <c r="Z155" s="101" t="s">
        <v>15</v>
      </c>
    </row>
    <row r="156" spans="1:26" ht="30" customHeight="1">
      <c r="A156" s="90">
        <v>154</v>
      </c>
      <c r="B156" s="111"/>
      <c r="C156" s="103" t="s">
        <v>563</v>
      </c>
      <c r="D156" s="104" t="s">
        <v>357</v>
      </c>
      <c r="E156" s="50" t="s">
        <v>571</v>
      </c>
      <c r="F156" s="97">
        <v>49428</v>
      </c>
      <c r="G156" s="40" t="str">
        <f t="shared" ca="1" si="8"/>
        <v>Dentro do Prazo</v>
      </c>
      <c r="H156" s="92" t="s">
        <v>10</v>
      </c>
      <c r="I156" s="92">
        <v>30</v>
      </c>
      <c r="J156" s="94">
        <v>35160</v>
      </c>
      <c r="K156" s="125">
        <v>46135</v>
      </c>
      <c r="L156" s="133" t="s">
        <v>515</v>
      </c>
      <c r="M156" s="132">
        <v>182</v>
      </c>
      <c r="N156" s="93" t="str">
        <f t="shared" ca="1" si="12"/>
        <v>0 anos, 0 meses</v>
      </c>
      <c r="O156" s="95"/>
      <c r="P156" s="96" t="str">
        <f t="shared" si="10"/>
        <v>Sem dados</v>
      </c>
      <c r="Q156" s="97" t="str">
        <f t="shared" ca="1" si="11"/>
        <v>Sem dados</v>
      </c>
      <c r="R156" s="42" t="s">
        <v>60</v>
      </c>
      <c r="S156" s="42" t="s">
        <v>576</v>
      </c>
      <c r="T156" s="98" t="s">
        <v>60</v>
      </c>
      <c r="U156" s="98"/>
      <c r="V156" s="95" t="s">
        <v>520</v>
      </c>
      <c r="W156" s="99"/>
      <c r="X156" s="95" t="s">
        <v>526</v>
      </c>
      <c r="Y156" s="100"/>
      <c r="Z156" s="101" t="s">
        <v>574</v>
      </c>
    </row>
    <row r="157" spans="1:26" ht="30" customHeight="1">
      <c r="A157" s="90">
        <v>155</v>
      </c>
      <c r="B157" s="111"/>
      <c r="C157" s="103" t="s">
        <v>564</v>
      </c>
      <c r="D157" s="104" t="s">
        <v>357</v>
      </c>
      <c r="E157" s="50" t="s">
        <v>573</v>
      </c>
      <c r="F157" s="97">
        <v>49770</v>
      </c>
      <c r="G157" s="40" t="str">
        <f t="shared" ca="1" si="8"/>
        <v>Dentro do Prazo</v>
      </c>
      <c r="H157" s="92" t="s">
        <v>10</v>
      </c>
      <c r="I157" s="92">
        <v>26</v>
      </c>
      <c r="J157" s="94">
        <v>36748</v>
      </c>
      <c r="K157" s="125">
        <v>46135</v>
      </c>
      <c r="L157" s="133" t="s">
        <v>515</v>
      </c>
      <c r="M157" s="132">
        <v>182</v>
      </c>
      <c r="N157" s="93" t="str">
        <f t="shared" ca="1" si="12"/>
        <v>0 anos, 0 meses</v>
      </c>
      <c r="O157" s="95"/>
      <c r="P157" s="96" t="str">
        <f t="shared" si="10"/>
        <v>Sem dados</v>
      </c>
      <c r="Q157" s="97" t="str">
        <f t="shared" ca="1" si="11"/>
        <v>Sem dados</v>
      </c>
      <c r="R157" s="42" t="s">
        <v>60</v>
      </c>
      <c r="S157" s="42" t="s">
        <v>576</v>
      </c>
      <c r="T157" s="98" t="s">
        <v>60</v>
      </c>
      <c r="U157" s="98"/>
      <c r="V157" s="95" t="s">
        <v>520</v>
      </c>
      <c r="W157" s="99"/>
      <c r="X157" s="95" t="s">
        <v>526</v>
      </c>
      <c r="Y157" s="100"/>
      <c r="Z157" s="101" t="s">
        <v>574</v>
      </c>
    </row>
    <row r="158" spans="1:26" ht="30" customHeight="1">
      <c r="A158" s="90">
        <v>156</v>
      </c>
      <c r="B158" s="111"/>
      <c r="C158" s="103" t="s">
        <v>565</v>
      </c>
      <c r="D158" s="104" t="s">
        <v>357</v>
      </c>
      <c r="E158" s="50" t="s">
        <v>572</v>
      </c>
      <c r="F158" s="97">
        <v>48839</v>
      </c>
      <c r="G158" s="40" t="str">
        <f t="shared" ca="1" si="8"/>
        <v>Dentro do Prazo</v>
      </c>
      <c r="H158" s="92" t="s">
        <v>10</v>
      </c>
      <c r="I158" s="92">
        <v>29</v>
      </c>
      <c r="J158" s="94">
        <v>35503</v>
      </c>
      <c r="K158" s="125">
        <v>46135</v>
      </c>
      <c r="L158" s="133" t="s">
        <v>515</v>
      </c>
      <c r="M158" s="132">
        <v>182</v>
      </c>
      <c r="N158" s="93" t="str">
        <f t="shared" ca="1" si="12"/>
        <v>0 anos, 0 meses</v>
      </c>
      <c r="O158" s="95"/>
      <c r="P158" s="96" t="str">
        <f t="shared" si="10"/>
        <v>Sem dados</v>
      </c>
      <c r="Q158" s="97" t="str">
        <f t="shared" ca="1" si="11"/>
        <v>Sem dados</v>
      </c>
      <c r="R158" s="42" t="s">
        <v>174</v>
      </c>
      <c r="S158" s="42" t="s">
        <v>577</v>
      </c>
      <c r="T158" s="98" t="s">
        <v>575</v>
      </c>
      <c r="U158" s="98"/>
      <c r="V158" s="95" t="s">
        <v>550</v>
      </c>
      <c r="W158" s="99"/>
      <c r="X158" s="95" t="s">
        <v>526</v>
      </c>
      <c r="Y158" s="100"/>
      <c r="Z158" s="101" t="s">
        <v>15</v>
      </c>
    </row>
    <row r="159" spans="1:26" ht="30" customHeight="1">
      <c r="A159" s="3"/>
      <c r="B159" s="11" t="s">
        <v>350</v>
      </c>
      <c r="C159" s="4" t="s">
        <v>297</v>
      </c>
      <c r="D159" s="12" t="s">
        <v>357</v>
      </c>
      <c r="E159" s="12" t="s">
        <v>507</v>
      </c>
      <c r="F159" s="133"/>
      <c r="G159" s="12"/>
      <c r="H159" s="4" t="s">
        <v>10</v>
      </c>
      <c r="I159" s="4">
        <v>30</v>
      </c>
      <c r="J159" s="138">
        <v>35220</v>
      </c>
      <c r="K159" s="135">
        <v>46055</v>
      </c>
      <c r="L159" s="133" t="s">
        <v>515</v>
      </c>
      <c r="M159" s="134"/>
      <c r="N159" s="12" t="s">
        <v>512</v>
      </c>
      <c r="O159" s="135"/>
      <c r="P159" s="6"/>
      <c r="Q159" s="133"/>
      <c r="R159" s="5" t="s">
        <v>222</v>
      </c>
      <c r="S159" s="5" t="s">
        <v>298</v>
      </c>
      <c r="T159" s="136" t="s">
        <v>13</v>
      </c>
      <c r="U159" s="5" t="s">
        <v>137</v>
      </c>
      <c r="V159" s="135" t="s">
        <v>520</v>
      </c>
      <c r="W159" s="137"/>
      <c r="X159" s="135" t="s">
        <v>526</v>
      </c>
      <c r="Y159" s="139">
        <v>934339396</v>
      </c>
      <c r="Z159" s="5" t="s">
        <v>25</v>
      </c>
    </row>
    <row r="160" spans="1:26" ht="30" customHeight="1">
      <c r="A160" s="3"/>
      <c r="B160" s="11" t="s">
        <v>351</v>
      </c>
      <c r="C160" s="4" t="s">
        <v>299</v>
      </c>
      <c r="D160" s="12" t="s">
        <v>357</v>
      </c>
      <c r="E160" s="12" t="s">
        <v>508</v>
      </c>
      <c r="F160" s="133"/>
      <c r="G160" s="12"/>
      <c r="H160" s="4" t="s">
        <v>10</v>
      </c>
      <c r="I160" s="4">
        <v>23</v>
      </c>
      <c r="J160" s="138">
        <v>37963</v>
      </c>
      <c r="K160" s="135">
        <v>46055</v>
      </c>
      <c r="L160" s="133" t="s">
        <v>515</v>
      </c>
      <c r="M160" s="134"/>
      <c r="N160" s="12" t="s">
        <v>513</v>
      </c>
      <c r="O160" s="135"/>
      <c r="P160" s="6"/>
      <c r="Q160" s="133"/>
      <c r="R160" s="5" t="s">
        <v>177</v>
      </c>
      <c r="S160" s="5" t="s">
        <v>206</v>
      </c>
      <c r="T160" s="136" t="s">
        <v>13</v>
      </c>
      <c r="U160" s="5" t="s">
        <v>137</v>
      </c>
      <c r="V160" s="135" t="s">
        <v>520</v>
      </c>
      <c r="W160" s="137">
        <v>0</v>
      </c>
      <c r="X160" s="135" t="s">
        <v>525</v>
      </c>
      <c r="Y160" s="139">
        <v>930828501</v>
      </c>
      <c r="Z160" s="5" t="s">
        <v>15</v>
      </c>
    </row>
    <row r="161" spans="1:26" ht="30" customHeight="1">
      <c r="A161" s="3"/>
      <c r="B161" s="11" t="s">
        <v>352</v>
      </c>
      <c r="C161" s="4" t="s">
        <v>300</v>
      </c>
      <c r="D161" s="12" t="s">
        <v>359</v>
      </c>
      <c r="E161" s="12"/>
      <c r="F161" s="133"/>
      <c r="G161" s="12"/>
      <c r="H161" s="4" t="s">
        <v>10</v>
      </c>
      <c r="I161" s="4">
        <v>36</v>
      </c>
      <c r="J161" s="138">
        <v>33213</v>
      </c>
      <c r="K161" s="135">
        <v>46076</v>
      </c>
      <c r="L161" s="133" t="s">
        <v>515</v>
      </c>
      <c r="M161" s="134"/>
      <c r="N161" s="12"/>
      <c r="O161" s="135"/>
      <c r="P161" s="6"/>
      <c r="Q161" s="133"/>
      <c r="R161" s="5" t="s">
        <v>301</v>
      </c>
      <c r="S161" s="5" t="s">
        <v>302</v>
      </c>
      <c r="T161" s="136" t="s">
        <v>13</v>
      </c>
      <c r="U161" s="5" t="s">
        <v>137</v>
      </c>
      <c r="V161" s="135" t="s">
        <v>520</v>
      </c>
      <c r="W161" s="137"/>
      <c r="X161" s="135" t="s">
        <v>527</v>
      </c>
      <c r="Y161" s="139">
        <v>926335454</v>
      </c>
      <c r="Z161" s="5" t="s">
        <v>15</v>
      </c>
    </row>
    <row r="162" spans="1:26" ht="30" customHeight="1">
      <c r="A162" s="3"/>
      <c r="B162" s="11" t="s">
        <v>353</v>
      </c>
      <c r="C162" s="4" t="s">
        <v>303</v>
      </c>
      <c r="D162" s="12" t="s">
        <v>360</v>
      </c>
      <c r="E162" s="12"/>
      <c r="F162" s="133"/>
      <c r="G162" s="12"/>
      <c r="H162" s="4" t="s">
        <v>10</v>
      </c>
      <c r="I162" s="4">
        <v>30</v>
      </c>
      <c r="J162" s="138">
        <v>34287</v>
      </c>
      <c r="K162" s="135">
        <v>46071</v>
      </c>
      <c r="L162" s="133" t="s">
        <v>515</v>
      </c>
      <c r="M162" s="134"/>
      <c r="N162" s="12"/>
      <c r="O162" s="135"/>
      <c r="P162" s="6"/>
      <c r="Q162" s="133"/>
      <c r="R162" s="5" t="s">
        <v>177</v>
      </c>
      <c r="S162" s="5" t="s">
        <v>237</v>
      </c>
      <c r="T162" s="136" t="s">
        <v>30</v>
      </c>
      <c r="U162" s="5" t="s">
        <v>137</v>
      </c>
      <c r="V162" s="135" t="s">
        <v>520</v>
      </c>
      <c r="W162" s="137"/>
      <c r="X162" s="135" t="s">
        <v>525</v>
      </c>
      <c r="Y162" s="139"/>
      <c r="Z162" s="5" t="s">
        <v>25</v>
      </c>
    </row>
    <row r="163" spans="1:26" ht="30" customHeight="1">
      <c r="A163" s="3"/>
      <c r="B163" s="11" t="s">
        <v>354</v>
      </c>
      <c r="C163" s="4" t="s">
        <v>304</v>
      </c>
      <c r="D163" s="12" t="s">
        <v>357</v>
      </c>
      <c r="E163" s="12"/>
      <c r="F163" s="133"/>
      <c r="G163" s="12"/>
      <c r="H163" s="4" t="s">
        <v>10</v>
      </c>
      <c r="I163" s="4">
        <v>30</v>
      </c>
      <c r="J163" s="138">
        <v>34086</v>
      </c>
      <c r="K163" s="135">
        <v>46094</v>
      </c>
      <c r="L163" s="133" t="s">
        <v>515</v>
      </c>
      <c r="M163" s="134"/>
      <c r="N163" s="12"/>
      <c r="O163" s="135"/>
      <c r="P163" s="6"/>
      <c r="Q163" s="133"/>
      <c r="R163" s="5" t="s">
        <v>305</v>
      </c>
      <c r="S163" s="5" t="s">
        <v>306</v>
      </c>
      <c r="T163" s="136" t="s">
        <v>13</v>
      </c>
      <c r="U163" s="5" t="s">
        <v>137</v>
      </c>
      <c r="V163" s="135" t="s">
        <v>520</v>
      </c>
      <c r="W163" s="137"/>
      <c r="X163" s="135" t="s">
        <v>541</v>
      </c>
      <c r="Y163" s="139">
        <v>933675087</v>
      </c>
      <c r="Z163" s="5" t="s">
        <v>15</v>
      </c>
    </row>
    <row r="164" spans="1:26" ht="30" customHeight="1">
      <c r="A164" s="3"/>
      <c r="B164" s="11" t="s">
        <v>355</v>
      </c>
      <c r="C164" s="4"/>
      <c r="D164" s="12" t="s">
        <v>357</v>
      </c>
      <c r="E164" s="12"/>
      <c r="F164" s="133"/>
      <c r="G164" s="12"/>
      <c r="H164" s="4"/>
      <c r="I164" s="4"/>
      <c r="J164" s="138">
        <v>34743</v>
      </c>
      <c r="K164" s="135">
        <v>46082</v>
      </c>
      <c r="L164" s="133" t="s">
        <v>515</v>
      </c>
      <c r="M164" s="134"/>
      <c r="N164" s="12"/>
      <c r="O164" s="135"/>
      <c r="P164" s="6"/>
      <c r="Q164" s="133"/>
      <c r="R164" s="5"/>
      <c r="S164" s="5"/>
      <c r="T164" s="136"/>
      <c r="U164" s="5"/>
      <c r="V164" s="135" t="s">
        <v>520</v>
      </c>
      <c r="W164" s="137"/>
      <c r="X164" s="135" t="s">
        <v>527</v>
      </c>
      <c r="Y164" s="139"/>
      <c r="Z164" s="5"/>
    </row>
    <row r="165" spans="1:26">
      <c r="B165" s="106"/>
      <c r="D165" s="17"/>
      <c r="E165" s="17"/>
      <c r="F165" s="17"/>
      <c r="G165" s="17"/>
      <c r="J165" s="107"/>
      <c r="K165" s="19"/>
      <c r="L165" s="19"/>
      <c r="M165" s="19"/>
      <c r="N165" s="19"/>
      <c r="O165" s="19"/>
      <c r="P165" s="19"/>
      <c r="Q165" s="19"/>
      <c r="V165" s="19"/>
      <c r="W165" s="108"/>
      <c r="X165" s="19"/>
      <c r="Y165" s="109"/>
    </row>
    <row r="166" spans="1:26">
      <c r="A166" s="1" t="s">
        <v>137</v>
      </c>
      <c r="B166" s="1">
        <v>95</v>
      </c>
      <c r="C166" t="s">
        <v>307</v>
      </c>
    </row>
    <row r="167" spans="1:26">
      <c r="A167" s="1" t="s">
        <v>14</v>
      </c>
      <c r="B167" s="1">
        <v>62</v>
      </c>
      <c r="C167" t="s">
        <v>310</v>
      </c>
    </row>
    <row r="168" spans="1:26">
      <c r="A168" s="1" t="s">
        <v>308</v>
      </c>
      <c r="C168" t="s">
        <v>309</v>
      </c>
    </row>
  </sheetData>
  <autoFilter ref="C2:Z164" xr:uid="{25E544E3-5F5F-4E19-9D6B-09A9C290C7D0}"/>
  <conditionalFormatting sqref="G3:G164">
    <cfRule type="beginsWith" dxfId="24" priority="9" operator="beginsWith" text="Faltam">
      <formula>LEFT(G3,LEN("Faltam"))="Faltam"</formula>
    </cfRule>
    <cfRule type="containsText" dxfId="23" priority="10" operator="containsText" text="Documento Expirado">
      <formula>NOT(ISERROR(SEARCH("Documento Expirado",G3)))</formula>
    </cfRule>
    <cfRule type="containsText" dxfId="22" priority="11" operator="containsText" text="Dentro do Prazo">
      <formula>NOT(ISERROR(SEARCH("Dentro do Prazo",G3)))</formula>
    </cfRule>
  </conditionalFormatting>
  <conditionalFormatting sqref="Q3:Q164">
    <cfRule type="beginsWith" dxfId="21" priority="5" operator="beginsWith" text="Faltam">
      <formula>LEFT(Q3,LEN("Faltam"))="Faltam"</formula>
    </cfRule>
    <cfRule type="containsText" dxfId="20" priority="6" operator="containsText" text="Contrato activo">
      <formula>NOT(ISERROR(SEARCH("Contrato activo",Q3)))</formula>
    </cfRule>
    <cfRule type="containsText" dxfId="19" priority="7" operator="containsText" text="Expirado">
      <formula>NOT(ISERROR(SEARCH("Expirado",Q3)))</formula>
    </cfRule>
    <cfRule type="containsText" dxfId="18" priority="8" operator="containsText" text="Sem dados">
      <formula>NOT(ISERROR(SEARCH("Sem dados",Q3)))</formula>
    </cfRule>
  </conditionalFormatting>
  <conditionalFormatting sqref="R152">
    <cfRule type="beginsWith" dxfId="17" priority="1" operator="beginsWith" text="Faltam">
      <formula>LEFT(R152,LEN("Faltam"))="Faltam"</formula>
    </cfRule>
    <cfRule type="containsText" dxfId="16" priority="2" operator="containsText" text="Contrato activo">
      <formula>NOT(ISERROR(SEARCH("Contrato activo",R152)))</formula>
    </cfRule>
    <cfRule type="containsText" dxfId="15" priority="3" operator="containsText" text="Expirado">
      <formula>NOT(ISERROR(SEARCH("Expirado",R152)))</formula>
    </cfRule>
    <cfRule type="containsText" dxfId="14" priority="4" operator="containsText" text="Sem dados">
      <formula>NOT(ISERROR(SEARCH("Sem dados",R152)))</formula>
    </cfRule>
  </conditionalFormatting>
  <printOptions horizontalCentered="1"/>
  <pageMargins left="0.39370078740157483" right="0.35433070866141736" top="1.1811023622047245" bottom="0.78740157480314965" header="0.31496062992125984" footer="0.31496062992125984"/>
  <pageSetup paperSize="8" scale="36" fitToHeight="0" orientation="landscape" r:id="rId1"/>
  <headerFooter scaleWithDoc="0">
    <oddHeader>&amp;L&amp;G&amp;C
&amp;"Calibri,Negrito"&amp;14Controlo Geral de Colaboradores CGC, S.A.&amp;R&amp;"Calibri,Normal"Mapa
MP.CGC.01.DCH.01
Página: &amp;P/&amp;N</oddHeader>
    <oddFooter>&amp;L&amp;G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5BFF-6A51-491A-86A4-EE4C2C012B14}">
  <sheetPr filterMode="1">
    <tabColor theme="5" tint="0.39997558519241921"/>
    <pageSetUpPr fitToPage="1"/>
  </sheetPr>
  <dimension ref="A1:Z72"/>
  <sheetViews>
    <sheetView showGridLines="0" zoomScale="73" zoomScaleNormal="73" zoomScaleSheetLayoutView="65" workbookViewId="0">
      <pane ySplit="2" topLeftCell="A16" activePane="bottomLeft" state="frozen"/>
      <selection pane="bottomLeft" activeCell="F33" sqref="F33"/>
    </sheetView>
  </sheetViews>
  <sheetFormatPr defaultRowHeight="14.4"/>
  <cols>
    <col min="1" max="1" width="6.6640625" style="1" customWidth="1"/>
    <col min="2" max="2" width="10.33203125" style="1" customWidth="1"/>
    <col min="3" max="3" width="28.6640625" customWidth="1"/>
    <col min="4" max="4" width="25.44140625" bestFit="1" customWidth="1"/>
    <col min="5" max="6" width="22.6640625" customWidth="1"/>
    <col min="7" max="7" width="19.6640625" customWidth="1"/>
    <col min="8" max="8" width="20.33203125" customWidth="1"/>
    <col min="9" max="9" width="10.33203125" customWidth="1"/>
    <col min="10" max="10" width="29.6640625" bestFit="1" customWidth="1"/>
    <col min="11" max="11" width="19" customWidth="1"/>
    <col min="12" max="12" width="26.44140625" bestFit="1" customWidth="1"/>
    <col min="13" max="13" width="26.44140625" customWidth="1"/>
    <col min="14" max="14" width="21" bestFit="1" customWidth="1"/>
    <col min="15" max="17" width="21" customWidth="1"/>
    <col min="18" max="18" width="30.33203125" bestFit="1" customWidth="1"/>
    <col min="19" max="19" width="44.88671875" bestFit="1" customWidth="1"/>
    <col min="20" max="20" width="20.33203125" customWidth="1"/>
    <col min="21" max="21" width="12.44140625" bestFit="1" customWidth="1"/>
    <col min="22" max="22" width="16" customWidth="1"/>
    <col min="23" max="23" width="11.6640625" style="1" customWidth="1"/>
    <col min="24" max="24" width="21.6640625" customWidth="1"/>
    <col min="25" max="25" width="23.33203125" customWidth="1"/>
    <col min="26" max="26" width="16.6640625" bestFit="1" customWidth="1"/>
  </cols>
  <sheetData>
    <row r="1" spans="1:26" ht="31.5" customHeight="1" thickBot="1">
      <c r="A1" s="8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8"/>
      <c r="X1" s="9"/>
      <c r="Y1" s="9"/>
      <c r="Z1" s="9"/>
    </row>
    <row r="2" spans="1:26" ht="31.8" thickBot="1">
      <c r="A2" s="20" t="s">
        <v>0</v>
      </c>
      <c r="B2" s="10" t="s">
        <v>311</v>
      </c>
      <c r="C2" s="2" t="s">
        <v>1</v>
      </c>
      <c r="D2" s="2" t="s">
        <v>356</v>
      </c>
      <c r="E2" s="2" t="s">
        <v>361</v>
      </c>
      <c r="F2" s="18" t="s">
        <v>542</v>
      </c>
      <c r="G2" s="18" t="s">
        <v>543</v>
      </c>
      <c r="H2" s="2" t="s">
        <v>2</v>
      </c>
      <c r="I2" s="2" t="s">
        <v>3</v>
      </c>
      <c r="J2" s="2" t="s">
        <v>509</v>
      </c>
      <c r="K2" s="2" t="s">
        <v>510</v>
      </c>
      <c r="L2" s="2" t="s">
        <v>514</v>
      </c>
      <c r="M2" s="18" t="s">
        <v>546</v>
      </c>
      <c r="N2" s="18" t="s">
        <v>548</v>
      </c>
      <c r="O2" s="18" t="s">
        <v>544</v>
      </c>
      <c r="P2" s="18" t="s">
        <v>547</v>
      </c>
      <c r="Q2" s="18" t="s">
        <v>545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519</v>
      </c>
      <c r="W2" s="2" t="s">
        <v>521</v>
      </c>
      <c r="X2" s="2" t="s">
        <v>522</v>
      </c>
      <c r="Y2" s="2" t="s">
        <v>523</v>
      </c>
      <c r="Z2" s="2" t="s">
        <v>8</v>
      </c>
    </row>
    <row r="3" spans="1:26" ht="30" customHeight="1">
      <c r="A3" s="29" cm="1">
        <f t="array" ref="A3:A62">_xlfn.SEQUENCE(60)</f>
        <v>1</v>
      </c>
      <c r="B3" s="30">
        <v>70</v>
      </c>
      <c r="C3" s="31" t="s">
        <v>9</v>
      </c>
      <c r="D3" s="32" t="s">
        <v>357</v>
      </c>
      <c r="E3" s="32" t="s">
        <v>362</v>
      </c>
      <c r="F3" s="33">
        <v>46125</v>
      </c>
      <c r="G3" s="32" t="str">
        <f ca="1">IF(F3="","",IF(F3&lt;TODAY(),"Documento Expirado",IF(F3-TODAY()&gt;182,"Dentro do Prazo","Faltam "&amp;(F3-TODAY())&amp;" dias")))</f>
        <v>Documento Expirado</v>
      </c>
      <c r="H3" s="31" t="s">
        <v>10</v>
      </c>
      <c r="I3" s="31">
        <v>22</v>
      </c>
      <c r="J3" s="33">
        <v>38283</v>
      </c>
      <c r="K3" s="33">
        <v>45419</v>
      </c>
      <c r="L3" s="33" t="s">
        <v>515</v>
      </c>
      <c r="M3" s="75">
        <v>365</v>
      </c>
      <c r="N3" s="75" t="str">
        <f ca="1">DATEDIF(K3,TODAY(),"Y")&amp;" anos, "&amp;DATEDIF(K3,TODAY(),"YM")&amp;" meses"</f>
        <v>1 anos, 11 meses</v>
      </c>
      <c r="O3" s="33">
        <v>46505</v>
      </c>
      <c r="P3" s="84">
        <f>IF(O3="","Sem dados",O3+M3)</f>
        <v>46870</v>
      </c>
      <c r="Q3" s="33" t="str">
        <f ca="1">IF(P3="Sem dados","Sem dados",
IF(P3&lt;TODAY(),"Expirado",
IF(P3-TODAY()&lt;=45,"Faltam "&amp;(P3-TODAY())&amp;" dias",
"Contrato activo")))</f>
        <v>Contrato activo</v>
      </c>
      <c r="R3" s="34" t="s">
        <v>11</v>
      </c>
      <c r="S3" s="34" t="s">
        <v>12</v>
      </c>
      <c r="T3" s="34" t="s">
        <v>13</v>
      </c>
      <c r="U3" s="34" t="s">
        <v>14</v>
      </c>
      <c r="V3" s="33" t="s">
        <v>14</v>
      </c>
      <c r="W3" s="76">
        <v>0</v>
      </c>
      <c r="X3" s="33" t="s">
        <v>524</v>
      </c>
      <c r="Y3" s="35">
        <v>939045318</v>
      </c>
      <c r="Z3" s="36" t="s">
        <v>15</v>
      </c>
    </row>
    <row r="4" spans="1:26" ht="30" customHeight="1">
      <c r="A4" s="37">
        <v>2</v>
      </c>
      <c r="B4" s="38">
        <v>81</v>
      </c>
      <c r="C4" s="39" t="s">
        <v>16</v>
      </c>
      <c r="D4" s="40" t="s">
        <v>357</v>
      </c>
      <c r="E4" s="40" t="s">
        <v>363</v>
      </c>
      <c r="F4" s="41">
        <v>46141</v>
      </c>
      <c r="G4" s="40" t="str">
        <f t="shared" ref="G4:G62" ca="1" si="0">IF(F4="","",IF(F4&lt;TODAY(),"Documento Expirado",IF(F4-TODAY()&gt;182,"Dentro do Prazo","Faltam "&amp;(F4-TODAY())&amp;" dias")))</f>
        <v>Faltam 2 dias</v>
      </c>
      <c r="H4" s="39" t="s">
        <v>10</v>
      </c>
      <c r="I4" s="39">
        <v>40</v>
      </c>
      <c r="J4" s="41">
        <v>31727</v>
      </c>
      <c r="K4" s="41">
        <v>45568</v>
      </c>
      <c r="L4" s="41" t="s">
        <v>515</v>
      </c>
      <c r="M4" s="45">
        <v>365</v>
      </c>
      <c r="N4" s="45" t="str">
        <f t="shared" ref="N4:N62" ca="1" si="1">DATEDIF(K4,TODAY(),"Y")&amp;" anos, "&amp;DATEDIF(K4,TODAY(),"YM")&amp;" meses"</f>
        <v>1 anos, 6 meses</v>
      </c>
      <c r="O4" s="41">
        <v>46125</v>
      </c>
      <c r="P4" s="59">
        <f t="shared" ref="P4:P62" si="2">IF(O4="","Sem dados",O4+M4)</f>
        <v>46490</v>
      </c>
      <c r="Q4" s="41" t="str">
        <f t="shared" ref="Q4:Q62" ca="1" si="3">IF(P4="Sem dados","Sem dados",
IF(P4&lt;TODAY(),"Expirado",
IF(P4-TODAY()&lt;=45,"Faltam "&amp;(P4-TODAY())&amp;" dias",
"Contrato activo")))</f>
        <v>Contrato activo</v>
      </c>
      <c r="R4" s="42" t="s">
        <v>17</v>
      </c>
      <c r="S4" s="42" t="s">
        <v>18</v>
      </c>
      <c r="T4" s="42" t="s">
        <v>19</v>
      </c>
      <c r="U4" s="42" t="s">
        <v>14</v>
      </c>
      <c r="V4" s="41" t="s">
        <v>14</v>
      </c>
      <c r="W4" s="46">
        <v>6</v>
      </c>
      <c r="X4" s="41" t="s">
        <v>525</v>
      </c>
      <c r="Y4" s="43">
        <v>924281834</v>
      </c>
      <c r="Z4" s="44" t="s">
        <v>15</v>
      </c>
    </row>
    <row r="5" spans="1:26" ht="30" customHeight="1">
      <c r="A5" s="37">
        <v>3</v>
      </c>
      <c r="B5" s="38">
        <v>83</v>
      </c>
      <c r="C5" s="39" t="s">
        <v>20</v>
      </c>
      <c r="D5" s="40" t="s">
        <v>357</v>
      </c>
      <c r="E5" s="40" t="s">
        <v>364</v>
      </c>
      <c r="F5" s="41">
        <v>46684</v>
      </c>
      <c r="G5" s="40" t="str">
        <f t="shared" ca="1" si="0"/>
        <v>Dentro do Prazo</v>
      </c>
      <c r="H5" s="39" t="s">
        <v>10</v>
      </c>
      <c r="I5" s="39">
        <v>45</v>
      </c>
      <c r="J5" s="41">
        <v>29834</v>
      </c>
      <c r="K5" s="41">
        <v>45757</v>
      </c>
      <c r="L5" s="41" t="s">
        <v>515</v>
      </c>
      <c r="M5" s="45">
        <v>365</v>
      </c>
      <c r="N5" s="45" t="str">
        <f t="shared" ca="1" si="1"/>
        <v>1 anos, 0 meses</v>
      </c>
      <c r="O5" s="41">
        <v>45801</v>
      </c>
      <c r="P5" s="59">
        <f t="shared" si="2"/>
        <v>46166</v>
      </c>
      <c r="Q5" s="41" t="str">
        <f t="shared" ca="1" si="3"/>
        <v>Faltam 27 dias</v>
      </c>
      <c r="R5" s="42" t="s">
        <v>21</v>
      </c>
      <c r="S5" s="42" t="s">
        <v>22</v>
      </c>
      <c r="T5" s="42" t="s">
        <v>19</v>
      </c>
      <c r="U5" s="42" t="s">
        <v>14</v>
      </c>
      <c r="V5" s="41" t="s">
        <v>14</v>
      </c>
      <c r="W5" s="46">
        <v>5</v>
      </c>
      <c r="X5" s="41" t="s">
        <v>526</v>
      </c>
      <c r="Y5" s="43">
        <v>924577908</v>
      </c>
      <c r="Z5" s="44" t="s">
        <v>15</v>
      </c>
    </row>
    <row r="6" spans="1:26" ht="30" customHeight="1">
      <c r="A6" s="37">
        <v>4</v>
      </c>
      <c r="B6" s="38">
        <v>79</v>
      </c>
      <c r="C6" s="39" t="s">
        <v>23</v>
      </c>
      <c r="D6" s="40" t="s">
        <v>357</v>
      </c>
      <c r="E6" s="40" t="s">
        <v>365</v>
      </c>
      <c r="F6" s="40"/>
      <c r="G6" s="40" t="str">
        <f ca="1">IF(F6="","",IF(F6&lt;TODAY(),"Documento Expirado",IF(F6-TODAY()&gt;182,"Dentro do Prazo","Faltam "&amp;(F6-TODAY())&amp;" dias")))</f>
        <v/>
      </c>
      <c r="H6" s="39" t="s">
        <v>10</v>
      </c>
      <c r="I6" s="39">
        <v>42</v>
      </c>
      <c r="J6" s="41">
        <v>30886</v>
      </c>
      <c r="K6" s="41">
        <v>45551</v>
      </c>
      <c r="L6" s="41" t="s">
        <v>515</v>
      </c>
      <c r="M6" s="45">
        <v>365</v>
      </c>
      <c r="N6" s="45" t="str">
        <f t="shared" ca="1" si="1"/>
        <v>1 anos, 7 meses</v>
      </c>
      <c r="O6" s="41">
        <v>45689</v>
      </c>
      <c r="P6" s="59">
        <f t="shared" si="2"/>
        <v>46054</v>
      </c>
      <c r="Q6" s="41" t="str">
        <f t="shared" ca="1" si="3"/>
        <v>Expirado</v>
      </c>
      <c r="R6" s="42" t="s">
        <v>11</v>
      </c>
      <c r="S6" s="42" t="s">
        <v>24</v>
      </c>
      <c r="T6" s="42" t="s">
        <v>13</v>
      </c>
      <c r="U6" s="42" t="s">
        <v>14</v>
      </c>
      <c r="V6" s="41" t="s">
        <v>14</v>
      </c>
      <c r="W6" s="46">
        <v>1</v>
      </c>
      <c r="X6" s="41" t="s">
        <v>526</v>
      </c>
      <c r="Y6" s="43">
        <v>923758479</v>
      </c>
      <c r="Z6" s="44" t="s">
        <v>25</v>
      </c>
    </row>
    <row r="7" spans="1:26" ht="30" customHeight="1">
      <c r="A7" s="37">
        <v>5</v>
      </c>
      <c r="B7" s="38">
        <v>9</v>
      </c>
      <c r="C7" s="39" t="s">
        <v>26</v>
      </c>
      <c r="D7" s="40" t="s">
        <v>357</v>
      </c>
      <c r="E7" s="40" t="s">
        <v>366</v>
      </c>
      <c r="F7" s="40"/>
      <c r="G7" s="40" t="str">
        <f t="shared" ca="1" si="0"/>
        <v/>
      </c>
      <c r="H7" s="39" t="s">
        <v>10</v>
      </c>
      <c r="I7" s="39">
        <v>32</v>
      </c>
      <c r="J7" s="41">
        <v>34498</v>
      </c>
      <c r="K7" s="41">
        <v>42615</v>
      </c>
      <c r="L7" s="41" t="s">
        <v>516</v>
      </c>
      <c r="M7" s="45">
        <v>365</v>
      </c>
      <c r="N7" s="45" t="str">
        <f t="shared" ca="1" si="1"/>
        <v>9 anos, 7 meses</v>
      </c>
      <c r="O7" s="41"/>
      <c r="P7" s="59" t="str">
        <f t="shared" si="2"/>
        <v>Sem dados</v>
      </c>
      <c r="Q7" s="41" t="str">
        <f t="shared" ca="1" si="3"/>
        <v>Sem dados</v>
      </c>
      <c r="R7" s="42" t="s">
        <v>11</v>
      </c>
      <c r="S7" s="42" t="s">
        <v>27</v>
      </c>
      <c r="T7" s="42" t="s">
        <v>13</v>
      </c>
      <c r="U7" s="42" t="s">
        <v>14</v>
      </c>
      <c r="V7" s="41" t="s">
        <v>14</v>
      </c>
      <c r="W7" s="46"/>
      <c r="X7" s="41" t="s">
        <v>525</v>
      </c>
      <c r="Y7" s="43">
        <v>930918070</v>
      </c>
      <c r="Z7" s="44" t="s">
        <v>15</v>
      </c>
    </row>
    <row r="8" spans="1:26" ht="30" customHeight="1">
      <c r="A8" s="37">
        <v>6</v>
      </c>
      <c r="B8" s="38">
        <v>67</v>
      </c>
      <c r="C8" s="39" t="s">
        <v>28</v>
      </c>
      <c r="D8" s="40" t="s">
        <v>357</v>
      </c>
      <c r="E8" s="40" t="s">
        <v>367</v>
      </c>
      <c r="F8" s="40"/>
      <c r="G8" s="40" t="str">
        <f t="shared" ca="1" si="0"/>
        <v/>
      </c>
      <c r="H8" s="39" t="s">
        <v>10</v>
      </c>
      <c r="I8" s="39">
        <v>44</v>
      </c>
      <c r="J8" s="41">
        <v>30226</v>
      </c>
      <c r="K8" s="41">
        <v>45467</v>
      </c>
      <c r="L8" s="41" t="s">
        <v>515</v>
      </c>
      <c r="M8" s="45">
        <v>365</v>
      </c>
      <c r="N8" s="45" t="str">
        <f t="shared" ca="1" si="1"/>
        <v>1 anos, 10 meses</v>
      </c>
      <c r="O8" s="41"/>
      <c r="P8" s="59" t="str">
        <f t="shared" si="2"/>
        <v>Sem dados</v>
      </c>
      <c r="Q8" s="41" t="str">
        <f t="shared" ca="1" si="3"/>
        <v>Sem dados</v>
      </c>
      <c r="R8" s="42" t="s">
        <v>11</v>
      </c>
      <c r="S8" s="42" t="s">
        <v>29</v>
      </c>
      <c r="T8" s="42" t="s">
        <v>30</v>
      </c>
      <c r="U8" s="42" t="s">
        <v>14</v>
      </c>
      <c r="V8" s="41" t="s">
        <v>14</v>
      </c>
      <c r="W8" s="46">
        <v>4</v>
      </c>
      <c r="X8" s="41" t="s">
        <v>525</v>
      </c>
      <c r="Y8" s="43">
        <v>927813586</v>
      </c>
      <c r="Z8" s="44" t="s">
        <v>15</v>
      </c>
    </row>
    <row r="9" spans="1:26" ht="30" customHeight="1">
      <c r="A9" s="37">
        <v>7</v>
      </c>
      <c r="B9" s="38">
        <v>10</v>
      </c>
      <c r="C9" s="39" t="s">
        <v>31</v>
      </c>
      <c r="D9" s="40" t="s">
        <v>357</v>
      </c>
      <c r="E9" s="40" t="s">
        <v>368</v>
      </c>
      <c r="F9" s="40"/>
      <c r="G9" s="40" t="str">
        <f t="shared" ca="1" si="0"/>
        <v/>
      </c>
      <c r="H9" s="39" t="s">
        <v>10</v>
      </c>
      <c r="I9" s="39">
        <v>36</v>
      </c>
      <c r="J9" s="41">
        <v>33215</v>
      </c>
      <c r="K9" s="41">
        <v>44658</v>
      </c>
      <c r="L9" s="41" t="s">
        <v>515</v>
      </c>
      <c r="M9" s="45">
        <v>365</v>
      </c>
      <c r="N9" s="45" t="str">
        <f t="shared" ca="1" si="1"/>
        <v>4 anos, 0 meses</v>
      </c>
      <c r="O9" s="41"/>
      <c r="P9" s="59" t="str">
        <f t="shared" si="2"/>
        <v>Sem dados</v>
      </c>
      <c r="Q9" s="41" t="str">
        <f t="shared" ca="1" si="3"/>
        <v>Sem dados</v>
      </c>
      <c r="R9" s="42" t="s">
        <v>11</v>
      </c>
      <c r="S9" s="42" t="s">
        <v>29</v>
      </c>
      <c r="T9" s="42" t="s">
        <v>30</v>
      </c>
      <c r="U9" s="42" t="s">
        <v>14</v>
      </c>
      <c r="V9" s="41" t="s">
        <v>14</v>
      </c>
      <c r="W9" s="46">
        <v>3</v>
      </c>
      <c r="X9" s="41" t="s">
        <v>525</v>
      </c>
      <c r="Y9" s="43">
        <v>948458107</v>
      </c>
      <c r="Z9" s="44" t="s">
        <v>15</v>
      </c>
    </row>
    <row r="10" spans="1:26" ht="30" customHeight="1">
      <c r="A10" s="37">
        <v>8</v>
      </c>
      <c r="B10" s="38">
        <v>72</v>
      </c>
      <c r="C10" s="39" t="s">
        <v>32</v>
      </c>
      <c r="D10" s="40" t="s">
        <v>357</v>
      </c>
      <c r="E10" s="40" t="s">
        <v>369</v>
      </c>
      <c r="F10" s="40"/>
      <c r="G10" s="40" t="str">
        <f t="shared" ca="1" si="0"/>
        <v/>
      </c>
      <c r="H10" s="39" t="s">
        <v>10</v>
      </c>
      <c r="I10" s="39">
        <v>38</v>
      </c>
      <c r="J10" s="41">
        <v>32361</v>
      </c>
      <c r="K10" s="41">
        <v>45460</v>
      </c>
      <c r="L10" s="41" t="s">
        <v>515</v>
      </c>
      <c r="M10" s="45">
        <v>365</v>
      </c>
      <c r="N10" s="45" t="str">
        <f t="shared" ca="1" si="1"/>
        <v>1 anos, 10 meses</v>
      </c>
      <c r="O10" s="41"/>
      <c r="P10" s="59" t="str">
        <f t="shared" si="2"/>
        <v>Sem dados</v>
      </c>
      <c r="Q10" s="41" t="str">
        <f t="shared" ca="1" si="3"/>
        <v>Sem dados</v>
      </c>
      <c r="R10" s="42" t="s">
        <v>21</v>
      </c>
      <c r="S10" s="42" t="s">
        <v>33</v>
      </c>
      <c r="T10" s="42" t="s">
        <v>19</v>
      </c>
      <c r="U10" s="42" t="s">
        <v>14</v>
      </c>
      <c r="V10" s="41" t="s">
        <v>14</v>
      </c>
      <c r="W10" s="46">
        <v>4</v>
      </c>
      <c r="X10" s="41" t="s">
        <v>524</v>
      </c>
      <c r="Y10" s="40">
        <v>924759733</v>
      </c>
      <c r="Z10" s="44" t="s">
        <v>15</v>
      </c>
    </row>
    <row r="11" spans="1:26" ht="30" customHeight="1">
      <c r="A11" s="37">
        <v>9</v>
      </c>
      <c r="B11" s="38">
        <v>73</v>
      </c>
      <c r="C11" s="39" t="s">
        <v>34</v>
      </c>
      <c r="D11" s="40" t="s">
        <v>357</v>
      </c>
      <c r="E11" s="40" t="s">
        <v>370</v>
      </c>
      <c r="F11" s="40"/>
      <c r="G11" s="40" t="str">
        <f t="shared" ca="1" si="0"/>
        <v/>
      </c>
      <c r="H11" s="39" t="s">
        <v>10</v>
      </c>
      <c r="I11" s="39">
        <v>45</v>
      </c>
      <c r="J11" s="41">
        <v>29879</v>
      </c>
      <c r="K11" s="41">
        <v>45460</v>
      </c>
      <c r="L11" s="41" t="s">
        <v>515</v>
      </c>
      <c r="M11" s="45">
        <v>365</v>
      </c>
      <c r="N11" s="45" t="str">
        <f t="shared" ca="1" si="1"/>
        <v>1 anos, 10 meses</v>
      </c>
      <c r="O11" s="41"/>
      <c r="P11" s="59" t="str">
        <f t="shared" si="2"/>
        <v>Sem dados</v>
      </c>
      <c r="Q11" s="41" t="str">
        <f t="shared" ca="1" si="3"/>
        <v>Sem dados</v>
      </c>
      <c r="R11" s="42" t="s">
        <v>17</v>
      </c>
      <c r="S11" s="42" t="s">
        <v>35</v>
      </c>
      <c r="T11" s="42" t="s">
        <v>19</v>
      </c>
      <c r="U11" s="42" t="s">
        <v>14</v>
      </c>
      <c r="V11" s="41" t="s">
        <v>14</v>
      </c>
      <c r="W11" s="46">
        <v>6</v>
      </c>
      <c r="X11" s="41" t="s">
        <v>524</v>
      </c>
      <c r="Y11" s="43">
        <v>931014997</v>
      </c>
      <c r="Z11" s="44" t="s">
        <v>15</v>
      </c>
    </row>
    <row r="12" spans="1:26" ht="30" customHeight="1">
      <c r="A12" s="37">
        <v>10</v>
      </c>
      <c r="B12" s="38">
        <v>18</v>
      </c>
      <c r="C12" s="39" t="s">
        <v>36</v>
      </c>
      <c r="D12" s="40" t="s">
        <v>357</v>
      </c>
      <c r="E12" s="40" t="s">
        <v>371</v>
      </c>
      <c r="F12" s="40"/>
      <c r="G12" s="40" t="str">
        <f t="shared" ca="1" si="0"/>
        <v/>
      </c>
      <c r="H12" s="39" t="s">
        <v>10</v>
      </c>
      <c r="I12" s="39">
        <v>54</v>
      </c>
      <c r="J12" s="41">
        <v>26571</v>
      </c>
      <c r="K12" s="41">
        <v>42928</v>
      </c>
      <c r="L12" s="41" t="s">
        <v>516</v>
      </c>
      <c r="M12" s="45">
        <v>365</v>
      </c>
      <c r="N12" s="45" t="str">
        <f t="shared" ca="1" si="1"/>
        <v>8 anos, 9 meses</v>
      </c>
      <c r="O12" s="41"/>
      <c r="P12" s="59" t="str">
        <f t="shared" si="2"/>
        <v>Sem dados</v>
      </c>
      <c r="Q12" s="41" t="str">
        <f t="shared" ca="1" si="3"/>
        <v>Sem dados</v>
      </c>
      <c r="R12" s="42" t="s">
        <v>11</v>
      </c>
      <c r="S12" s="42" t="s">
        <v>37</v>
      </c>
      <c r="T12" s="42" t="s">
        <v>13</v>
      </c>
      <c r="U12" s="42" t="s">
        <v>14</v>
      </c>
      <c r="V12" s="41" t="s">
        <v>14</v>
      </c>
      <c r="W12" s="40">
        <v>3</v>
      </c>
      <c r="X12" s="41" t="s">
        <v>526</v>
      </c>
      <c r="Y12" s="43">
        <v>923791466</v>
      </c>
      <c r="Z12" s="44" t="s">
        <v>15</v>
      </c>
    </row>
    <row r="13" spans="1:26" ht="30" customHeight="1">
      <c r="A13" s="37">
        <v>11</v>
      </c>
      <c r="B13" s="38">
        <v>19</v>
      </c>
      <c r="C13" s="39" t="s">
        <v>38</v>
      </c>
      <c r="D13" s="40" t="s">
        <v>357</v>
      </c>
      <c r="E13" s="40" t="s">
        <v>372</v>
      </c>
      <c r="F13" s="40"/>
      <c r="G13" s="40" t="str">
        <f t="shared" ca="1" si="0"/>
        <v/>
      </c>
      <c r="H13" s="39" t="s">
        <v>10</v>
      </c>
      <c r="I13" s="39">
        <v>41</v>
      </c>
      <c r="J13" s="41">
        <v>30792</v>
      </c>
      <c r="K13" s="41">
        <v>42375</v>
      </c>
      <c r="L13" s="41" t="s">
        <v>515</v>
      </c>
      <c r="M13" s="45">
        <v>365</v>
      </c>
      <c r="N13" s="45" t="str">
        <f t="shared" ca="1" si="1"/>
        <v>10 anos, 3 meses</v>
      </c>
      <c r="O13" s="41"/>
      <c r="P13" s="59" t="str">
        <f t="shared" si="2"/>
        <v>Sem dados</v>
      </c>
      <c r="Q13" s="41" t="str">
        <f t="shared" ca="1" si="3"/>
        <v>Sem dados</v>
      </c>
      <c r="R13" s="42" t="s">
        <v>39</v>
      </c>
      <c r="S13" s="42" t="s">
        <v>40</v>
      </c>
      <c r="T13" s="42" t="s">
        <v>41</v>
      </c>
      <c r="U13" s="42" t="s">
        <v>14</v>
      </c>
      <c r="V13" s="41" t="s">
        <v>14</v>
      </c>
      <c r="W13" s="40">
        <v>2</v>
      </c>
      <c r="X13" s="41" t="s">
        <v>526</v>
      </c>
      <c r="Y13" s="43">
        <v>925028000</v>
      </c>
      <c r="Z13" s="44" t="s">
        <v>15</v>
      </c>
    </row>
    <row r="14" spans="1:26" ht="30" customHeight="1">
      <c r="A14" s="37">
        <v>12</v>
      </c>
      <c r="B14" s="38">
        <v>77</v>
      </c>
      <c r="C14" s="39" t="s">
        <v>42</v>
      </c>
      <c r="D14" s="40" t="s">
        <v>357</v>
      </c>
      <c r="E14" s="40" t="s">
        <v>373</v>
      </c>
      <c r="F14" s="40"/>
      <c r="G14" s="40" t="str">
        <f t="shared" ca="1" si="0"/>
        <v/>
      </c>
      <c r="H14" s="39" t="s">
        <v>10</v>
      </c>
      <c r="I14" s="39">
        <v>32</v>
      </c>
      <c r="J14" s="41">
        <v>34674</v>
      </c>
      <c r="K14" s="41">
        <v>44256</v>
      </c>
      <c r="L14" s="41" t="s">
        <v>515</v>
      </c>
      <c r="M14" s="45">
        <v>365</v>
      </c>
      <c r="N14" s="45" t="str">
        <f t="shared" ca="1" si="1"/>
        <v>5 anos, 1 meses</v>
      </c>
      <c r="O14" s="41"/>
      <c r="P14" s="59" t="str">
        <f t="shared" si="2"/>
        <v>Sem dados</v>
      </c>
      <c r="Q14" s="41" t="str">
        <f t="shared" ca="1" si="3"/>
        <v>Sem dados</v>
      </c>
      <c r="R14" s="42" t="s">
        <v>43</v>
      </c>
      <c r="S14" s="42" t="s">
        <v>44</v>
      </c>
      <c r="T14" s="42" t="s">
        <v>13</v>
      </c>
      <c r="U14" s="42" t="s">
        <v>14</v>
      </c>
      <c r="V14" s="41" t="s">
        <v>14</v>
      </c>
      <c r="W14" s="40">
        <v>0</v>
      </c>
      <c r="X14" s="41" t="s">
        <v>526</v>
      </c>
      <c r="Y14" s="43">
        <v>928625541</v>
      </c>
      <c r="Z14" s="44" t="s">
        <v>15</v>
      </c>
    </row>
    <row r="15" spans="1:26" ht="30" customHeight="1">
      <c r="A15" s="37">
        <v>13</v>
      </c>
      <c r="B15" s="38">
        <v>23</v>
      </c>
      <c r="C15" s="39" t="s">
        <v>45</v>
      </c>
      <c r="D15" s="40" t="s">
        <v>357</v>
      </c>
      <c r="E15" s="40" t="s">
        <v>374</v>
      </c>
      <c r="F15" s="40"/>
      <c r="G15" s="40" t="str">
        <f t="shared" ca="1" si="0"/>
        <v/>
      </c>
      <c r="H15" s="39" t="s">
        <v>10</v>
      </c>
      <c r="I15" s="39">
        <v>35</v>
      </c>
      <c r="J15" s="41">
        <v>33011</v>
      </c>
      <c r="K15" s="41">
        <v>42779</v>
      </c>
      <c r="L15" s="41" t="s">
        <v>515</v>
      </c>
      <c r="M15" s="45">
        <v>365</v>
      </c>
      <c r="N15" s="45" t="str">
        <f t="shared" ca="1" si="1"/>
        <v>9 anos, 2 meses</v>
      </c>
      <c r="O15" s="41"/>
      <c r="P15" s="59" t="str">
        <f t="shared" si="2"/>
        <v>Sem dados</v>
      </c>
      <c r="Q15" s="41" t="str">
        <f t="shared" ca="1" si="3"/>
        <v>Sem dados</v>
      </c>
      <c r="R15" s="42" t="s">
        <v>17</v>
      </c>
      <c r="S15" s="42" t="s">
        <v>18</v>
      </c>
      <c r="T15" s="42" t="s">
        <v>19</v>
      </c>
      <c r="U15" s="42" t="s">
        <v>14</v>
      </c>
      <c r="V15" s="41" t="s">
        <v>14</v>
      </c>
      <c r="W15" s="40">
        <v>1</v>
      </c>
      <c r="X15" s="41" t="s">
        <v>525</v>
      </c>
      <c r="Y15" s="40">
        <v>923301293</v>
      </c>
      <c r="Z15" s="44" t="s">
        <v>15</v>
      </c>
    </row>
    <row r="16" spans="1:26" ht="30" customHeight="1">
      <c r="A16" s="37">
        <v>14</v>
      </c>
      <c r="B16" s="47" t="s">
        <v>312</v>
      </c>
      <c r="C16" s="39" t="s">
        <v>46</v>
      </c>
      <c r="D16" s="40" t="s">
        <v>357</v>
      </c>
      <c r="E16" s="40" t="s">
        <v>375</v>
      </c>
      <c r="F16" s="40"/>
      <c r="G16" s="40" t="str">
        <f t="shared" ca="1" si="0"/>
        <v/>
      </c>
      <c r="H16" s="39" t="s">
        <v>10</v>
      </c>
      <c r="I16" s="39">
        <v>41</v>
      </c>
      <c r="J16" s="41">
        <v>30349</v>
      </c>
      <c r="K16" s="41">
        <v>45460</v>
      </c>
      <c r="L16" s="41" t="s">
        <v>515</v>
      </c>
      <c r="M16" s="45">
        <v>365</v>
      </c>
      <c r="N16" s="45" t="str">
        <f t="shared" ca="1" si="1"/>
        <v>1 anos, 10 meses</v>
      </c>
      <c r="O16" s="41"/>
      <c r="P16" s="59" t="str">
        <f t="shared" si="2"/>
        <v>Sem dados</v>
      </c>
      <c r="Q16" s="41" t="str">
        <f t="shared" ca="1" si="3"/>
        <v>Sem dados</v>
      </c>
      <c r="R16" s="42" t="s">
        <v>17</v>
      </c>
      <c r="S16" s="42" t="s">
        <v>18</v>
      </c>
      <c r="T16" s="42" t="s">
        <v>19</v>
      </c>
      <c r="U16" s="42" t="s">
        <v>14</v>
      </c>
      <c r="V16" s="41" t="s">
        <v>14</v>
      </c>
      <c r="W16" s="40">
        <v>4</v>
      </c>
      <c r="X16" s="41" t="s">
        <v>524</v>
      </c>
      <c r="Y16" s="43">
        <v>936670139</v>
      </c>
      <c r="Z16" s="44" t="s">
        <v>15</v>
      </c>
    </row>
    <row r="17" spans="1:26" ht="30" customHeight="1">
      <c r="A17" s="37">
        <v>15</v>
      </c>
      <c r="B17" s="38">
        <v>66</v>
      </c>
      <c r="C17" s="39" t="s">
        <v>47</v>
      </c>
      <c r="D17" s="40" t="s">
        <v>357</v>
      </c>
      <c r="E17" s="40" t="s">
        <v>376</v>
      </c>
      <c r="F17" s="40"/>
      <c r="G17" s="40" t="str">
        <f t="shared" ca="1" si="0"/>
        <v/>
      </c>
      <c r="H17" s="39" t="s">
        <v>10</v>
      </c>
      <c r="I17" s="39">
        <v>43</v>
      </c>
      <c r="J17" s="41">
        <v>30422</v>
      </c>
      <c r="K17" s="41">
        <v>45467</v>
      </c>
      <c r="L17" s="41" t="s">
        <v>515</v>
      </c>
      <c r="M17" s="45">
        <v>365</v>
      </c>
      <c r="N17" s="45" t="str">
        <f t="shared" ca="1" si="1"/>
        <v>1 anos, 10 meses</v>
      </c>
      <c r="O17" s="41"/>
      <c r="P17" s="59" t="str">
        <f t="shared" si="2"/>
        <v>Sem dados</v>
      </c>
      <c r="Q17" s="41" t="str">
        <f t="shared" ca="1" si="3"/>
        <v>Sem dados</v>
      </c>
      <c r="R17" s="42" t="s">
        <v>11</v>
      </c>
      <c r="S17" s="42" t="s">
        <v>29</v>
      </c>
      <c r="T17" s="42" t="s">
        <v>30</v>
      </c>
      <c r="U17" s="42" t="s">
        <v>14</v>
      </c>
      <c r="V17" s="41" t="s">
        <v>14</v>
      </c>
      <c r="W17" s="40">
        <v>2</v>
      </c>
      <c r="X17" s="41" t="s">
        <v>524</v>
      </c>
      <c r="Y17" s="43">
        <v>932431653</v>
      </c>
      <c r="Z17" s="44" t="s">
        <v>15</v>
      </c>
    </row>
    <row r="18" spans="1:26" ht="30" customHeight="1">
      <c r="A18" s="37">
        <v>16</v>
      </c>
      <c r="B18" s="38">
        <v>57</v>
      </c>
      <c r="C18" s="39" t="s">
        <v>48</v>
      </c>
      <c r="D18" s="40" t="s">
        <v>357</v>
      </c>
      <c r="E18" s="40" t="s">
        <v>377</v>
      </c>
      <c r="F18" s="40"/>
      <c r="G18" s="40" t="str">
        <f t="shared" ca="1" si="0"/>
        <v/>
      </c>
      <c r="H18" s="39" t="s">
        <v>10</v>
      </c>
      <c r="I18" s="39">
        <v>40</v>
      </c>
      <c r="J18" s="41">
        <v>31504</v>
      </c>
      <c r="K18" s="41">
        <v>42775</v>
      </c>
      <c r="L18" s="41" t="s">
        <v>515</v>
      </c>
      <c r="M18" s="45">
        <v>365</v>
      </c>
      <c r="N18" s="45" t="str">
        <f t="shared" ca="1" si="1"/>
        <v>9 anos, 2 meses</v>
      </c>
      <c r="O18" s="41"/>
      <c r="P18" s="59" t="str">
        <f t="shared" si="2"/>
        <v>Sem dados</v>
      </c>
      <c r="Q18" s="41" t="str">
        <f t="shared" ca="1" si="3"/>
        <v>Sem dados</v>
      </c>
      <c r="R18" s="42" t="s">
        <v>49</v>
      </c>
      <c r="S18" s="42" t="s">
        <v>50</v>
      </c>
      <c r="T18" s="42" t="s">
        <v>19</v>
      </c>
      <c r="U18" s="42" t="s">
        <v>14</v>
      </c>
      <c r="V18" s="41" t="s">
        <v>14</v>
      </c>
      <c r="W18" s="40">
        <v>5</v>
      </c>
      <c r="X18" s="41" t="s">
        <v>527</v>
      </c>
      <c r="Y18" s="43">
        <v>923686620</v>
      </c>
      <c r="Z18" s="44" t="s">
        <v>15</v>
      </c>
    </row>
    <row r="19" spans="1:26" ht="30" customHeight="1">
      <c r="A19" s="37">
        <v>17</v>
      </c>
      <c r="B19" s="38">
        <v>61</v>
      </c>
      <c r="C19" s="39" t="s">
        <v>51</v>
      </c>
      <c r="D19" s="40" t="s">
        <v>357</v>
      </c>
      <c r="E19" s="40" t="s">
        <v>378</v>
      </c>
      <c r="F19" s="40"/>
      <c r="G19" s="40" t="str">
        <f t="shared" ca="1" si="0"/>
        <v/>
      </c>
      <c r="H19" s="39" t="s">
        <v>10</v>
      </c>
      <c r="I19" s="39">
        <v>47</v>
      </c>
      <c r="J19" s="41">
        <v>29102</v>
      </c>
      <c r="K19" s="41">
        <v>45261</v>
      </c>
      <c r="L19" s="41" t="s">
        <v>515</v>
      </c>
      <c r="M19" s="45">
        <v>365</v>
      </c>
      <c r="N19" s="45" t="str">
        <f t="shared" ca="1" si="1"/>
        <v>2 anos, 4 meses</v>
      </c>
      <c r="O19" s="41"/>
      <c r="P19" s="59" t="str">
        <f t="shared" si="2"/>
        <v>Sem dados</v>
      </c>
      <c r="Q19" s="41" t="str">
        <f t="shared" ca="1" si="3"/>
        <v>Sem dados</v>
      </c>
      <c r="R19" s="42" t="s">
        <v>11</v>
      </c>
      <c r="S19" s="42" t="s">
        <v>29</v>
      </c>
      <c r="T19" s="42" t="s">
        <v>30</v>
      </c>
      <c r="U19" s="42" t="s">
        <v>14</v>
      </c>
      <c r="V19" s="41" t="s">
        <v>14</v>
      </c>
      <c r="W19" s="40">
        <v>4</v>
      </c>
      <c r="X19" s="41" t="s">
        <v>525</v>
      </c>
      <c r="Y19" s="43">
        <v>928002724</v>
      </c>
      <c r="Z19" s="44" t="s">
        <v>15</v>
      </c>
    </row>
    <row r="20" spans="1:26" ht="30" customHeight="1">
      <c r="A20" s="37">
        <v>18</v>
      </c>
      <c r="B20" s="38">
        <v>68</v>
      </c>
      <c r="C20" s="39" t="s">
        <v>52</v>
      </c>
      <c r="D20" s="40" t="s">
        <v>357</v>
      </c>
      <c r="E20" s="40" t="s">
        <v>379</v>
      </c>
      <c r="F20" s="40"/>
      <c r="G20" s="40" t="str">
        <f t="shared" ca="1" si="0"/>
        <v/>
      </c>
      <c r="H20" s="39" t="s">
        <v>10</v>
      </c>
      <c r="I20" s="39">
        <v>29</v>
      </c>
      <c r="J20" s="41">
        <v>35597</v>
      </c>
      <c r="K20" s="41">
        <v>45460</v>
      </c>
      <c r="L20" s="41" t="s">
        <v>515</v>
      </c>
      <c r="M20" s="45">
        <v>365</v>
      </c>
      <c r="N20" s="45" t="str">
        <f t="shared" ca="1" si="1"/>
        <v>1 anos, 10 meses</v>
      </c>
      <c r="O20" s="41"/>
      <c r="P20" s="59" t="str">
        <f t="shared" si="2"/>
        <v>Sem dados</v>
      </c>
      <c r="Q20" s="41" t="str">
        <f t="shared" ca="1" si="3"/>
        <v>Sem dados</v>
      </c>
      <c r="R20" s="42" t="s">
        <v>53</v>
      </c>
      <c r="S20" s="42" t="s">
        <v>54</v>
      </c>
      <c r="T20" s="42" t="s">
        <v>13</v>
      </c>
      <c r="U20" s="42" t="s">
        <v>14</v>
      </c>
      <c r="V20" s="41" t="s">
        <v>14</v>
      </c>
      <c r="W20" s="40">
        <v>0</v>
      </c>
      <c r="X20" s="41" t="s">
        <v>526</v>
      </c>
      <c r="Y20" s="43">
        <v>921236421</v>
      </c>
      <c r="Z20" s="44" t="s">
        <v>25</v>
      </c>
    </row>
    <row r="21" spans="1:26" ht="30" customHeight="1">
      <c r="A21" s="37">
        <v>19</v>
      </c>
      <c r="B21" s="38">
        <v>166</v>
      </c>
      <c r="C21" s="39" t="s">
        <v>55</v>
      </c>
      <c r="D21" s="40" t="s">
        <v>357</v>
      </c>
      <c r="E21" s="40" t="s">
        <v>380</v>
      </c>
      <c r="F21" s="40"/>
      <c r="G21" s="40" t="str">
        <f t="shared" ca="1" si="0"/>
        <v/>
      </c>
      <c r="H21" s="39" t="s">
        <v>10</v>
      </c>
      <c r="I21" s="39">
        <v>38</v>
      </c>
      <c r="J21" s="41">
        <v>32301</v>
      </c>
      <c r="K21" s="41">
        <v>45831</v>
      </c>
      <c r="L21" s="40" t="s">
        <v>515</v>
      </c>
      <c r="M21" s="45">
        <v>365</v>
      </c>
      <c r="N21" s="45" t="str">
        <f t="shared" ca="1" si="1"/>
        <v>0 anos, 10 meses</v>
      </c>
      <c r="O21" s="41"/>
      <c r="P21" s="59" t="str">
        <f t="shared" si="2"/>
        <v>Sem dados</v>
      </c>
      <c r="Q21" s="41" t="str">
        <f t="shared" ca="1" si="3"/>
        <v>Sem dados</v>
      </c>
      <c r="R21" s="39" t="s">
        <v>49</v>
      </c>
      <c r="S21" s="39" t="s">
        <v>56</v>
      </c>
      <c r="T21" s="42" t="s">
        <v>19</v>
      </c>
      <c r="U21" s="42" t="s">
        <v>14</v>
      </c>
      <c r="V21" s="40" t="s">
        <v>14</v>
      </c>
      <c r="W21" s="40">
        <v>3</v>
      </c>
      <c r="X21" s="40" t="s">
        <v>524</v>
      </c>
      <c r="Y21" s="43">
        <v>936132408</v>
      </c>
      <c r="Z21" s="48" t="s">
        <v>15</v>
      </c>
    </row>
    <row r="22" spans="1:26" ht="30" customHeight="1">
      <c r="A22" s="37">
        <v>20</v>
      </c>
      <c r="B22" s="38">
        <v>38</v>
      </c>
      <c r="C22" s="39" t="s">
        <v>57</v>
      </c>
      <c r="D22" s="40" t="s">
        <v>357</v>
      </c>
      <c r="E22" s="40" t="s">
        <v>381</v>
      </c>
      <c r="F22" s="40"/>
      <c r="G22" s="40" t="str">
        <f t="shared" ca="1" si="0"/>
        <v/>
      </c>
      <c r="H22" s="39" t="s">
        <v>10</v>
      </c>
      <c r="I22" s="39">
        <v>49</v>
      </c>
      <c r="J22" s="41">
        <v>28192</v>
      </c>
      <c r="K22" s="41">
        <v>44750</v>
      </c>
      <c r="L22" s="41" t="s">
        <v>515</v>
      </c>
      <c r="M22" s="45">
        <v>365</v>
      </c>
      <c r="N22" s="45" t="str">
        <f t="shared" ca="1" si="1"/>
        <v>3 anos, 9 meses</v>
      </c>
      <c r="O22" s="41"/>
      <c r="P22" s="59" t="str">
        <f t="shared" si="2"/>
        <v>Sem dados</v>
      </c>
      <c r="Q22" s="41" t="str">
        <f t="shared" ca="1" si="3"/>
        <v>Sem dados</v>
      </c>
      <c r="R22" s="42" t="s">
        <v>11</v>
      </c>
      <c r="S22" s="39" t="s">
        <v>58</v>
      </c>
      <c r="T22" s="42" t="s">
        <v>13</v>
      </c>
      <c r="U22" s="42" t="s">
        <v>14</v>
      </c>
      <c r="V22" s="40" t="s">
        <v>14</v>
      </c>
      <c r="W22" s="40">
        <v>3</v>
      </c>
      <c r="X22" s="40" t="s">
        <v>524</v>
      </c>
      <c r="Y22" s="43">
        <v>922016442</v>
      </c>
      <c r="Z22" s="48" t="s">
        <v>15</v>
      </c>
    </row>
    <row r="23" spans="1:26" ht="30" customHeight="1">
      <c r="A23" s="37">
        <v>21</v>
      </c>
      <c r="B23" s="38">
        <v>82</v>
      </c>
      <c r="C23" s="39" t="s">
        <v>59</v>
      </c>
      <c r="D23" s="40" t="s">
        <v>357</v>
      </c>
      <c r="E23" s="40" t="s">
        <v>382</v>
      </c>
      <c r="F23" s="40"/>
      <c r="G23" s="40" t="str">
        <f t="shared" ca="1" si="0"/>
        <v/>
      </c>
      <c r="H23" s="39" t="s">
        <v>10</v>
      </c>
      <c r="I23" s="39">
        <v>39</v>
      </c>
      <c r="J23" s="41">
        <v>31799</v>
      </c>
      <c r="K23" s="41">
        <v>45261</v>
      </c>
      <c r="L23" s="41" t="s">
        <v>515</v>
      </c>
      <c r="M23" s="45">
        <v>365</v>
      </c>
      <c r="N23" s="45" t="str">
        <f t="shared" ca="1" si="1"/>
        <v>2 anos, 4 meses</v>
      </c>
      <c r="O23" s="41"/>
      <c r="P23" s="59" t="str">
        <f t="shared" si="2"/>
        <v>Sem dados</v>
      </c>
      <c r="Q23" s="41" t="str">
        <f t="shared" ca="1" si="3"/>
        <v>Sem dados</v>
      </c>
      <c r="R23" s="42" t="s">
        <v>60</v>
      </c>
      <c r="S23" s="42" t="s">
        <v>61</v>
      </c>
      <c r="T23" s="42" t="s">
        <v>13</v>
      </c>
      <c r="U23" s="42" t="s">
        <v>14</v>
      </c>
      <c r="V23" s="40" t="s">
        <v>14</v>
      </c>
      <c r="W23" s="40">
        <v>3</v>
      </c>
      <c r="X23" s="41" t="s">
        <v>524</v>
      </c>
      <c r="Y23" s="40">
        <v>923836097</v>
      </c>
      <c r="Z23" s="44" t="s">
        <v>15</v>
      </c>
    </row>
    <row r="24" spans="1:26" ht="30" customHeight="1">
      <c r="A24" s="37">
        <v>22</v>
      </c>
      <c r="B24" s="38">
        <v>43</v>
      </c>
      <c r="C24" s="39" t="s">
        <v>62</v>
      </c>
      <c r="D24" s="40" t="s">
        <v>357</v>
      </c>
      <c r="E24" s="40" t="s">
        <v>383</v>
      </c>
      <c r="F24" s="40"/>
      <c r="G24" s="40" t="str">
        <f t="shared" ca="1" si="0"/>
        <v/>
      </c>
      <c r="H24" s="39" t="s">
        <v>10</v>
      </c>
      <c r="I24" s="39">
        <v>50</v>
      </c>
      <c r="J24" s="41">
        <v>28084</v>
      </c>
      <c r="K24" s="41">
        <v>44672</v>
      </c>
      <c r="L24" s="41" t="s">
        <v>515</v>
      </c>
      <c r="M24" s="45">
        <v>365</v>
      </c>
      <c r="N24" s="45" t="str">
        <f t="shared" ca="1" si="1"/>
        <v>4 anos, 0 meses</v>
      </c>
      <c r="O24" s="41"/>
      <c r="P24" s="59" t="str">
        <f t="shared" si="2"/>
        <v>Sem dados</v>
      </c>
      <c r="Q24" s="41" t="str">
        <f t="shared" ca="1" si="3"/>
        <v>Sem dados</v>
      </c>
      <c r="R24" s="42" t="s">
        <v>17</v>
      </c>
      <c r="S24" s="42" t="s">
        <v>18</v>
      </c>
      <c r="T24" s="42" t="s">
        <v>19</v>
      </c>
      <c r="U24" s="42" t="s">
        <v>14</v>
      </c>
      <c r="V24" s="40" t="s">
        <v>14</v>
      </c>
      <c r="W24" s="40">
        <v>5</v>
      </c>
      <c r="X24" s="41" t="s">
        <v>525</v>
      </c>
      <c r="Y24" s="43">
        <v>923785232</v>
      </c>
      <c r="Z24" s="44" t="s">
        <v>15</v>
      </c>
    </row>
    <row r="25" spans="1:26" ht="30" customHeight="1">
      <c r="A25" s="37">
        <v>23</v>
      </c>
      <c r="B25" s="38">
        <v>64</v>
      </c>
      <c r="C25" s="39" t="s">
        <v>63</v>
      </c>
      <c r="D25" s="40" t="s">
        <v>357</v>
      </c>
      <c r="E25" s="40" t="s">
        <v>384</v>
      </c>
      <c r="F25" s="40"/>
      <c r="G25" s="40" t="str">
        <f t="shared" ca="1" si="0"/>
        <v/>
      </c>
      <c r="H25" s="39" t="s">
        <v>10</v>
      </c>
      <c r="I25" s="39">
        <v>34</v>
      </c>
      <c r="J25" s="41">
        <v>33685</v>
      </c>
      <c r="K25" s="41">
        <v>45467</v>
      </c>
      <c r="L25" s="41" t="s">
        <v>515</v>
      </c>
      <c r="M25" s="45">
        <v>365</v>
      </c>
      <c r="N25" s="45" t="str">
        <f t="shared" ca="1" si="1"/>
        <v>1 anos, 10 meses</v>
      </c>
      <c r="O25" s="41"/>
      <c r="P25" s="59" t="str">
        <f t="shared" si="2"/>
        <v>Sem dados</v>
      </c>
      <c r="Q25" s="41" t="str">
        <f t="shared" ca="1" si="3"/>
        <v>Sem dados</v>
      </c>
      <c r="R25" s="42" t="s">
        <v>11</v>
      </c>
      <c r="S25" s="42" t="s">
        <v>29</v>
      </c>
      <c r="T25" s="42" t="s">
        <v>30</v>
      </c>
      <c r="U25" s="42" t="s">
        <v>14</v>
      </c>
      <c r="V25" s="41" t="s">
        <v>14</v>
      </c>
      <c r="W25" s="46">
        <v>3</v>
      </c>
      <c r="X25" s="41" t="s">
        <v>525</v>
      </c>
      <c r="Y25" s="43">
        <v>924266716</v>
      </c>
      <c r="Z25" s="44" t="s">
        <v>15</v>
      </c>
    </row>
    <row r="26" spans="1:26" ht="30" customHeight="1">
      <c r="A26" s="37">
        <v>24</v>
      </c>
      <c r="B26" s="38">
        <v>50</v>
      </c>
      <c r="C26" s="39" t="s">
        <v>64</v>
      </c>
      <c r="D26" s="40" t="s">
        <v>357</v>
      </c>
      <c r="E26" s="40" t="s">
        <v>385</v>
      </c>
      <c r="F26" s="40"/>
      <c r="G26" s="40" t="str">
        <f t="shared" ca="1" si="0"/>
        <v/>
      </c>
      <c r="H26" s="39" t="s">
        <v>10</v>
      </c>
      <c r="I26" s="39">
        <v>56</v>
      </c>
      <c r="J26" s="41">
        <v>25722</v>
      </c>
      <c r="K26" s="41">
        <v>44672</v>
      </c>
      <c r="L26" s="41" t="s">
        <v>515</v>
      </c>
      <c r="M26" s="45">
        <v>365</v>
      </c>
      <c r="N26" s="45" t="str">
        <f t="shared" ca="1" si="1"/>
        <v>4 anos, 0 meses</v>
      </c>
      <c r="O26" s="41"/>
      <c r="P26" s="59" t="str">
        <f t="shared" si="2"/>
        <v>Sem dados</v>
      </c>
      <c r="Q26" s="41" t="str">
        <f t="shared" ca="1" si="3"/>
        <v>Sem dados</v>
      </c>
      <c r="R26" s="42" t="s">
        <v>11</v>
      </c>
      <c r="S26" s="42" t="s">
        <v>29</v>
      </c>
      <c r="T26" s="42" t="s">
        <v>30</v>
      </c>
      <c r="U26" s="42" t="s">
        <v>14</v>
      </c>
      <c r="V26" s="41" t="s">
        <v>14</v>
      </c>
      <c r="W26" s="46">
        <v>6</v>
      </c>
      <c r="X26" s="41" t="s">
        <v>525</v>
      </c>
      <c r="Y26" s="43">
        <v>923703644</v>
      </c>
      <c r="Z26" s="44" t="s">
        <v>15</v>
      </c>
    </row>
    <row r="27" spans="1:26" ht="30" customHeight="1">
      <c r="A27" s="37">
        <v>25</v>
      </c>
      <c r="B27" s="38">
        <v>51</v>
      </c>
      <c r="C27" s="39" t="s">
        <v>65</v>
      </c>
      <c r="D27" s="40" t="s">
        <v>357</v>
      </c>
      <c r="E27" s="40" t="s">
        <v>386</v>
      </c>
      <c r="F27" s="40"/>
      <c r="G27" s="40" t="str">
        <f t="shared" ca="1" si="0"/>
        <v/>
      </c>
      <c r="H27" s="39" t="s">
        <v>10</v>
      </c>
      <c r="I27" s="39">
        <v>49</v>
      </c>
      <c r="J27" s="41">
        <v>28229</v>
      </c>
      <c r="K27" s="41">
        <v>43020</v>
      </c>
      <c r="L27" s="41" t="s">
        <v>516</v>
      </c>
      <c r="M27" s="45">
        <v>365</v>
      </c>
      <c r="N27" s="45" t="str">
        <f t="shared" ca="1" si="1"/>
        <v>8 anos, 6 meses</v>
      </c>
      <c r="O27" s="41"/>
      <c r="P27" s="59" t="str">
        <f t="shared" si="2"/>
        <v>Sem dados</v>
      </c>
      <c r="Q27" s="41" t="str">
        <f t="shared" ca="1" si="3"/>
        <v>Sem dados</v>
      </c>
      <c r="R27" s="39" t="s">
        <v>49</v>
      </c>
      <c r="S27" s="39" t="s">
        <v>56</v>
      </c>
      <c r="T27" s="42" t="s">
        <v>19</v>
      </c>
      <c r="U27" s="42" t="s">
        <v>14</v>
      </c>
      <c r="V27" s="41" t="s">
        <v>14</v>
      </c>
      <c r="W27" s="46">
        <v>11</v>
      </c>
      <c r="X27" s="41" t="s">
        <v>528</v>
      </c>
      <c r="Y27" s="43">
        <v>938573407</v>
      </c>
      <c r="Z27" s="44" t="s">
        <v>15</v>
      </c>
    </row>
    <row r="28" spans="1:26" ht="30" customHeight="1">
      <c r="A28" s="37">
        <v>26</v>
      </c>
      <c r="B28" s="38">
        <v>78</v>
      </c>
      <c r="C28" s="39" t="s">
        <v>66</v>
      </c>
      <c r="D28" s="40" t="s">
        <v>357</v>
      </c>
      <c r="E28" s="40" t="s">
        <v>387</v>
      </c>
      <c r="F28" s="40"/>
      <c r="G28" s="40" t="str">
        <f t="shared" ca="1" si="0"/>
        <v/>
      </c>
      <c r="H28" s="39" t="s">
        <v>10</v>
      </c>
      <c r="I28" s="39">
        <v>50</v>
      </c>
      <c r="J28" s="41">
        <v>28925</v>
      </c>
      <c r="K28" s="41">
        <v>45518</v>
      </c>
      <c r="L28" s="41" t="s">
        <v>515</v>
      </c>
      <c r="M28" s="45">
        <v>365</v>
      </c>
      <c r="N28" s="45" t="str">
        <f t="shared" ca="1" si="1"/>
        <v>1 anos, 8 meses</v>
      </c>
      <c r="O28" s="41"/>
      <c r="P28" s="59" t="str">
        <f t="shared" si="2"/>
        <v>Sem dados</v>
      </c>
      <c r="Q28" s="41" t="str">
        <f t="shared" ca="1" si="3"/>
        <v>Sem dados</v>
      </c>
      <c r="R28" s="42" t="s">
        <v>21</v>
      </c>
      <c r="S28" s="42" t="s">
        <v>67</v>
      </c>
      <c r="T28" s="42" t="s">
        <v>13</v>
      </c>
      <c r="U28" s="42" t="s">
        <v>14</v>
      </c>
      <c r="V28" s="41" t="s">
        <v>14</v>
      </c>
      <c r="W28" s="46">
        <v>2</v>
      </c>
      <c r="X28" s="41" t="s">
        <v>524</v>
      </c>
      <c r="Y28" s="43">
        <v>923600394</v>
      </c>
      <c r="Z28" s="44" t="s">
        <v>15</v>
      </c>
    </row>
    <row r="29" spans="1:26" ht="30" customHeight="1">
      <c r="A29" s="37">
        <v>27</v>
      </c>
      <c r="B29" s="38">
        <v>65</v>
      </c>
      <c r="C29" s="39" t="s">
        <v>68</v>
      </c>
      <c r="D29" s="40" t="s">
        <v>357</v>
      </c>
      <c r="E29" s="40" t="s">
        <v>388</v>
      </c>
      <c r="F29" s="40"/>
      <c r="G29" s="40" t="str">
        <f t="shared" ca="1" si="0"/>
        <v/>
      </c>
      <c r="H29" s="39" t="s">
        <v>10</v>
      </c>
      <c r="I29" s="39">
        <v>38</v>
      </c>
      <c r="J29" s="41">
        <v>32465</v>
      </c>
      <c r="K29" s="41">
        <v>45467</v>
      </c>
      <c r="L29" s="41" t="s">
        <v>515</v>
      </c>
      <c r="M29" s="45">
        <v>365</v>
      </c>
      <c r="N29" s="45" t="str">
        <f t="shared" ca="1" si="1"/>
        <v>1 anos, 10 meses</v>
      </c>
      <c r="O29" s="41"/>
      <c r="P29" s="59" t="str">
        <f t="shared" si="2"/>
        <v>Sem dados</v>
      </c>
      <c r="Q29" s="41" t="str">
        <f t="shared" ca="1" si="3"/>
        <v>Sem dados</v>
      </c>
      <c r="R29" s="42" t="s">
        <v>11</v>
      </c>
      <c r="S29" s="42" t="s">
        <v>29</v>
      </c>
      <c r="T29" s="42" t="s">
        <v>30</v>
      </c>
      <c r="U29" s="42" t="s">
        <v>14</v>
      </c>
      <c r="V29" s="41" t="s">
        <v>14</v>
      </c>
      <c r="W29" s="46">
        <v>4</v>
      </c>
      <c r="X29" s="41" t="s">
        <v>529</v>
      </c>
      <c r="Y29" s="43">
        <v>931441463</v>
      </c>
      <c r="Z29" s="44" t="s">
        <v>15</v>
      </c>
    </row>
    <row r="30" spans="1:26" ht="30" customHeight="1">
      <c r="A30" s="37">
        <v>28</v>
      </c>
      <c r="B30" s="38">
        <v>69</v>
      </c>
      <c r="C30" s="39" t="s">
        <v>69</v>
      </c>
      <c r="D30" s="40" t="s">
        <v>357</v>
      </c>
      <c r="E30" s="40" t="s">
        <v>389</v>
      </c>
      <c r="F30" s="40"/>
      <c r="G30" s="40" t="str">
        <f t="shared" ca="1" si="0"/>
        <v/>
      </c>
      <c r="H30" s="39" t="s">
        <v>10</v>
      </c>
      <c r="I30" s="39">
        <v>45</v>
      </c>
      <c r="J30" s="41">
        <v>29799</v>
      </c>
      <c r="K30" s="41">
        <v>45474</v>
      </c>
      <c r="L30" s="41" t="s">
        <v>515</v>
      </c>
      <c r="M30" s="45">
        <v>365</v>
      </c>
      <c r="N30" s="45" t="str">
        <f t="shared" ca="1" si="1"/>
        <v>1 anos, 9 meses</v>
      </c>
      <c r="O30" s="41"/>
      <c r="P30" s="59" t="str">
        <f t="shared" si="2"/>
        <v>Sem dados</v>
      </c>
      <c r="Q30" s="41" t="str">
        <f t="shared" ca="1" si="3"/>
        <v>Sem dados</v>
      </c>
      <c r="R30" s="42" t="s">
        <v>17</v>
      </c>
      <c r="S30" s="42" t="s">
        <v>18</v>
      </c>
      <c r="T30" s="42" t="s">
        <v>19</v>
      </c>
      <c r="U30" s="42" t="s">
        <v>14</v>
      </c>
      <c r="V30" s="41" t="s">
        <v>14</v>
      </c>
      <c r="W30" s="46">
        <v>7</v>
      </c>
      <c r="X30" s="41" t="s">
        <v>529</v>
      </c>
      <c r="Y30" s="43">
        <v>923730010</v>
      </c>
      <c r="Z30" s="44" t="s">
        <v>15</v>
      </c>
    </row>
    <row r="31" spans="1:26" ht="30" customHeight="1">
      <c r="A31" s="37">
        <v>29</v>
      </c>
      <c r="B31" s="38">
        <v>84</v>
      </c>
      <c r="C31" s="39" t="s">
        <v>70</v>
      </c>
      <c r="D31" s="40" t="s">
        <v>357</v>
      </c>
      <c r="E31" s="40" t="s">
        <v>390</v>
      </c>
      <c r="F31" s="40"/>
      <c r="G31" s="40" t="str">
        <f t="shared" ca="1" si="0"/>
        <v/>
      </c>
      <c r="H31" s="39" t="s">
        <v>10</v>
      </c>
      <c r="I31" s="39">
        <v>44</v>
      </c>
      <c r="J31" s="41">
        <v>30196</v>
      </c>
      <c r="K31" s="41">
        <v>45782</v>
      </c>
      <c r="L31" s="41" t="s">
        <v>515</v>
      </c>
      <c r="M31" s="45">
        <v>365</v>
      </c>
      <c r="N31" s="45" t="str">
        <f t="shared" ca="1" si="1"/>
        <v>0 anos, 11 meses</v>
      </c>
      <c r="O31" s="41"/>
      <c r="P31" s="59" t="str">
        <f t="shared" si="2"/>
        <v>Sem dados</v>
      </c>
      <c r="Q31" s="41" t="str">
        <f t="shared" ca="1" si="3"/>
        <v>Sem dados</v>
      </c>
      <c r="R31" s="42" t="s">
        <v>53</v>
      </c>
      <c r="S31" s="42" t="s">
        <v>71</v>
      </c>
      <c r="T31" s="42" t="s">
        <v>13</v>
      </c>
      <c r="U31" s="42" t="s">
        <v>14</v>
      </c>
      <c r="V31" s="41" t="s">
        <v>14</v>
      </c>
      <c r="W31" s="46">
        <v>3</v>
      </c>
      <c r="X31" s="41" t="s">
        <v>526</v>
      </c>
      <c r="Y31" s="43">
        <v>947286745</v>
      </c>
      <c r="Z31" s="44" t="s">
        <v>15</v>
      </c>
    </row>
    <row r="32" spans="1:26" ht="30" customHeight="1">
      <c r="A32" s="37">
        <v>30</v>
      </c>
      <c r="B32" s="38" t="s">
        <v>313</v>
      </c>
      <c r="C32" s="39" t="s">
        <v>72</v>
      </c>
      <c r="D32" s="40" t="s">
        <v>357</v>
      </c>
      <c r="E32" s="40"/>
      <c r="F32" s="40"/>
      <c r="G32" s="40" t="str">
        <f t="shared" ca="1" si="0"/>
        <v/>
      </c>
      <c r="H32" s="39" t="s">
        <v>10</v>
      </c>
      <c r="I32" s="39">
        <v>25</v>
      </c>
      <c r="J32" s="41">
        <v>37214</v>
      </c>
      <c r="K32" s="41">
        <v>46113</v>
      </c>
      <c r="L32" s="41" t="s">
        <v>515</v>
      </c>
      <c r="M32" s="45">
        <v>365</v>
      </c>
      <c r="N32" s="45" t="str">
        <f t="shared" ca="1" si="1"/>
        <v>0 anos, 0 meses</v>
      </c>
      <c r="O32" s="41"/>
      <c r="P32" s="59" t="str">
        <f t="shared" si="2"/>
        <v>Sem dados</v>
      </c>
      <c r="Q32" s="41" t="str">
        <f t="shared" ca="1" si="3"/>
        <v>Sem dados</v>
      </c>
      <c r="R32" s="42" t="s">
        <v>49</v>
      </c>
      <c r="S32" s="42" t="s">
        <v>56</v>
      </c>
      <c r="T32" s="42" t="s">
        <v>19</v>
      </c>
      <c r="U32" s="42" t="s">
        <v>14</v>
      </c>
      <c r="V32" s="41" t="s">
        <v>14</v>
      </c>
      <c r="W32" s="46"/>
      <c r="X32" s="41" t="s">
        <v>528</v>
      </c>
      <c r="Y32" s="43">
        <v>931359128</v>
      </c>
      <c r="Z32" s="44" t="s">
        <v>15</v>
      </c>
    </row>
    <row r="33" spans="1:26" ht="30" customHeight="1">
      <c r="A33" s="37">
        <v>31</v>
      </c>
      <c r="B33" s="49"/>
      <c r="C33" s="39" t="s">
        <v>73</v>
      </c>
      <c r="D33" s="50" t="s">
        <v>357</v>
      </c>
      <c r="E33" s="50" t="s">
        <v>391</v>
      </c>
      <c r="F33" s="50"/>
      <c r="G33" s="40" t="str">
        <f t="shared" ca="1" si="0"/>
        <v/>
      </c>
      <c r="H33" s="39" t="s">
        <v>10</v>
      </c>
      <c r="I33" s="39">
        <v>40</v>
      </c>
      <c r="J33" s="51">
        <v>31450</v>
      </c>
      <c r="K33" s="51">
        <v>46143</v>
      </c>
      <c r="L33" s="51" t="s">
        <v>515</v>
      </c>
      <c r="M33" s="45">
        <v>365</v>
      </c>
      <c r="N33" s="45" t="e">
        <f t="shared" ca="1" si="1"/>
        <v>#NUM!</v>
      </c>
      <c r="O33" s="51"/>
      <c r="P33" s="59" t="str">
        <f t="shared" si="2"/>
        <v>Sem dados</v>
      </c>
      <c r="Q33" s="41" t="str">
        <f t="shared" ca="1" si="3"/>
        <v>Sem dados</v>
      </c>
      <c r="R33" s="42" t="s">
        <v>21</v>
      </c>
      <c r="S33" s="42" t="s">
        <v>74</v>
      </c>
      <c r="T33" s="42" t="s">
        <v>41</v>
      </c>
      <c r="U33" s="42" t="s">
        <v>14</v>
      </c>
      <c r="V33" s="51" t="s">
        <v>14</v>
      </c>
      <c r="W33" s="46"/>
      <c r="X33" s="41" t="s">
        <v>526</v>
      </c>
      <c r="Y33" s="43">
        <v>925791959</v>
      </c>
      <c r="Z33" s="44" t="s">
        <v>15</v>
      </c>
    </row>
    <row r="34" spans="1:26" ht="30" customHeight="1">
      <c r="A34" s="37">
        <v>32</v>
      </c>
      <c r="B34" s="38">
        <v>1</v>
      </c>
      <c r="C34" s="39" t="s">
        <v>75</v>
      </c>
      <c r="D34" s="40" t="s">
        <v>358</v>
      </c>
      <c r="E34" s="52" t="s">
        <v>392</v>
      </c>
      <c r="F34" s="52"/>
      <c r="G34" s="40" t="str">
        <f t="shared" ca="1" si="0"/>
        <v/>
      </c>
      <c r="H34" s="53" t="s">
        <v>76</v>
      </c>
      <c r="I34" s="39">
        <v>52</v>
      </c>
      <c r="J34" s="41">
        <v>27143</v>
      </c>
      <c r="K34" s="54">
        <v>44228</v>
      </c>
      <c r="L34" s="54" t="s">
        <v>515</v>
      </c>
      <c r="M34" s="45">
        <v>365</v>
      </c>
      <c r="N34" s="45" t="str">
        <f t="shared" ca="1" si="1"/>
        <v>5 anos, 2 meses</v>
      </c>
      <c r="O34" s="54"/>
      <c r="P34" s="59" t="str">
        <f t="shared" si="2"/>
        <v>Sem dados</v>
      </c>
      <c r="Q34" s="41" t="str">
        <f t="shared" ca="1" si="3"/>
        <v>Sem dados</v>
      </c>
      <c r="R34" s="42" t="s">
        <v>77</v>
      </c>
      <c r="S34" s="42" t="s">
        <v>78</v>
      </c>
      <c r="T34" s="42" t="s">
        <v>19</v>
      </c>
      <c r="U34" s="42" t="s">
        <v>14</v>
      </c>
      <c r="V34" s="54" t="s">
        <v>14</v>
      </c>
      <c r="W34" s="78">
        <v>3</v>
      </c>
      <c r="X34" s="54" t="s">
        <v>524</v>
      </c>
      <c r="Y34" s="55">
        <v>924621613</v>
      </c>
      <c r="Z34" s="44" t="s">
        <v>15</v>
      </c>
    </row>
    <row r="35" spans="1:26" ht="30" customHeight="1">
      <c r="A35" s="37">
        <v>33</v>
      </c>
      <c r="B35" s="38">
        <v>2</v>
      </c>
      <c r="C35" s="39" t="s">
        <v>79</v>
      </c>
      <c r="D35" s="40" t="s">
        <v>358</v>
      </c>
      <c r="E35" s="40" t="s">
        <v>393</v>
      </c>
      <c r="F35" s="40"/>
      <c r="G35" s="40" t="str">
        <f t="shared" ca="1" si="0"/>
        <v/>
      </c>
      <c r="H35" s="53" t="s">
        <v>80</v>
      </c>
      <c r="I35" s="39">
        <v>59</v>
      </c>
      <c r="J35" s="41">
        <v>24502</v>
      </c>
      <c r="K35" s="54">
        <v>44796</v>
      </c>
      <c r="L35" s="41" t="s">
        <v>515</v>
      </c>
      <c r="M35" s="45">
        <v>365</v>
      </c>
      <c r="N35" s="45" t="str">
        <f t="shared" ca="1" si="1"/>
        <v>3 anos, 8 meses</v>
      </c>
      <c r="O35" s="41"/>
      <c r="P35" s="59" t="str">
        <f t="shared" si="2"/>
        <v>Sem dados</v>
      </c>
      <c r="Q35" s="41" t="str">
        <f t="shared" ca="1" si="3"/>
        <v>Sem dados</v>
      </c>
      <c r="R35" s="42" t="s">
        <v>81</v>
      </c>
      <c r="S35" s="42" t="s">
        <v>82</v>
      </c>
      <c r="T35" s="42" t="s">
        <v>41</v>
      </c>
      <c r="U35" s="42" t="s">
        <v>14</v>
      </c>
      <c r="V35" s="54" t="s">
        <v>14</v>
      </c>
      <c r="W35" s="78">
        <v>1</v>
      </c>
      <c r="X35" s="54" t="s">
        <v>524</v>
      </c>
      <c r="Y35" s="56">
        <v>924623264</v>
      </c>
      <c r="Z35" s="44" t="s">
        <v>15</v>
      </c>
    </row>
    <row r="36" spans="1:26" ht="30" customHeight="1">
      <c r="A36" s="37">
        <v>34</v>
      </c>
      <c r="B36" s="38">
        <v>3</v>
      </c>
      <c r="C36" s="39" t="s">
        <v>83</v>
      </c>
      <c r="D36" s="40" t="s">
        <v>358</v>
      </c>
      <c r="E36" s="40" t="s">
        <v>394</v>
      </c>
      <c r="F36" s="40"/>
      <c r="G36" s="40" t="str">
        <f t="shared" ca="1" si="0"/>
        <v/>
      </c>
      <c r="H36" s="53" t="s">
        <v>84</v>
      </c>
      <c r="I36" s="39">
        <v>50</v>
      </c>
      <c r="J36" s="41">
        <v>28094</v>
      </c>
      <c r="K36" s="54">
        <v>45839</v>
      </c>
      <c r="L36" s="54" t="s">
        <v>515</v>
      </c>
      <c r="M36" s="45">
        <v>365</v>
      </c>
      <c r="N36" s="45" t="str">
        <f t="shared" ca="1" si="1"/>
        <v>0 anos, 9 meses</v>
      </c>
      <c r="O36" s="54"/>
      <c r="P36" s="59" t="str">
        <f t="shared" si="2"/>
        <v>Sem dados</v>
      </c>
      <c r="Q36" s="41" t="str">
        <f t="shared" ca="1" si="3"/>
        <v>Sem dados</v>
      </c>
      <c r="R36" s="42" t="s">
        <v>21</v>
      </c>
      <c r="S36" s="42" t="s">
        <v>85</v>
      </c>
      <c r="T36" s="42" t="s">
        <v>13</v>
      </c>
      <c r="U36" s="42" t="s">
        <v>14</v>
      </c>
      <c r="V36" s="54" t="s">
        <v>14</v>
      </c>
      <c r="W36" s="78">
        <v>2</v>
      </c>
      <c r="X36" s="54" t="s">
        <v>527</v>
      </c>
      <c r="Y36" s="56">
        <v>924569204</v>
      </c>
      <c r="Z36" s="44" t="s">
        <v>15</v>
      </c>
    </row>
    <row r="37" spans="1:26" ht="30" customHeight="1">
      <c r="A37" s="37">
        <v>35</v>
      </c>
      <c r="B37" s="38">
        <v>4</v>
      </c>
      <c r="C37" s="39" t="s">
        <v>86</v>
      </c>
      <c r="D37" s="40" t="s">
        <v>358</v>
      </c>
      <c r="E37" s="57" t="s">
        <v>395</v>
      </c>
      <c r="F37" s="57"/>
      <c r="G37" s="40" t="str">
        <f t="shared" ca="1" si="0"/>
        <v/>
      </c>
      <c r="H37" s="53" t="s">
        <v>80</v>
      </c>
      <c r="I37" s="58">
        <v>38</v>
      </c>
      <c r="J37" s="41">
        <v>32183</v>
      </c>
      <c r="K37" s="54">
        <v>45839</v>
      </c>
      <c r="L37" s="54" t="s">
        <v>515</v>
      </c>
      <c r="M37" s="45">
        <v>365</v>
      </c>
      <c r="N37" s="45" t="str">
        <f t="shared" ca="1" si="1"/>
        <v>0 anos, 9 meses</v>
      </c>
      <c r="O37" s="54"/>
      <c r="P37" s="59" t="str">
        <f t="shared" si="2"/>
        <v>Sem dados</v>
      </c>
      <c r="Q37" s="41" t="str">
        <f t="shared" ca="1" si="3"/>
        <v>Sem dados</v>
      </c>
      <c r="R37" s="42" t="s">
        <v>39</v>
      </c>
      <c r="S37" s="42" t="s">
        <v>40</v>
      </c>
      <c r="T37" s="42" t="s">
        <v>13</v>
      </c>
      <c r="U37" s="42" t="s">
        <v>14</v>
      </c>
      <c r="V37" s="54" t="s">
        <v>14</v>
      </c>
      <c r="W37" s="78">
        <v>0</v>
      </c>
      <c r="X37" s="54" t="s">
        <v>527</v>
      </c>
      <c r="Y37" s="56">
        <v>924575477</v>
      </c>
      <c r="Z37" s="44" t="s">
        <v>15</v>
      </c>
    </row>
    <row r="38" spans="1:26" ht="30" customHeight="1">
      <c r="A38" s="37">
        <v>36</v>
      </c>
      <c r="B38" s="38">
        <v>5</v>
      </c>
      <c r="C38" s="39" t="s">
        <v>87</v>
      </c>
      <c r="D38" s="40" t="s">
        <v>358</v>
      </c>
      <c r="E38" s="40" t="s">
        <v>396</v>
      </c>
      <c r="F38" s="40"/>
      <c r="G38" s="40" t="str">
        <f t="shared" ca="1" si="0"/>
        <v/>
      </c>
      <c r="H38" s="53" t="s">
        <v>84</v>
      </c>
      <c r="I38" s="39">
        <v>61</v>
      </c>
      <c r="J38" s="41">
        <v>23749</v>
      </c>
      <c r="K38" s="54">
        <v>45839</v>
      </c>
      <c r="L38" s="54" t="s">
        <v>515</v>
      </c>
      <c r="M38" s="45">
        <v>365</v>
      </c>
      <c r="N38" s="45" t="str">
        <f t="shared" ca="1" si="1"/>
        <v>0 anos, 9 meses</v>
      </c>
      <c r="O38" s="54"/>
      <c r="P38" s="59" t="str">
        <f t="shared" si="2"/>
        <v>Sem dados</v>
      </c>
      <c r="Q38" s="41" t="str">
        <f t="shared" ca="1" si="3"/>
        <v>Sem dados</v>
      </c>
      <c r="R38" s="42" t="s">
        <v>88</v>
      </c>
      <c r="S38" s="42" t="s">
        <v>89</v>
      </c>
      <c r="T38" s="42" t="s">
        <v>13</v>
      </c>
      <c r="U38" s="42" t="s">
        <v>14</v>
      </c>
      <c r="V38" s="54" t="s">
        <v>14</v>
      </c>
      <c r="W38" s="78">
        <v>2</v>
      </c>
      <c r="X38" s="54" t="s">
        <v>527</v>
      </c>
      <c r="Y38" s="55" t="s">
        <v>530</v>
      </c>
      <c r="Z38" s="44" t="s">
        <v>15</v>
      </c>
    </row>
    <row r="39" spans="1:26" ht="30" customHeight="1">
      <c r="A39" s="37">
        <v>37</v>
      </c>
      <c r="B39" s="38">
        <v>6</v>
      </c>
      <c r="C39" s="39" t="s">
        <v>90</v>
      </c>
      <c r="D39" s="40" t="s">
        <v>358</v>
      </c>
      <c r="E39" s="40" t="s">
        <v>397</v>
      </c>
      <c r="F39" s="40"/>
      <c r="G39" s="40" t="str">
        <f t="shared" ca="1" si="0"/>
        <v/>
      </c>
      <c r="H39" s="53" t="s">
        <v>80</v>
      </c>
      <c r="I39" s="39">
        <v>41</v>
      </c>
      <c r="J39" s="41">
        <v>31395</v>
      </c>
      <c r="K39" s="54">
        <v>45118</v>
      </c>
      <c r="L39" s="41" t="s">
        <v>515</v>
      </c>
      <c r="M39" s="45">
        <v>365</v>
      </c>
      <c r="N39" s="45" t="str">
        <f t="shared" ca="1" si="1"/>
        <v>2 anos, 9 meses</v>
      </c>
      <c r="O39" s="41"/>
      <c r="P39" s="59" t="str">
        <f t="shared" si="2"/>
        <v>Sem dados</v>
      </c>
      <c r="Q39" s="41" t="str">
        <f t="shared" ca="1" si="3"/>
        <v>Sem dados</v>
      </c>
      <c r="R39" s="42" t="s">
        <v>39</v>
      </c>
      <c r="S39" s="42" t="s">
        <v>40</v>
      </c>
      <c r="T39" s="42" t="s">
        <v>41</v>
      </c>
      <c r="U39" s="42" t="s">
        <v>14</v>
      </c>
      <c r="V39" s="54" t="s">
        <v>14</v>
      </c>
      <c r="W39" s="78">
        <v>2</v>
      </c>
      <c r="X39" s="54" t="s">
        <v>527</v>
      </c>
      <c r="Y39" s="56">
        <v>923711178</v>
      </c>
      <c r="Z39" s="44" t="s">
        <v>15</v>
      </c>
    </row>
    <row r="40" spans="1:26" ht="30" customHeight="1">
      <c r="A40" s="37">
        <v>38</v>
      </c>
      <c r="B40" s="38">
        <v>7</v>
      </c>
      <c r="C40" s="39" t="s">
        <v>91</v>
      </c>
      <c r="D40" s="40" t="s">
        <v>358</v>
      </c>
      <c r="E40" s="40" t="s">
        <v>398</v>
      </c>
      <c r="F40" s="40"/>
      <c r="G40" s="40" t="str">
        <f t="shared" ca="1" si="0"/>
        <v/>
      </c>
      <c r="H40" s="53" t="s">
        <v>84</v>
      </c>
      <c r="I40" s="39">
        <v>47</v>
      </c>
      <c r="J40" s="41">
        <v>28924</v>
      </c>
      <c r="K40" s="54">
        <v>44849</v>
      </c>
      <c r="L40" s="41" t="s">
        <v>515</v>
      </c>
      <c r="M40" s="45">
        <v>365</v>
      </c>
      <c r="N40" s="45" t="str">
        <f t="shared" ca="1" si="1"/>
        <v>3 anos, 6 meses</v>
      </c>
      <c r="O40" s="41"/>
      <c r="P40" s="59" t="str">
        <f t="shared" si="2"/>
        <v>Sem dados</v>
      </c>
      <c r="Q40" s="41" t="str">
        <f t="shared" ca="1" si="3"/>
        <v>Sem dados</v>
      </c>
      <c r="R40" s="42" t="s">
        <v>21</v>
      </c>
      <c r="S40" s="42" t="s">
        <v>92</v>
      </c>
      <c r="T40" s="42" t="s">
        <v>13</v>
      </c>
      <c r="U40" s="42" t="s">
        <v>14</v>
      </c>
      <c r="V40" s="54" t="s">
        <v>14</v>
      </c>
      <c r="W40" s="78">
        <v>1</v>
      </c>
      <c r="X40" s="54" t="s">
        <v>527</v>
      </c>
      <c r="Y40" s="56">
        <v>942051765</v>
      </c>
      <c r="Z40" s="44" t="s">
        <v>25</v>
      </c>
    </row>
    <row r="41" spans="1:26" ht="30" customHeight="1">
      <c r="A41" s="37">
        <v>39</v>
      </c>
      <c r="B41" s="38">
        <v>8</v>
      </c>
      <c r="C41" s="39" t="s">
        <v>93</v>
      </c>
      <c r="D41" s="40" t="s">
        <v>358</v>
      </c>
      <c r="E41" s="40" t="s">
        <v>399</v>
      </c>
      <c r="F41" s="40"/>
      <c r="G41" s="40" t="str">
        <f t="shared" ca="1" si="0"/>
        <v/>
      </c>
      <c r="H41" s="53" t="s">
        <v>84</v>
      </c>
      <c r="I41" s="39">
        <v>61</v>
      </c>
      <c r="J41" s="41">
        <v>23919</v>
      </c>
      <c r="K41" s="54">
        <v>43799</v>
      </c>
      <c r="L41" s="54" t="s">
        <v>515</v>
      </c>
      <c r="M41" s="45">
        <v>365</v>
      </c>
      <c r="N41" s="45" t="str">
        <f t="shared" ca="1" si="1"/>
        <v>6 anos, 4 meses</v>
      </c>
      <c r="O41" s="54"/>
      <c r="P41" s="59" t="str">
        <f t="shared" si="2"/>
        <v>Sem dados</v>
      </c>
      <c r="Q41" s="41" t="str">
        <f t="shared" ca="1" si="3"/>
        <v>Sem dados</v>
      </c>
      <c r="R41" s="42" t="s">
        <v>77</v>
      </c>
      <c r="S41" s="42" t="s">
        <v>74</v>
      </c>
      <c r="T41" s="42" t="s">
        <v>41</v>
      </c>
      <c r="U41" s="42" t="s">
        <v>14</v>
      </c>
      <c r="V41" s="54" t="s">
        <v>14</v>
      </c>
      <c r="W41" s="78">
        <v>0</v>
      </c>
      <c r="X41" s="54" t="s">
        <v>527</v>
      </c>
      <c r="Y41" s="56">
        <v>928822445</v>
      </c>
      <c r="Z41" s="44" t="s">
        <v>15</v>
      </c>
    </row>
    <row r="42" spans="1:26" ht="30" customHeight="1">
      <c r="A42" s="37">
        <v>40</v>
      </c>
      <c r="B42" s="38">
        <v>9</v>
      </c>
      <c r="C42" s="39" t="s">
        <v>94</v>
      </c>
      <c r="D42" s="40" t="s">
        <v>358</v>
      </c>
      <c r="E42" s="40" t="s">
        <v>400</v>
      </c>
      <c r="F42" s="40"/>
      <c r="G42" s="40" t="str">
        <f t="shared" ca="1" si="0"/>
        <v/>
      </c>
      <c r="H42" s="53" t="s">
        <v>84</v>
      </c>
      <c r="I42" s="39">
        <v>78</v>
      </c>
      <c r="J42" s="41">
        <v>17850</v>
      </c>
      <c r="K42" s="54">
        <v>43935</v>
      </c>
      <c r="L42" s="54" t="s">
        <v>515</v>
      </c>
      <c r="M42" s="45">
        <v>365</v>
      </c>
      <c r="N42" s="45" t="str">
        <f t="shared" ca="1" si="1"/>
        <v>6 anos, 0 meses</v>
      </c>
      <c r="O42" s="54"/>
      <c r="P42" s="59" t="str">
        <f t="shared" si="2"/>
        <v>Sem dados</v>
      </c>
      <c r="Q42" s="41" t="str">
        <f t="shared" ca="1" si="3"/>
        <v>Sem dados</v>
      </c>
      <c r="R42" s="42" t="s">
        <v>21</v>
      </c>
      <c r="S42" s="42" t="s">
        <v>74</v>
      </c>
      <c r="T42" s="42" t="s">
        <v>13</v>
      </c>
      <c r="U42" s="42" t="s">
        <v>14</v>
      </c>
      <c r="V42" s="54" t="s">
        <v>14</v>
      </c>
      <c r="W42" s="78">
        <v>4</v>
      </c>
      <c r="X42" s="54" t="s">
        <v>527</v>
      </c>
      <c r="Y42" s="56">
        <v>924623571</v>
      </c>
      <c r="Z42" s="44" t="s">
        <v>15</v>
      </c>
    </row>
    <row r="43" spans="1:26" ht="30" customHeight="1">
      <c r="A43" s="37">
        <v>41</v>
      </c>
      <c r="B43" s="38">
        <v>10</v>
      </c>
      <c r="C43" s="39" t="s">
        <v>95</v>
      </c>
      <c r="D43" s="40" t="s">
        <v>358</v>
      </c>
      <c r="E43" s="40" t="s">
        <v>401</v>
      </c>
      <c r="F43" s="40"/>
      <c r="G43" s="40" t="str">
        <f t="shared" ca="1" si="0"/>
        <v/>
      </c>
      <c r="H43" s="53" t="s">
        <v>96</v>
      </c>
      <c r="I43" s="39">
        <v>52</v>
      </c>
      <c r="J43" s="41">
        <v>27270</v>
      </c>
      <c r="K43" s="54">
        <v>44881</v>
      </c>
      <c r="L43" s="41" t="s">
        <v>515</v>
      </c>
      <c r="M43" s="45">
        <v>365</v>
      </c>
      <c r="N43" s="45" t="str">
        <f t="shared" ca="1" si="1"/>
        <v>3 anos, 5 meses</v>
      </c>
      <c r="O43" s="41"/>
      <c r="P43" s="59" t="str">
        <f t="shared" si="2"/>
        <v>Sem dados</v>
      </c>
      <c r="Q43" s="41" t="str">
        <f t="shared" ca="1" si="3"/>
        <v>Sem dados</v>
      </c>
      <c r="R43" s="42" t="s">
        <v>88</v>
      </c>
      <c r="S43" s="42" t="s">
        <v>97</v>
      </c>
      <c r="T43" s="42" t="s">
        <v>41</v>
      </c>
      <c r="U43" s="42" t="s">
        <v>14</v>
      </c>
      <c r="V43" s="54" t="s">
        <v>14</v>
      </c>
      <c r="W43" s="78">
        <v>0</v>
      </c>
      <c r="X43" s="54" t="s">
        <v>527</v>
      </c>
      <c r="Y43" s="56">
        <v>921400838</v>
      </c>
      <c r="Z43" s="44" t="s">
        <v>15</v>
      </c>
    </row>
    <row r="44" spans="1:26" ht="30" customHeight="1">
      <c r="A44" s="37">
        <v>42</v>
      </c>
      <c r="B44" s="38">
        <v>11</v>
      </c>
      <c r="C44" s="39" t="s">
        <v>98</v>
      </c>
      <c r="D44" s="40" t="s">
        <v>358</v>
      </c>
      <c r="E44" s="40">
        <v>124534708</v>
      </c>
      <c r="F44" s="40"/>
      <c r="G44" s="40" t="str">
        <f t="shared" ca="1" si="0"/>
        <v/>
      </c>
      <c r="H44" s="53" t="s">
        <v>99</v>
      </c>
      <c r="I44" s="39">
        <v>51</v>
      </c>
      <c r="J44" s="41">
        <v>27563</v>
      </c>
      <c r="K44" s="54">
        <v>44894</v>
      </c>
      <c r="L44" s="41" t="s">
        <v>515</v>
      </c>
      <c r="M44" s="45">
        <v>365</v>
      </c>
      <c r="N44" s="45" t="str">
        <f t="shared" ca="1" si="1"/>
        <v>3 anos, 4 meses</v>
      </c>
      <c r="O44" s="41"/>
      <c r="P44" s="59" t="str">
        <f t="shared" si="2"/>
        <v>Sem dados</v>
      </c>
      <c r="Q44" s="41" t="str">
        <f t="shared" ca="1" si="3"/>
        <v>Sem dados</v>
      </c>
      <c r="R44" s="42" t="s">
        <v>49</v>
      </c>
      <c r="S44" s="42" t="s">
        <v>100</v>
      </c>
      <c r="T44" s="42" t="s">
        <v>41</v>
      </c>
      <c r="U44" s="42" t="s">
        <v>14</v>
      </c>
      <c r="V44" s="54" t="s">
        <v>14</v>
      </c>
      <c r="W44" s="78">
        <v>2</v>
      </c>
      <c r="X44" s="54" t="s">
        <v>527</v>
      </c>
      <c r="Y44" s="56">
        <v>942051068</v>
      </c>
      <c r="Z44" s="44" t="s">
        <v>15</v>
      </c>
    </row>
    <row r="45" spans="1:26" ht="30" customHeight="1">
      <c r="A45" s="37">
        <v>43</v>
      </c>
      <c r="B45" s="38">
        <v>12</v>
      </c>
      <c r="C45" s="39" t="s">
        <v>101</v>
      </c>
      <c r="D45" s="40" t="s">
        <v>358</v>
      </c>
      <c r="E45" s="40" t="s">
        <v>402</v>
      </c>
      <c r="F45" s="40"/>
      <c r="G45" s="40" t="str">
        <f t="shared" ca="1" si="0"/>
        <v/>
      </c>
      <c r="H45" s="53" t="s">
        <v>84</v>
      </c>
      <c r="I45" s="39">
        <v>60</v>
      </c>
      <c r="J45" s="41">
        <v>24382</v>
      </c>
      <c r="K45" s="54">
        <v>45839</v>
      </c>
      <c r="L45" s="54" t="s">
        <v>515</v>
      </c>
      <c r="M45" s="45">
        <v>365</v>
      </c>
      <c r="N45" s="45" t="str">
        <f t="shared" ca="1" si="1"/>
        <v>0 anos, 9 meses</v>
      </c>
      <c r="O45" s="54"/>
      <c r="P45" s="59" t="str">
        <f t="shared" si="2"/>
        <v>Sem dados</v>
      </c>
      <c r="Q45" s="41" t="str">
        <f t="shared" ca="1" si="3"/>
        <v>Sem dados</v>
      </c>
      <c r="R45" s="42" t="s">
        <v>21</v>
      </c>
      <c r="S45" s="42" t="s">
        <v>102</v>
      </c>
      <c r="T45" s="42" t="s">
        <v>41</v>
      </c>
      <c r="U45" s="42" t="s">
        <v>14</v>
      </c>
      <c r="V45" s="54" t="s">
        <v>14</v>
      </c>
      <c r="W45" s="78">
        <v>2</v>
      </c>
      <c r="X45" s="55" t="s">
        <v>527</v>
      </c>
      <c r="Y45" s="55">
        <v>924623309</v>
      </c>
      <c r="Z45" s="44" t="s">
        <v>15</v>
      </c>
    </row>
    <row r="46" spans="1:26" ht="30" customHeight="1">
      <c r="A46" s="37">
        <v>44</v>
      </c>
      <c r="B46" s="38">
        <v>13</v>
      </c>
      <c r="C46" s="39" t="s">
        <v>103</v>
      </c>
      <c r="D46" s="40" t="s">
        <v>358</v>
      </c>
      <c r="E46" s="40" t="s">
        <v>403</v>
      </c>
      <c r="F46" s="40"/>
      <c r="G46" s="40" t="str">
        <f t="shared" ca="1" si="0"/>
        <v/>
      </c>
      <c r="H46" s="53" t="s">
        <v>80</v>
      </c>
      <c r="I46" s="39">
        <v>66</v>
      </c>
      <c r="J46" s="41">
        <v>22115</v>
      </c>
      <c r="K46" s="54">
        <v>44177</v>
      </c>
      <c r="L46" s="54" t="s">
        <v>515</v>
      </c>
      <c r="M46" s="45">
        <v>365</v>
      </c>
      <c r="N46" s="45" t="str">
        <f t="shared" ca="1" si="1"/>
        <v>5 anos, 4 meses</v>
      </c>
      <c r="O46" s="54"/>
      <c r="P46" s="59" t="str">
        <f t="shared" si="2"/>
        <v>Sem dados</v>
      </c>
      <c r="Q46" s="41" t="str">
        <f t="shared" ca="1" si="3"/>
        <v>Sem dados</v>
      </c>
      <c r="R46" s="42" t="s">
        <v>77</v>
      </c>
      <c r="S46" s="42" t="s">
        <v>104</v>
      </c>
      <c r="T46" s="42" t="s">
        <v>13</v>
      </c>
      <c r="U46" s="42" t="s">
        <v>14</v>
      </c>
      <c r="V46" s="54" t="s">
        <v>14</v>
      </c>
      <c r="W46" s="78">
        <v>2</v>
      </c>
      <c r="X46" s="55" t="s">
        <v>527</v>
      </c>
      <c r="Y46" s="56">
        <v>924623188</v>
      </c>
      <c r="Z46" s="44" t="s">
        <v>15</v>
      </c>
    </row>
    <row r="47" spans="1:26" ht="30" customHeight="1">
      <c r="A47" s="37">
        <v>45</v>
      </c>
      <c r="B47" s="38">
        <v>14</v>
      </c>
      <c r="C47" s="39" t="s">
        <v>105</v>
      </c>
      <c r="D47" s="40" t="s">
        <v>358</v>
      </c>
      <c r="E47" s="40" t="s">
        <v>404</v>
      </c>
      <c r="F47" s="40"/>
      <c r="G47" s="40" t="str">
        <f t="shared" ca="1" si="0"/>
        <v/>
      </c>
      <c r="H47" s="53" t="s">
        <v>80</v>
      </c>
      <c r="I47" s="39">
        <v>71</v>
      </c>
      <c r="J47" s="41">
        <v>20445</v>
      </c>
      <c r="K47" s="54">
        <v>44013</v>
      </c>
      <c r="L47" s="54" t="s">
        <v>515</v>
      </c>
      <c r="M47" s="45">
        <v>365</v>
      </c>
      <c r="N47" s="45" t="str">
        <f t="shared" ca="1" si="1"/>
        <v>5 anos, 9 meses</v>
      </c>
      <c r="O47" s="54"/>
      <c r="P47" s="59" t="str">
        <f t="shared" si="2"/>
        <v>Sem dados</v>
      </c>
      <c r="Q47" s="41" t="str">
        <f t="shared" ca="1" si="3"/>
        <v>Sem dados</v>
      </c>
      <c r="R47" s="42" t="s">
        <v>106</v>
      </c>
      <c r="S47" s="42" t="s">
        <v>107</v>
      </c>
      <c r="T47" s="42" t="s">
        <v>13</v>
      </c>
      <c r="U47" s="42" t="s">
        <v>14</v>
      </c>
      <c r="V47" s="54" t="s">
        <v>14</v>
      </c>
      <c r="W47" s="78">
        <v>1</v>
      </c>
      <c r="X47" s="55" t="s">
        <v>527</v>
      </c>
      <c r="Y47" s="56">
        <v>924236294</v>
      </c>
      <c r="Z47" s="44" t="s">
        <v>15</v>
      </c>
    </row>
    <row r="48" spans="1:26" ht="30" customHeight="1">
      <c r="A48" s="37">
        <v>46</v>
      </c>
      <c r="B48" s="38">
        <v>15</v>
      </c>
      <c r="C48" s="39" t="s">
        <v>108</v>
      </c>
      <c r="D48" s="40" t="s">
        <v>358</v>
      </c>
      <c r="E48" s="40" t="s">
        <v>405</v>
      </c>
      <c r="F48" s="40"/>
      <c r="G48" s="40" t="str">
        <f t="shared" ca="1" si="0"/>
        <v/>
      </c>
      <c r="H48" s="53" t="s">
        <v>84</v>
      </c>
      <c r="I48" s="39">
        <v>62</v>
      </c>
      <c r="J48" s="41">
        <v>23514</v>
      </c>
      <c r="K48" s="54">
        <v>44887</v>
      </c>
      <c r="L48" s="41" t="s">
        <v>515</v>
      </c>
      <c r="M48" s="45">
        <v>365</v>
      </c>
      <c r="N48" s="45" t="str">
        <f t="shared" ca="1" si="1"/>
        <v>3 anos, 5 meses</v>
      </c>
      <c r="O48" s="41"/>
      <c r="P48" s="59" t="str">
        <f t="shared" si="2"/>
        <v>Sem dados</v>
      </c>
      <c r="Q48" s="41" t="str">
        <f t="shared" ca="1" si="3"/>
        <v>Sem dados</v>
      </c>
      <c r="R48" s="42" t="s">
        <v>17</v>
      </c>
      <c r="S48" s="42" t="s">
        <v>35</v>
      </c>
      <c r="T48" s="42" t="s">
        <v>19</v>
      </c>
      <c r="U48" s="42" t="s">
        <v>14</v>
      </c>
      <c r="V48" s="54" t="s">
        <v>14</v>
      </c>
      <c r="W48" s="78">
        <v>3</v>
      </c>
      <c r="X48" s="55" t="s">
        <v>531</v>
      </c>
      <c r="Y48" s="56">
        <v>930024596</v>
      </c>
      <c r="Z48" s="44" t="s">
        <v>15</v>
      </c>
    </row>
    <row r="49" spans="1:26" ht="30" customHeight="1">
      <c r="A49" s="37">
        <v>47</v>
      </c>
      <c r="B49" s="38">
        <v>16</v>
      </c>
      <c r="C49" s="39" t="s">
        <v>109</v>
      </c>
      <c r="D49" s="40" t="s">
        <v>358</v>
      </c>
      <c r="E49" s="40" t="s">
        <v>406</v>
      </c>
      <c r="F49" s="40"/>
      <c r="G49" s="40" t="str">
        <f t="shared" ca="1" si="0"/>
        <v/>
      </c>
      <c r="H49" s="53" t="s">
        <v>84</v>
      </c>
      <c r="I49" s="39">
        <v>50</v>
      </c>
      <c r="J49" s="41">
        <v>28018</v>
      </c>
      <c r="K49" s="54">
        <v>45839</v>
      </c>
      <c r="L49" s="54" t="s">
        <v>515</v>
      </c>
      <c r="M49" s="45">
        <v>365</v>
      </c>
      <c r="N49" s="45" t="str">
        <f t="shared" ca="1" si="1"/>
        <v>0 anos, 9 meses</v>
      </c>
      <c r="O49" s="54"/>
      <c r="P49" s="59" t="str">
        <f t="shared" si="2"/>
        <v>Sem dados</v>
      </c>
      <c r="Q49" s="41" t="str">
        <f t="shared" ca="1" si="3"/>
        <v>Sem dados</v>
      </c>
      <c r="R49" s="42" t="s">
        <v>77</v>
      </c>
      <c r="S49" s="42" t="s">
        <v>74</v>
      </c>
      <c r="T49" s="42" t="s">
        <v>19</v>
      </c>
      <c r="U49" s="42" t="s">
        <v>14</v>
      </c>
      <c r="V49" s="54" t="s">
        <v>14</v>
      </c>
      <c r="W49" s="78">
        <v>4</v>
      </c>
      <c r="X49" s="55" t="s">
        <v>527</v>
      </c>
      <c r="Y49" s="56">
        <v>924567768</v>
      </c>
      <c r="Z49" s="44" t="s">
        <v>15</v>
      </c>
    </row>
    <row r="50" spans="1:26" ht="30" customHeight="1">
      <c r="A50" s="37">
        <v>48</v>
      </c>
      <c r="B50" s="38">
        <v>17</v>
      </c>
      <c r="C50" s="39" t="s">
        <v>110</v>
      </c>
      <c r="D50" s="40" t="s">
        <v>358</v>
      </c>
      <c r="E50" s="40" t="s">
        <v>407</v>
      </c>
      <c r="F50" s="40"/>
      <c r="G50" s="40" t="str">
        <f t="shared" ca="1" si="0"/>
        <v/>
      </c>
      <c r="H50" s="53" t="s">
        <v>84</v>
      </c>
      <c r="I50" s="39">
        <v>45</v>
      </c>
      <c r="J50" s="41">
        <v>29629</v>
      </c>
      <c r="K50" s="54">
        <v>45898</v>
      </c>
      <c r="L50" s="54" t="s">
        <v>515</v>
      </c>
      <c r="M50" s="45">
        <v>365</v>
      </c>
      <c r="N50" s="45" t="str">
        <f t="shared" ca="1" si="1"/>
        <v>0 anos, 7 meses</v>
      </c>
      <c r="O50" s="54"/>
      <c r="P50" s="59" t="str">
        <f t="shared" si="2"/>
        <v>Sem dados</v>
      </c>
      <c r="Q50" s="41" t="str">
        <f t="shared" ca="1" si="3"/>
        <v>Sem dados</v>
      </c>
      <c r="R50" s="42" t="s">
        <v>21</v>
      </c>
      <c r="S50" s="42" t="s">
        <v>111</v>
      </c>
      <c r="T50" s="42" t="s">
        <v>13</v>
      </c>
      <c r="U50" s="42" t="s">
        <v>112</v>
      </c>
      <c r="V50" s="54" t="s">
        <v>14</v>
      </c>
      <c r="W50" s="78">
        <v>1</v>
      </c>
      <c r="X50" s="55" t="s">
        <v>527</v>
      </c>
      <c r="Y50" s="55"/>
      <c r="Z50" s="44" t="s">
        <v>25</v>
      </c>
    </row>
    <row r="51" spans="1:26" ht="30" customHeight="1">
      <c r="A51" s="37">
        <v>49</v>
      </c>
      <c r="B51" s="38">
        <v>18</v>
      </c>
      <c r="C51" s="39" t="s">
        <v>113</v>
      </c>
      <c r="D51" s="40" t="s">
        <v>358</v>
      </c>
      <c r="E51" s="40" t="s">
        <v>408</v>
      </c>
      <c r="F51" s="40"/>
      <c r="G51" s="40" t="str">
        <f t="shared" ca="1" si="0"/>
        <v/>
      </c>
      <c r="H51" s="53" t="s">
        <v>84</v>
      </c>
      <c r="I51" s="39">
        <v>35</v>
      </c>
      <c r="J51" s="41">
        <v>33322</v>
      </c>
      <c r="K51" s="54" t="s">
        <v>511</v>
      </c>
      <c r="L51" s="54" t="s">
        <v>515</v>
      </c>
      <c r="M51" s="45">
        <v>365</v>
      </c>
      <c r="N51" s="45" t="e">
        <f t="shared" ca="1" si="1"/>
        <v>#VALUE!</v>
      </c>
      <c r="O51" s="54"/>
      <c r="P51" s="59" t="str">
        <f t="shared" si="2"/>
        <v>Sem dados</v>
      </c>
      <c r="Q51" s="41" t="str">
        <f t="shared" ca="1" si="3"/>
        <v>Sem dados</v>
      </c>
      <c r="R51" s="42" t="s">
        <v>77</v>
      </c>
      <c r="S51" s="42" t="s">
        <v>74</v>
      </c>
      <c r="T51" s="42" t="s">
        <v>13</v>
      </c>
      <c r="U51" s="42" t="s">
        <v>14</v>
      </c>
      <c r="V51" s="54" t="s">
        <v>14</v>
      </c>
      <c r="W51" s="78"/>
      <c r="X51" s="55" t="s">
        <v>527</v>
      </c>
      <c r="Y51" s="56">
        <v>5546991339500</v>
      </c>
      <c r="Z51" s="44" t="s">
        <v>15</v>
      </c>
    </row>
    <row r="52" spans="1:26" ht="30" customHeight="1">
      <c r="A52" s="37">
        <v>50</v>
      </c>
      <c r="B52" s="38">
        <v>19</v>
      </c>
      <c r="C52" s="39" t="s">
        <v>114</v>
      </c>
      <c r="D52" s="40" t="s">
        <v>358</v>
      </c>
      <c r="E52" s="40" t="s">
        <v>409</v>
      </c>
      <c r="F52" s="40"/>
      <c r="G52" s="40" t="str">
        <f t="shared" ca="1" si="0"/>
        <v/>
      </c>
      <c r="H52" s="53" t="s">
        <v>84</v>
      </c>
      <c r="I52" s="39">
        <v>45</v>
      </c>
      <c r="J52" s="41">
        <v>29750</v>
      </c>
      <c r="K52" s="54">
        <v>45047</v>
      </c>
      <c r="L52" s="41" t="s">
        <v>515</v>
      </c>
      <c r="M52" s="45">
        <v>365</v>
      </c>
      <c r="N52" s="45" t="str">
        <f t="shared" ca="1" si="1"/>
        <v>2 anos, 11 meses</v>
      </c>
      <c r="O52" s="41"/>
      <c r="P52" s="59" t="str">
        <f t="shared" si="2"/>
        <v>Sem dados</v>
      </c>
      <c r="Q52" s="41" t="str">
        <f t="shared" ca="1" si="3"/>
        <v>Sem dados</v>
      </c>
      <c r="R52" s="59" t="s">
        <v>115</v>
      </c>
      <c r="S52" s="42" t="s">
        <v>116</v>
      </c>
      <c r="T52" s="42" t="s">
        <v>13</v>
      </c>
      <c r="U52" s="42" t="s">
        <v>112</v>
      </c>
      <c r="V52" s="54" t="s">
        <v>14</v>
      </c>
      <c r="W52" s="78">
        <v>1</v>
      </c>
      <c r="X52" s="55" t="s">
        <v>527</v>
      </c>
      <c r="Y52" s="56">
        <v>935009963</v>
      </c>
      <c r="Z52" s="44" t="s">
        <v>15</v>
      </c>
    </row>
    <row r="53" spans="1:26" ht="30" customHeight="1">
      <c r="A53" s="37">
        <v>51</v>
      </c>
      <c r="B53" s="38">
        <v>20</v>
      </c>
      <c r="C53" s="39" t="s">
        <v>117</v>
      </c>
      <c r="D53" s="40" t="s">
        <v>358</v>
      </c>
      <c r="E53" s="40" t="s">
        <v>410</v>
      </c>
      <c r="F53" s="40"/>
      <c r="G53" s="40" t="str">
        <f t="shared" ca="1" si="0"/>
        <v/>
      </c>
      <c r="H53" s="53" t="s">
        <v>84</v>
      </c>
      <c r="I53" s="39">
        <v>45</v>
      </c>
      <c r="J53" s="41">
        <v>29718</v>
      </c>
      <c r="K53" s="54">
        <v>45839</v>
      </c>
      <c r="L53" s="54" t="s">
        <v>515</v>
      </c>
      <c r="M53" s="45">
        <v>365</v>
      </c>
      <c r="N53" s="45" t="str">
        <f t="shared" ca="1" si="1"/>
        <v>0 anos, 9 meses</v>
      </c>
      <c r="O53" s="54"/>
      <c r="P53" s="59" t="str">
        <f t="shared" si="2"/>
        <v>Sem dados</v>
      </c>
      <c r="Q53" s="41" t="str">
        <f t="shared" ca="1" si="3"/>
        <v>Sem dados</v>
      </c>
      <c r="R53" s="42" t="s">
        <v>77</v>
      </c>
      <c r="S53" s="42" t="s">
        <v>74</v>
      </c>
      <c r="T53" s="42" t="s">
        <v>19</v>
      </c>
      <c r="U53" s="42" t="s">
        <v>14</v>
      </c>
      <c r="V53" s="54" t="s">
        <v>14</v>
      </c>
      <c r="W53" s="78">
        <v>2</v>
      </c>
      <c r="X53" s="55" t="s">
        <v>527</v>
      </c>
      <c r="Y53" s="56">
        <v>927762627</v>
      </c>
      <c r="Z53" s="44" t="s">
        <v>15</v>
      </c>
    </row>
    <row r="54" spans="1:26" ht="30" customHeight="1">
      <c r="A54" s="37">
        <v>52</v>
      </c>
      <c r="B54" s="38">
        <v>21</v>
      </c>
      <c r="C54" s="39" t="s">
        <v>118</v>
      </c>
      <c r="D54" s="40" t="s">
        <v>358</v>
      </c>
      <c r="E54" s="40" t="s">
        <v>411</v>
      </c>
      <c r="F54" s="40"/>
      <c r="G54" s="40" t="str">
        <f t="shared" ca="1" si="0"/>
        <v/>
      </c>
      <c r="H54" s="53" t="s">
        <v>84</v>
      </c>
      <c r="I54" s="39">
        <v>64</v>
      </c>
      <c r="J54" s="41">
        <v>22717</v>
      </c>
      <c r="K54" s="54">
        <v>45839</v>
      </c>
      <c r="L54" s="54" t="s">
        <v>515</v>
      </c>
      <c r="M54" s="45">
        <v>365</v>
      </c>
      <c r="N54" s="45" t="str">
        <f t="shared" ca="1" si="1"/>
        <v>0 anos, 9 meses</v>
      </c>
      <c r="O54" s="54"/>
      <c r="P54" s="59" t="str">
        <f t="shared" si="2"/>
        <v>Sem dados</v>
      </c>
      <c r="Q54" s="41" t="str">
        <f t="shared" ca="1" si="3"/>
        <v>Sem dados</v>
      </c>
      <c r="R54" s="42" t="s">
        <v>21</v>
      </c>
      <c r="S54" s="42" t="s">
        <v>119</v>
      </c>
      <c r="T54" s="42" t="s">
        <v>13</v>
      </c>
      <c r="U54" s="42" t="s">
        <v>14</v>
      </c>
      <c r="V54" s="54" t="s">
        <v>14</v>
      </c>
      <c r="W54" s="78">
        <v>2</v>
      </c>
      <c r="X54" s="55" t="s">
        <v>527</v>
      </c>
      <c r="Y54" s="56">
        <v>924557664</v>
      </c>
      <c r="Z54" s="44" t="s">
        <v>15</v>
      </c>
    </row>
    <row r="55" spans="1:26" ht="30" customHeight="1">
      <c r="A55" s="37">
        <v>53</v>
      </c>
      <c r="B55" s="38">
        <v>22</v>
      </c>
      <c r="C55" s="39" t="s">
        <v>120</v>
      </c>
      <c r="D55" s="40" t="s">
        <v>358</v>
      </c>
      <c r="E55" s="40" t="s">
        <v>412</v>
      </c>
      <c r="F55" s="40"/>
      <c r="G55" s="40" t="str">
        <f t="shared" ca="1" si="0"/>
        <v/>
      </c>
      <c r="H55" s="53" t="s">
        <v>80</v>
      </c>
      <c r="I55" s="39">
        <v>51</v>
      </c>
      <c r="J55" s="41">
        <v>27646</v>
      </c>
      <c r="K55" s="54">
        <v>44147</v>
      </c>
      <c r="L55" s="54" t="s">
        <v>515</v>
      </c>
      <c r="M55" s="45">
        <v>365</v>
      </c>
      <c r="N55" s="45" t="str">
        <f t="shared" ca="1" si="1"/>
        <v>5 anos, 5 meses</v>
      </c>
      <c r="O55" s="54"/>
      <c r="P55" s="59" t="str">
        <f t="shared" si="2"/>
        <v>Sem dados</v>
      </c>
      <c r="Q55" s="41" t="str">
        <f t="shared" ca="1" si="3"/>
        <v>Sem dados</v>
      </c>
      <c r="R55" s="42" t="s">
        <v>17</v>
      </c>
      <c r="S55" s="42" t="s">
        <v>121</v>
      </c>
      <c r="T55" s="42" t="s">
        <v>13</v>
      </c>
      <c r="U55" s="42" t="s">
        <v>14</v>
      </c>
      <c r="V55" s="54" t="s">
        <v>14</v>
      </c>
      <c r="W55" s="78">
        <v>0</v>
      </c>
      <c r="X55" s="55" t="s">
        <v>527</v>
      </c>
      <c r="Y55" s="56">
        <v>922363749</v>
      </c>
      <c r="Z55" s="44" t="s">
        <v>15</v>
      </c>
    </row>
    <row r="56" spans="1:26" ht="30" customHeight="1">
      <c r="A56" s="37">
        <v>54</v>
      </c>
      <c r="B56" s="38">
        <v>23</v>
      </c>
      <c r="C56" s="39" t="s">
        <v>122</v>
      </c>
      <c r="D56" s="40" t="s">
        <v>358</v>
      </c>
      <c r="E56" s="40" t="s">
        <v>413</v>
      </c>
      <c r="F56" s="40"/>
      <c r="G56" s="40" t="str">
        <f t="shared" ca="1" si="0"/>
        <v/>
      </c>
      <c r="H56" s="53" t="s">
        <v>84</v>
      </c>
      <c r="I56" s="39">
        <v>40</v>
      </c>
      <c r="J56" s="41">
        <v>31742</v>
      </c>
      <c r="K56" s="54">
        <v>45839</v>
      </c>
      <c r="L56" s="54" t="s">
        <v>515</v>
      </c>
      <c r="M56" s="45">
        <v>365</v>
      </c>
      <c r="N56" s="45" t="str">
        <f t="shared" ca="1" si="1"/>
        <v>0 anos, 9 meses</v>
      </c>
      <c r="O56" s="54"/>
      <c r="P56" s="59" t="str">
        <f t="shared" si="2"/>
        <v>Sem dados</v>
      </c>
      <c r="Q56" s="41" t="str">
        <f t="shared" ca="1" si="3"/>
        <v>Sem dados</v>
      </c>
      <c r="R56" s="42" t="s">
        <v>21</v>
      </c>
      <c r="S56" s="42" t="s">
        <v>123</v>
      </c>
      <c r="T56" s="42" t="s">
        <v>19</v>
      </c>
      <c r="U56" s="42" t="s">
        <v>14</v>
      </c>
      <c r="V56" s="54" t="s">
        <v>14</v>
      </c>
      <c r="W56" s="78"/>
      <c r="X56" s="55" t="s">
        <v>527</v>
      </c>
      <c r="Y56" s="56">
        <v>554988348020</v>
      </c>
      <c r="Z56" s="44" t="s">
        <v>15</v>
      </c>
    </row>
    <row r="57" spans="1:26" ht="30" customHeight="1">
      <c r="A57" s="37">
        <v>55</v>
      </c>
      <c r="B57" s="38">
        <v>24</v>
      </c>
      <c r="C57" s="39" t="s">
        <v>124</v>
      </c>
      <c r="D57" s="40" t="s">
        <v>358</v>
      </c>
      <c r="E57" s="40" t="s">
        <v>414</v>
      </c>
      <c r="F57" s="40"/>
      <c r="G57" s="40" t="str">
        <f t="shared" ca="1" si="0"/>
        <v/>
      </c>
      <c r="H57" s="53" t="s">
        <v>80</v>
      </c>
      <c r="I57" s="39">
        <v>63</v>
      </c>
      <c r="J57" s="41">
        <v>23144</v>
      </c>
      <c r="K57" s="54">
        <v>42917</v>
      </c>
      <c r="L57" s="54" t="s">
        <v>515</v>
      </c>
      <c r="M57" s="45">
        <v>365</v>
      </c>
      <c r="N57" s="45" t="str">
        <f t="shared" ca="1" si="1"/>
        <v>8 anos, 9 meses</v>
      </c>
      <c r="O57" s="54"/>
      <c r="P57" s="59" t="str">
        <f t="shared" si="2"/>
        <v>Sem dados</v>
      </c>
      <c r="Q57" s="41" t="str">
        <f t="shared" ca="1" si="3"/>
        <v>Sem dados</v>
      </c>
      <c r="R57" s="59" t="s">
        <v>115</v>
      </c>
      <c r="S57" s="42" t="s">
        <v>125</v>
      </c>
      <c r="T57" s="42" t="s">
        <v>13</v>
      </c>
      <c r="U57" s="42" t="s">
        <v>14</v>
      </c>
      <c r="V57" s="54" t="s">
        <v>14</v>
      </c>
      <c r="W57" s="78">
        <v>3</v>
      </c>
      <c r="X57" s="55" t="s">
        <v>527</v>
      </c>
      <c r="Y57" s="56">
        <v>925033551</v>
      </c>
      <c r="Z57" s="44" t="s">
        <v>15</v>
      </c>
    </row>
    <row r="58" spans="1:26" ht="30" customHeight="1">
      <c r="A58" s="37">
        <v>56</v>
      </c>
      <c r="B58" s="38" t="s">
        <v>314</v>
      </c>
      <c r="C58" s="39" t="s">
        <v>126</v>
      </c>
      <c r="D58" s="40" t="s">
        <v>358</v>
      </c>
      <c r="E58" s="40" t="s">
        <v>415</v>
      </c>
      <c r="F58" s="40"/>
      <c r="G58" s="40" t="str">
        <f t="shared" ca="1" si="0"/>
        <v/>
      </c>
      <c r="H58" s="53" t="s">
        <v>84</v>
      </c>
      <c r="I58" s="39">
        <v>42</v>
      </c>
      <c r="J58" s="41">
        <v>30743</v>
      </c>
      <c r="K58" s="41">
        <v>45945</v>
      </c>
      <c r="L58" s="54" t="s">
        <v>515</v>
      </c>
      <c r="M58" s="45">
        <v>365</v>
      </c>
      <c r="N58" s="45" t="str">
        <f t="shared" ca="1" si="1"/>
        <v>0 anos, 6 meses</v>
      </c>
      <c r="O58" s="54"/>
      <c r="P58" s="59" t="str">
        <f t="shared" si="2"/>
        <v>Sem dados</v>
      </c>
      <c r="Q58" s="41" t="str">
        <f t="shared" ca="1" si="3"/>
        <v>Sem dados</v>
      </c>
      <c r="R58" s="42" t="s">
        <v>127</v>
      </c>
      <c r="S58" s="42" t="s">
        <v>128</v>
      </c>
      <c r="T58" s="42" t="s">
        <v>19</v>
      </c>
      <c r="U58" s="42" t="s">
        <v>14</v>
      </c>
      <c r="V58" s="54" t="s">
        <v>14</v>
      </c>
      <c r="W58" s="78">
        <v>0</v>
      </c>
      <c r="X58" s="55" t="s">
        <v>525</v>
      </c>
      <c r="Y58" s="56"/>
      <c r="Z58" s="44" t="s">
        <v>15</v>
      </c>
    </row>
    <row r="59" spans="1:26" ht="30" customHeight="1">
      <c r="A59" s="37">
        <v>57</v>
      </c>
      <c r="B59" s="38" t="s">
        <v>315</v>
      </c>
      <c r="C59" s="39" t="s">
        <v>129</v>
      </c>
      <c r="D59" s="40" t="s">
        <v>358</v>
      </c>
      <c r="E59" s="40" t="s">
        <v>399</v>
      </c>
      <c r="F59" s="40"/>
      <c r="G59" s="40" t="str">
        <f t="shared" ca="1" si="0"/>
        <v/>
      </c>
      <c r="H59" s="53" t="s">
        <v>84</v>
      </c>
      <c r="I59" s="39">
        <v>48</v>
      </c>
      <c r="J59" s="41">
        <v>28502</v>
      </c>
      <c r="K59" s="54">
        <v>45797</v>
      </c>
      <c r="L59" s="54" t="s">
        <v>515</v>
      </c>
      <c r="M59" s="45">
        <v>365</v>
      </c>
      <c r="N59" s="45" t="str">
        <f t="shared" ca="1" si="1"/>
        <v>0 anos, 11 meses</v>
      </c>
      <c r="O59" s="54"/>
      <c r="P59" s="59" t="str">
        <f t="shared" si="2"/>
        <v>Sem dados</v>
      </c>
      <c r="Q59" s="41" t="str">
        <f t="shared" ca="1" si="3"/>
        <v>Sem dados</v>
      </c>
      <c r="R59" s="42" t="s">
        <v>88</v>
      </c>
      <c r="S59" s="42" t="s">
        <v>97</v>
      </c>
      <c r="T59" s="42" t="s">
        <v>41</v>
      </c>
      <c r="U59" s="42" t="s">
        <v>14</v>
      </c>
      <c r="V59" s="54" t="s">
        <v>14</v>
      </c>
      <c r="W59" s="78">
        <v>1</v>
      </c>
      <c r="X59" s="55" t="s">
        <v>526</v>
      </c>
      <c r="Y59" s="55" t="s">
        <v>532</v>
      </c>
      <c r="Z59" s="44" t="s">
        <v>15</v>
      </c>
    </row>
    <row r="60" spans="1:26" ht="30" customHeight="1">
      <c r="A60" s="37">
        <v>58</v>
      </c>
      <c r="B60" s="38" t="s">
        <v>316</v>
      </c>
      <c r="C60" s="39" t="s">
        <v>130</v>
      </c>
      <c r="D60" s="40" t="s">
        <v>358</v>
      </c>
      <c r="E60" s="40" t="s">
        <v>416</v>
      </c>
      <c r="F60" s="40"/>
      <c r="G60" s="40" t="str">
        <f t="shared" ca="1" si="0"/>
        <v/>
      </c>
      <c r="H60" s="53" t="s">
        <v>80</v>
      </c>
      <c r="I60" s="39">
        <v>47</v>
      </c>
      <c r="J60" s="41">
        <v>29041</v>
      </c>
      <c r="K60" s="54">
        <v>44847</v>
      </c>
      <c r="L60" s="41" t="s">
        <v>515</v>
      </c>
      <c r="M60" s="45">
        <v>365</v>
      </c>
      <c r="N60" s="45" t="str">
        <f t="shared" ca="1" si="1"/>
        <v>3 anos, 6 meses</v>
      </c>
      <c r="O60" s="41"/>
      <c r="P60" s="59" t="str">
        <f t="shared" si="2"/>
        <v>Sem dados</v>
      </c>
      <c r="Q60" s="41" t="str">
        <f t="shared" ca="1" si="3"/>
        <v>Sem dados</v>
      </c>
      <c r="R60" s="42" t="s">
        <v>88</v>
      </c>
      <c r="S60" s="42" t="s">
        <v>97</v>
      </c>
      <c r="T60" s="42" t="s">
        <v>19</v>
      </c>
      <c r="U60" s="42" t="s">
        <v>14</v>
      </c>
      <c r="V60" s="54" t="s">
        <v>14</v>
      </c>
      <c r="W60" s="78">
        <v>3</v>
      </c>
      <c r="X60" s="56" t="s">
        <v>526</v>
      </c>
      <c r="Y60" s="56">
        <v>942001672</v>
      </c>
      <c r="Z60" s="44" t="s">
        <v>15</v>
      </c>
    </row>
    <row r="61" spans="1:26" ht="30" customHeight="1">
      <c r="A61" s="37">
        <v>59</v>
      </c>
      <c r="B61" s="38" t="s">
        <v>317</v>
      </c>
      <c r="C61" s="39" t="s">
        <v>131</v>
      </c>
      <c r="D61" s="40" t="s">
        <v>358</v>
      </c>
      <c r="E61" s="40" t="s">
        <v>417</v>
      </c>
      <c r="F61" s="40"/>
      <c r="G61" s="40" t="str">
        <f t="shared" ca="1" si="0"/>
        <v/>
      </c>
      <c r="H61" s="53" t="s">
        <v>84</v>
      </c>
      <c r="I61" s="39">
        <v>56</v>
      </c>
      <c r="J61" s="60">
        <v>25576</v>
      </c>
      <c r="K61" s="54">
        <v>44817</v>
      </c>
      <c r="L61" s="41" t="s">
        <v>515</v>
      </c>
      <c r="M61" s="45">
        <v>365</v>
      </c>
      <c r="N61" s="45" t="str">
        <f t="shared" ca="1" si="1"/>
        <v>3 anos, 7 meses</v>
      </c>
      <c r="O61" s="41"/>
      <c r="P61" s="59" t="str">
        <f t="shared" si="2"/>
        <v>Sem dados</v>
      </c>
      <c r="Q61" s="41" t="str">
        <f t="shared" ca="1" si="3"/>
        <v>Sem dados</v>
      </c>
      <c r="R61" s="42" t="s">
        <v>49</v>
      </c>
      <c r="S61" s="42" t="s">
        <v>132</v>
      </c>
      <c r="T61" s="42" t="s">
        <v>19</v>
      </c>
      <c r="U61" s="42" t="s">
        <v>14</v>
      </c>
      <c r="V61" s="54" t="s">
        <v>14</v>
      </c>
      <c r="W61" s="78">
        <v>2</v>
      </c>
      <c r="X61" s="55" t="s">
        <v>526</v>
      </c>
      <c r="Y61" s="55">
        <v>924623279</v>
      </c>
      <c r="Z61" s="44" t="s">
        <v>15</v>
      </c>
    </row>
    <row r="62" spans="1:26" ht="30" customHeight="1" thickBot="1">
      <c r="A62" s="65">
        <v>60</v>
      </c>
      <c r="B62" s="66" t="s">
        <v>318</v>
      </c>
      <c r="C62" s="67" t="s">
        <v>133</v>
      </c>
      <c r="D62" s="68" t="s">
        <v>358</v>
      </c>
      <c r="E62" s="68" t="s">
        <v>418</v>
      </c>
      <c r="F62" s="68"/>
      <c r="G62" s="68" t="str">
        <f t="shared" ca="1" si="0"/>
        <v/>
      </c>
      <c r="H62" s="86" t="s">
        <v>84</v>
      </c>
      <c r="I62" s="67">
        <v>37</v>
      </c>
      <c r="J62" s="87">
        <v>32816</v>
      </c>
      <c r="K62" s="70">
        <v>45992</v>
      </c>
      <c r="L62" s="70" t="s">
        <v>515</v>
      </c>
      <c r="M62" s="81">
        <v>365</v>
      </c>
      <c r="N62" s="81" t="str">
        <f t="shared" ca="1" si="1"/>
        <v>0 anos, 4 meses</v>
      </c>
      <c r="O62" s="70"/>
      <c r="P62" s="85" t="str">
        <f t="shared" si="2"/>
        <v>Sem dados</v>
      </c>
      <c r="Q62" s="74" t="str">
        <f t="shared" ca="1" si="3"/>
        <v>Sem dados</v>
      </c>
      <c r="R62" s="71" t="s">
        <v>21</v>
      </c>
      <c r="S62" s="71" t="s">
        <v>123</v>
      </c>
      <c r="T62" s="71" t="s">
        <v>41</v>
      </c>
      <c r="U62" s="71" t="s">
        <v>14</v>
      </c>
      <c r="V62" s="70" t="s">
        <v>14</v>
      </c>
      <c r="W62" s="88"/>
      <c r="X62" s="89" t="s">
        <v>526</v>
      </c>
      <c r="Y62" s="89" t="s">
        <v>533</v>
      </c>
      <c r="Z62" s="73" t="s">
        <v>15</v>
      </c>
    </row>
    <row r="63" spans="1:26" ht="30" hidden="1" customHeight="1">
      <c r="A63" s="21"/>
      <c r="B63" s="22" t="s">
        <v>350</v>
      </c>
      <c r="C63" s="23" t="s">
        <v>297</v>
      </c>
      <c r="D63" s="24" t="s">
        <v>357</v>
      </c>
      <c r="E63" s="24" t="s">
        <v>507</v>
      </c>
      <c r="F63" s="24"/>
      <c r="G63" s="24"/>
      <c r="H63" s="23" t="s">
        <v>10</v>
      </c>
      <c r="I63" s="23">
        <v>30</v>
      </c>
      <c r="J63" s="25">
        <v>35220</v>
      </c>
      <c r="K63" s="26">
        <v>46055</v>
      </c>
      <c r="L63" s="26" t="s">
        <v>515</v>
      </c>
      <c r="M63" s="26"/>
      <c r="N63" s="26" t="s">
        <v>512</v>
      </c>
      <c r="O63" s="26"/>
      <c r="P63" s="26"/>
      <c r="Q63" s="26"/>
      <c r="R63" s="27" t="s">
        <v>222</v>
      </c>
      <c r="S63" s="27" t="s">
        <v>298</v>
      </c>
      <c r="T63" s="27" t="s">
        <v>13</v>
      </c>
      <c r="U63" s="27" t="s">
        <v>137</v>
      </c>
      <c r="V63" s="26" t="s">
        <v>520</v>
      </c>
      <c r="W63" s="26"/>
      <c r="X63" s="26" t="s">
        <v>526</v>
      </c>
      <c r="Y63" s="28">
        <v>934339396</v>
      </c>
      <c r="Z63" s="27" t="s">
        <v>25</v>
      </c>
    </row>
    <row r="64" spans="1:26" ht="30" hidden="1" customHeight="1">
      <c r="A64" s="3"/>
      <c r="B64" s="11" t="s">
        <v>351</v>
      </c>
      <c r="C64" s="4" t="s">
        <v>299</v>
      </c>
      <c r="D64" s="12" t="s">
        <v>357</v>
      </c>
      <c r="E64" s="12" t="s">
        <v>508</v>
      </c>
      <c r="F64" s="12"/>
      <c r="G64" s="12"/>
      <c r="H64" s="4" t="s">
        <v>10</v>
      </c>
      <c r="I64" s="4">
        <v>23</v>
      </c>
      <c r="J64" s="15">
        <v>37963</v>
      </c>
      <c r="K64" s="14">
        <v>46055</v>
      </c>
      <c r="L64" s="14" t="s">
        <v>515</v>
      </c>
      <c r="M64" s="14"/>
      <c r="N64" s="14" t="s">
        <v>513</v>
      </c>
      <c r="O64" s="14"/>
      <c r="P64" s="14"/>
      <c r="Q64" s="14"/>
      <c r="R64" s="5" t="s">
        <v>177</v>
      </c>
      <c r="S64" s="5" t="s">
        <v>206</v>
      </c>
      <c r="T64" s="5" t="s">
        <v>13</v>
      </c>
      <c r="U64" s="5" t="s">
        <v>137</v>
      </c>
      <c r="V64" s="14" t="s">
        <v>520</v>
      </c>
      <c r="W64" s="13">
        <v>0</v>
      </c>
      <c r="X64" s="14" t="s">
        <v>525</v>
      </c>
      <c r="Y64" s="16">
        <v>930828501</v>
      </c>
      <c r="Z64" s="5" t="s">
        <v>15</v>
      </c>
    </row>
    <row r="65" spans="1:26" ht="25.35" hidden="1" customHeight="1">
      <c r="A65" s="3"/>
      <c r="B65" s="11" t="s">
        <v>352</v>
      </c>
      <c r="C65" s="3" t="s">
        <v>300</v>
      </c>
      <c r="D65" s="12" t="s">
        <v>359</v>
      </c>
      <c r="E65" s="12"/>
      <c r="F65" s="12"/>
      <c r="G65" s="12"/>
      <c r="H65" s="3" t="s">
        <v>10</v>
      </c>
      <c r="I65" s="7">
        <v>36</v>
      </c>
      <c r="J65" s="15">
        <v>33213</v>
      </c>
      <c r="K65" s="14">
        <v>46076</v>
      </c>
      <c r="L65" s="14" t="s">
        <v>515</v>
      </c>
      <c r="M65" s="14"/>
      <c r="N65" s="14"/>
      <c r="O65" s="14"/>
      <c r="P65" s="14"/>
      <c r="Q65" s="14"/>
      <c r="R65" s="6" t="s">
        <v>301</v>
      </c>
      <c r="S65" s="6" t="s">
        <v>302</v>
      </c>
      <c r="T65" s="5" t="s">
        <v>13</v>
      </c>
      <c r="U65" s="5" t="s">
        <v>137</v>
      </c>
      <c r="V65" s="14" t="s">
        <v>520</v>
      </c>
      <c r="W65" s="13"/>
      <c r="X65" s="14" t="s">
        <v>527</v>
      </c>
      <c r="Y65" s="16">
        <v>926335454</v>
      </c>
      <c r="Z65" s="5" t="s">
        <v>15</v>
      </c>
    </row>
    <row r="66" spans="1:26" ht="25.35" hidden="1" customHeight="1">
      <c r="A66" s="3"/>
      <c r="B66" s="11" t="s">
        <v>353</v>
      </c>
      <c r="C66" s="3" t="s">
        <v>303</v>
      </c>
      <c r="D66" s="12" t="s">
        <v>360</v>
      </c>
      <c r="E66" s="12"/>
      <c r="F66" s="12"/>
      <c r="G66" s="12"/>
      <c r="H66" s="3" t="s">
        <v>10</v>
      </c>
      <c r="I66" s="7">
        <v>30</v>
      </c>
      <c r="J66" s="15">
        <v>34287</v>
      </c>
      <c r="K66" s="14">
        <v>46071</v>
      </c>
      <c r="L66" s="14" t="s">
        <v>515</v>
      </c>
      <c r="M66" s="14"/>
      <c r="N66" s="14"/>
      <c r="O66" s="14"/>
      <c r="P66" s="14"/>
      <c r="Q66" s="14"/>
      <c r="R66" s="5" t="s">
        <v>177</v>
      </c>
      <c r="S66" s="6" t="s">
        <v>237</v>
      </c>
      <c r="T66" s="5" t="s">
        <v>30</v>
      </c>
      <c r="U66" s="5" t="s">
        <v>137</v>
      </c>
      <c r="V66" s="14" t="s">
        <v>520</v>
      </c>
      <c r="W66" s="13"/>
      <c r="X66" s="14" t="s">
        <v>525</v>
      </c>
      <c r="Y66" s="16"/>
      <c r="Z66" s="5" t="s">
        <v>25</v>
      </c>
    </row>
    <row r="67" spans="1:26" ht="25.35" hidden="1" customHeight="1">
      <c r="A67" s="3"/>
      <c r="B67" s="11" t="s">
        <v>354</v>
      </c>
      <c r="C67" s="3" t="s">
        <v>304</v>
      </c>
      <c r="D67" s="12" t="s">
        <v>357</v>
      </c>
      <c r="E67" s="12"/>
      <c r="F67" s="12"/>
      <c r="G67" s="12"/>
      <c r="H67" s="3" t="s">
        <v>10</v>
      </c>
      <c r="I67" s="7">
        <v>30</v>
      </c>
      <c r="J67" s="15">
        <v>34086</v>
      </c>
      <c r="K67" s="14">
        <v>46094</v>
      </c>
      <c r="L67" s="14" t="s">
        <v>515</v>
      </c>
      <c r="M67" s="14"/>
      <c r="N67" s="14"/>
      <c r="O67" s="14"/>
      <c r="P67" s="14"/>
      <c r="Q67" s="14"/>
      <c r="R67" s="6" t="s">
        <v>305</v>
      </c>
      <c r="S67" s="6" t="s">
        <v>306</v>
      </c>
      <c r="T67" s="5" t="s">
        <v>13</v>
      </c>
      <c r="U67" s="5" t="s">
        <v>137</v>
      </c>
      <c r="V67" s="14" t="s">
        <v>520</v>
      </c>
      <c r="W67" s="13"/>
      <c r="X67" s="14" t="s">
        <v>541</v>
      </c>
      <c r="Y67" s="16">
        <v>933675087</v>
      </c>
      <c r="Z67" s="5" t="s">
        <v>15</v>
      </c>
    </row>
    <row r="68" spans="1:26" hidden="1">
      <c r="B68" s="11" t="s">
        <v>355</v>
      </c>
      <c r="D68" s="12" t="s">
        <v>357</v>
      </c>
      <c r="E68" s="12"/>
      <c r="F68" s="17"/>
      <c r="G68" s="17"/>
      <c r="J68" s="15">
        <v>34743</v>
      </c>
      <c r="K68" s="14">
        <v>46082</v>
      </c>
      <c r="L68" s="14" t="s">
        <v>515</v>
      </c>
      <c r="M68" s="14"/>
      <c r="N68" s="14"/>
      <c r="O68" s="19"/>
      <c r="P68" s="19"/>
      <c r="Q68" s="19"/>
      <c r="V68" s="14" t="s">
        <v>520</v>
      </c>
      <c r="W68" s="13"/>
      <c r="X68" s="14" t="s">
        <v>527</v>
      </c>
      <c r="Y68" s="16"/>
    </row>
    <row r="70" spans="1:26">
      <c r="A70" s="1" t="s">
        <v>137</v>
      </c>
      <c r="C70" t="s">
        <v>307</v>
      </c>
    </row>
    <row r="71" spans="1:26">
      <c r="A71" s="1" t="s">
        <v>14</v>
      </c>
      <c r="C71" t="s">
        <v>310</v>
      </c>
    </row>
    <row r="72" spans="1:26">
      <c r="A72" s="1" t="s">
        <v>308</v>
      </c>
      <c r="C72" t="s">
        <v>309</v>
      </c>
    </row>
  </sheetData>
  <autoFilter ref="C2:Z68" xr:uid="{25E544E3-5F5F-4E19-9D6B-09A9C290C7D0}">
    <filterColumn colId="8">
      <filters>
        <dateGroupItem year="2025" dateTimeGrouping="year"/>
      </filters>
    </filterColumn>
  </autoFilter>
  <conditionalFormatting sqref="G3:G62">
    <cfRule type="beginsWith" dxfId="13" priority="5" operator="beginsWith" text="Faltam">
      <formula>LEFT(G3,LEN("Faltam"))="Faltam"</formula>
    </cfRule>
    <cfRule type="containsText" dxfId="12" priority="6" operator="containsText" text="Documento Expirado">
      <formula>NOT(ISERROR(SEARCH("Documento Expirado",G3)))</formula>
    </cfRule>
    <cfRule type="containsText" dxfId="11" priority="7" operator="containsText" text="Dentro do Prazo">
      <formula>NOT(ISERROR(SEARCH("Dentro do Prazo",G3)))</formula>
    </cfRule>
  </conditionalFormatting>
  <conditionalFormatting sqref="Q3:Q62">
    <cfRule type="beginsWith" dxfId="10" priority="1" operator="beginsWith" text="Faltam">
      <formula>LEFT(Q3,LEN("Faltam"))="Faltam"</formula>
    </cfRule>
    <cfRule type="containsText" dxfId="9" priority="2" operator="containsText" text="Contrato activo">
      <formula>NOT(ISERROR(SEARCH("Contrato activo",Q3)))</formula>
    </cfRule>
    <cfRule type="containsText" dxfId="8" priority="3" operator="containsText" text="Expirado">
      <formula>NOT(ISERROR(SEARCH("Expirado",Q3)))</formula>
    </cfRule>
    <cfRule type="containsText" dxfId="7" priority="4" operator="containsText" text="Sem dados">
      <formula>NOT(ISERROR(SEARCH("Sem dados",Q3)))</formula>
    </cfRule>
  </conditionalFormatting>
  <printOptions horizontalCentered="1"/>
  <pageMargins left="0.39370078740157483" right="0.35433070866141736" top="1.1811023622047245" bottom="0.78740157480314965" header="0.31496062992125984" footer="0.31496062992125984"/>
  <pageSetup paperSize="8" scale="36" fitToHeight="0" orientation="landscape" r:id="rId1"/>
  <headerFooter scaleWithDoc="0">
    <oddHeader>&amp;L&amp;G&amp;C
&amp;"Calibri,Negrito"&amp;14Controlo de Colaboradores AHCC&amp;R&amp;"Calibri,Normal"Mapa
MP.CGC.01.DCH.01
Página: &amp;P/&amp;N</oddHeader>
    <oddFooter>&amp;L&amp;G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B146-EC0D-4C4C-ACB2-E0289223A256}">
  <sheetPr filterMode="1">
    <tabColor theme="5" tint="0.79998168889431442"/>
    <pageSetUpPr fitToPage="1"/>
  </sheetPr>
  <dimension ref="A1:Z100"/>
  <sheetViews>
    <sheetView showGridLines="0" zoomScale="50" zoomScaleNormal="65" zoomScaleSheetLayoutView="65" workbookViewId="0">
      <pane ySplit="2" topLeftCell="A66" activePane="bottomLeft" state="frozen"/>
      <selection pane="bottomLeft"/>
    </sheetView>
  </sheetViews>
  <sheetFormatPr defaultRowHeight="14.4"/>
  <cols>
    <col min="1" max="1" width="6.6640625" style="1" customWidth="1"/>
    <col min="2" max="2" width="10.33203125" style="1" customWidth="1"/>
    <col min="3" max="3" width="28.6640625" customWidth="1"/>
    <col min="4" max="4" width="25.44140625" bestFit="1" customWidth="1"/>
    <col min="5" max="6" width="22.6640625" customWidth="1"/>
    <col min="7" max="7" width="22.44140625" customWidth="1"/>
    <col min="8" max="8" width="20.33203125" customWidth="1"/>
    <col min="9" max="9" width="10.33203125" customWidth="1"/>
    <col min="10" max="10" width="29.6640625" bestFit="1" customWidth="1"/>
    <col min="11" max="11" width="19" customWidth="1"/>
    <col min="12" max="12" width="26.44140625" bestFit="1" customWidth="1"/>
    <col min="13" max="13" width="26.44140625" customWidth="1"/>
    <col min="14" max="14" width="21" bestFit="1" customWidth="1"/>
    <col min="15" max="17" width="21" customWidth="1"/>
    <col min="18" max="18" width="30.33203125" bestFit="1" customWidth="1"/>
    <col min="19" max="19" width="44.88671875" bestFit="1" customWidth="1"/>
    <col min="20" max="20" width="20.33203125" customWidth="1"/>
    <col min="21" max="21" width="12.44140625" bestFit="1" customWidth="1"/>
    <col min="22" max="22" width="16" customWidth="1"/>
    <col min="23" max="23" width="11.6640625" style="1" customWidth="1"/>
    <col min="24" max="24" width="21.6640625" customWidth="1"/>
    <col min="25" max="25" width="23.33203125" customWidth="1"/>
    <col min="26" max="26" width="16.6640625" bestFit="1" customWidth="1"/>
  </cols>
  <sheetData>
    <row r="1" spans="1:26" ht="31.5" customHeight="1" thickBot="1">
      <c r="A1" s="8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8"/>
      <c r="X1" s="9"/>
      <c r="Y1" s="9"/>
      <c r="Z1" s="9"/>
    </row>
    <row r="2" spans="1:26" ht="31.2">
      <c r="A2" s="20" t="s">
        <v>0</v>
      </c>
      <c r="B2" s="10" t="s">
        <v>311</v>
      </c>
      <c r="C2" s="2" t="s">
        <v>1</v>
      </c>
      <c r="D2" s="2" t="s">
        <v>356</v>
      </c>
      <c r="E2" s="2" t="s">
        <v>361</v>
      </c>
      <c r="F2" s="18" t="s">
        <v>542</v>
      </c>
      <c r="G2" s="18" t="s">
        <v>543</v>
      </c>
      <c r="H2" s="2" t="s">
        <v>2</v>
      </c>
      <c r="I2" s="2" t="s">
        <v>3</v>
      </c>
      <c r="J2" s="2" t="s">
        <v>509</v>
      </c>
      <c r="K2" s="2" t="s">
        <v>510</v>
      </c>
      <c r="L2" s="2" t="s">
        <v>514</v>
      </c>
      <c r="M2" s="18" t="s">
        <v>546</v>
      </c>
      <c r="N2" s="18" t="s">
        <v>548</v>
      </c>
      <c r="O2" s="18" t="s">
        <v>544</v>
      </c>
      <c r="P2" s="18" t="s">
        <v>547</v>
      </c>
      <c r="Q2" s="18" t="s">
        <v>545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519</v>
      </c>
      <c r="W2" s="2" t="s">
        <v>521</v>
      </c>
      <c r="X2" s="2" t="s">
        <v>522</v>
      </c>
      <c r="Y2" s="2" t="s">
        <v>523</v>
      </c>
      <c r="Z2" s="2" t="s">
        <v>8</v>
      </c>
    </row>
    <row r="3" spans="1:26" ht="30" customHeight="1">
      <c r="A3" s="37" cm="1">
        <f t="array" ref="A3:A90">_xlfn.SEQUENCE(88)</f>
        <v>1</v>
      </c>
      <c r="B3" s="38" t="s">
        <v>319</v>
      </c>
      <c r="C3" s="39" t="s">
        <v>134</v>
      </c>
      <c r="D3" s="40" t="s">
        <v>357</v>
      </c>
      <c r="E3" s="40" t="s">
        <v>419</v>
      </c>
      <c r="F3" s="41">
        <v>45712</v>
      </c>
      <c r="G3" s="40" t="str">
        <f t="shared" ref="G3:G7" ca="1" si="0">IF(F3="","",IF(F3&lt;TODAY(),"Documento Expirado",IF(F3-TODAY()&gt;182,"Dentro do Prazo","Faltam "&amp;(F3-TODAY())&amp;" dias")))</f>
        <v>Documento Expirado</v>
      </c>
      <c r="H3" s="39" t="s">
        <v>10</v>
      </c>
      <c r="I3" s="39">
        <v>43</v>
      </c>
      <c r="J3" s="60">
        <v>30381</v>
      </c>
      <c r="K3" s="41">
        <v>41275</v>
      </c>
      <c r="L3" s="41" t="s">
        <v>516</v>
      </c>
      <c r="M3" s="41" t="s">
        <v>549</v>
      </c>
      <c r="N3" s="45" t="str">
        <f t="shared" ref="N3:N7" ca="1" si="1">DATEDIF(K3,TODAY(),"Y")&amp;" anos, "&amp;DATEDIF(K3,TODAY(),"YM")&amp;" meses"</f>
        <v>13 anos, 3 meses</v>
      </c>
      <c r="O3" s="41"/>
      <c r="P3" s="59" t="str">
        <f t="shared" ref="P3:P6" si="2">IF(O3="","Sem dados",O3+M3)</f>
        <v>Sem dados</v>
      </c>
      <c r="Q3" s="41" t="str">
        <f t="shared" ref="Q3:Q7" ca="1" si="3">IF(P3="Sem dados","Sem dados",
IF(P3&lt;TODAY(),"Expirado",
IF(P3-TODAY()&lt;=45,"Faltam "&amp;(P3-TODAY())&amp;" dias",
"Contrato activo")))</f>
        <v>Sem dados</v>
      </c>
      <c r="R3" s="42" t="s">
        <v>135</v>
      </c>
      <c r="S3" s="42" t="s">
        <v>136</v>
      </c>
      <c r="T3" s="42" t="s">
        <v>13</v>
      </c>
      <c r="U3" s="42" t="s">
        <v>137</v>
      </c>
      <c r="V3" s="41" t="s">
        <v>520</v>
      </c>
      <c r="W3" s="77">
        <v>8</v>
      </c>
      <c r="X3" s="41" t="s">
        <v>526</v>
      </c>
      <c r="Y3" s="43">
        <v>936000171</v>
      </c>
      <c r="Z3" s="44" t="s">
        <v>15</v>
      </c>
    </row>
    <row r="4" spans="1:26" ht="30" customHeight="1">
      <c r="A4" s="37">
        <v>2</v>
      </c>
      <c r="B4" s="38">
        <v>123</v>
      </c>
      <c r="C4" s="39" t="s">
        <v>138</v>
      </c>
      <c r="D4" s="40" t="s">
        <v>357</v>
      </c>
      <c r="E4" s="40" t="s">
        <v>420</v>
      </c>
      <c r="F4" s="41">
        <v>46166</v>
      </c>
      <c r="G4" s="40" t="str">
        <f t="shared" ca="1" si="0"/>
        <v>Faltam 27 dias</v>
      </c>
      <c r="H4" s="39" t="s">
        <v>10</v>
      </c>
      <c r="I4" s="39">
        <v>0</v>
      </c>
      <c r="J4" s="61">
        <v>35240</v>
      </c>
      <c r="K4" s="54">
        <v>45078</v>
      </c>
      <c r="L4" s="41" t="s">
        <v>515</v>
      </c>
      <c r="M4" s="45">
        <v>182</v>
      </c>
      <c r="N4" s="45" t="str">
        <f t="shared" ca="1" si="1"/>
        <v>2 anos, 10 meses</v>
      </c>
      <c r="O4" s="41">
        <v>45708</v>
      </c>
      <c r="P4" s="59">
        <f t="shared" si="2"/>
        <v>45890</v>
      </c>
      <c r="Q4" s="41" t="str">
        <f t="shared" ca="1" si="3"/>
        <v>Expirado</v>
      </c>
      <c r="R4" s="42" t="s">
        <v>139</v>
      </c>
      <c r="S4" s="42" t="s">
        <v>29</v>
      </c>
      <c r="T4" s="42" t="s">
        <v>30</v>
      </c>
      <c r="U4" s="42" t="s">
        <v>137</v>
      </c>
      <c r="V4" s="54" t="s">
        <v>137</v>
      </c>
      <c r="W4" s="78">
        <v>0</v>
      </c>
      <c r="X4" s="54" t="s">
        <v>525</v>
      </c>
      <c r="Y4" s="56">
        <v>926783390</v>
      </c>
      <c r="Z4" s="44" t="s">
        <v>15</v>
      </c>
    </row>
    <row r="5" spans="1:26" ht="30" customHeight="1">
      <c r="A5" s="37">
        <v>3</v>
      </c>
      <c r="B5" s="38">
        <v>146</v>
      </c>
      <c r="C5" s="39" t="s">
        <v>140</v>
      </c>
      <c r="D5" s="40" t="s">
        <v>357</v>
      </c>
      <c r="E5" s="40" t="s">
        <v>421</v>
      </c>
      <c r="F5" s="41">
        <v>46527</v>
      </c>
      <c r="G5" s="40" t="str">
        <f t="shared" ca="1" si="0"/>
        <v>Dentro do Prazo</v>
      </c>
      <c r="H5" s="39" t="s">
        <v>10</v>
      </c>
      <c r="I5" s="39">
        <v>26</v>
      </c>
      <c r="J5" s="41">
        <v>36743</v>
      </c>
      <c r="K5" s="54">
        <v>45635</v>
      </c>
      <c r="L5" s="54" t="s">
        <v>515</v>
      </c>
      <c r="M5" s="45">
        <v>182</v>
      </c>
      <c r="N5" s="45" t="str">
        <f t="shared" ca="1" si="1"/>
        <v>1 anos, 4 meses</v>
      </c>
      <c r="O5" s="41">
        <v>45950</v>
      </c>
      <c r="P5" s="59">
        <f t="shared" si="2"/>
        <v>46132</v>
      </c>
      <c r="Q5" s="41" t="str">
        <f t="shared" ca="1" si="3"/>
        <v>Expirado</v>
      </c>
      <c r="R5" s="42" t="s">
        <v>141</v>
      </c>
      <c r="S5" s="42" t="s">
        <v>142</v>
      </c>
      <c r="T5" s="42" t="s">
        <v>13</v>
      </c>
      <c r="U5" s="42" t="s">
        <v>137</v>
      </c>
      <c r="V5" s="54" t="s">
        <v>137</v>
      </c>
      <c r="W5" s="78">
        <v>0</v>
      </c>
      <c r="X5" s="54" t="s">
        <v>525</v>
      </c>
      <c r="Y5" s="56">
        <v>949279711</v>
      </c>
      <c r="Z5" s="44" t="s">
        <v>15</v>
      </c>
    </row>
    <row r="6" spans="1:26" ht="30" customHeight="1">
      <c r="A6" s="37">
        <v>4</v>
      </c>
      <c r="B6" s="38">
        <v>164</v>
      </c>
      <c r="C6" s="39" t="s">
        <v>143</v>
      </c>
      <c r="D6" s="40" t="s">
        <v>357</v>
      </c>
      <c r="E6" s="40" t="s">
        <v>422</v>
      </c>
      <c r="F6" s="40"/>
      <c r="G6" s="40" t="str">
        <f t="shared" ca="1" si="0"/>
        <v/>
      </c>
      <c r="H6" s="39" t="s">
        <v>84</v>
      </c>
      <c r="I6" s="39">
        <v>46</v>
      </c>
      <c r="J6" s="41">
        <v>29584</v>
      </c>
      <c r="K6" s="54">
        <v>45848</v>
      </c>
      <c r="L6" s="54" t="s">
        <v>517</v>
      </c>
      <c r="M6" s="45">
        <v>182</v>
      </c>
      <c r="N6" s="45" t="str">
        <f t="shared" ca="1" si="1"/>
        <v>0 anos, 9 meses</v>
      </c>
      <c r="O6" s="54">
        <v>46711</v>
      </c>
      <c r="P6" s="59">
        <f t="shared" si="2"/>
        <v>46893</v>
      </c>
      <c r="Q6" s="41" t="str">
        <f t="shared" ca="1" si="3"/>
        <v>Contrato activo</v>
      </c>
      <c r="R6" s="42" t="s">
        <v>144</v>
      </c>
      <c r="S6" s="42" t="s">
        <v>145</v>
      </c>
      <c r="T6" s="42" t="s">
        <v>13</v>
      </c>
      <c r="U6" s="42" t="s">
        <v>137</v>
      </c>
      <c r="V6" s="54" t="s">
        <v>137</v>
      </c>
      <c r="W6" s="78">
        <v>2</v>
      </c>
      <c r="X6" s="54" t="s">
        <v>527</v>
      </c>
      <c r="Y6" s="56">
        <v>945944669</v>
      </c>
      <c r="Z6" s="44" t="s">
        <v>25</v>
      </c>
    </row>
    <row r="7" spans="1:26" ht="30" customHeight="1">
      <c r="A7" s="37">
        <v>5</v>
      </c>
      <c r="B7" s="38">
        <v>85</v>
      </c>
      <c r="C7" s="39" t="s">
        <v>146</v>
      </c>
      <c r="D7" s="40" t="s">
        <v>357</v>
      </c>
      <c r="E7" s="40" t="s">
        <v>423</v>
      </c>
      <c r="F7" s="40"/>
      <c r="G7" s="40" t="str">
        <f t="shared" ca="1" si="0"/>
        <v/>
      </c>
      <c r="H7" s="39" t="s">
        <v>10</v>
      </c>
      <c r="I7" s="39">
        <v>44</v>
      </c>
      <c r="J7" s="41">
        <v>30214</v>
      </c>
      <c r="K7" s="54">
        <v>42912</v>
      </c>
      <c r="L7" s="54" t="s">
        <v>516</v>
      </c>
      <c r="M7" s="63" t="s">
        <v>549</v>
      </c>
      <c r="N7" s="45" t="str">
        <f t="shared" ca="1" si="1"/>
        <v>8 anos, 10 meses</v>
      </c>
      <c r="O7" s="54"/>
      <c r="P7" s="59" t="str">
        <f>IF(O7="","Sem dados",O7+M7)</f>
        <v>Sem dados</v>
      </c>
      <c r="Q7" s="41" t="str">
        <f t="shared" ca="1" si="3"/>
        <v>Sem dados</v>
      </c>
      <c r="R7" s="42" t="s">
        <v>147</v>
      </c>
      <c r="S7" s="42" t="s">
        <v>148</v>
      </c>
      <c r="T7" s="42" t="s">
        <v>13</v>
      </c>
      <c r="U7" s="42" t="s">
        <v>137</v>
      </c>
      <c r="V7" s="54" t="s">
        <v>137</v>
      </c>
      <c r="W7" s="78">
        <v>3</v>
      </c>
      <c r="X7" s="54" t="s">
        <v>525</v>
      </c>
      <c r="Y7" s="56">
        <v>941898707</v>
      </c>
      <c r="Z7" s="44" t="s">
        <v>25</v>
      </c>
    </row>
    <row r="8" spans="1:26" ht="30" customHeight="1">
      <c r="A8" s="37">
        <v>6</v>
      </c>
      <c r="B8" s="38">
        <v>156</v>
      </c>
      <c r="C8" s="39" t="s">
        <v>149</v>
      </c>
      <c r="D8" s="40" t="s">
        <v>357</v>
      </c>
      <c r="E8" s="40" t="s">
        <v>424</v>
      </c>
      <c r="F8" s="40"/>
      <c r="G8" s="40" t="str">
        <f t="shared" ref="G8:G71" ca="1" si="4">IF(F8="","",IF(F8&lt;TODAY(),"Documento Expirado",IF(F8-TODAY()&gt;182,"Dentro do Prazo","Faltam "&amp;(F8-TODAY())&amp;" dias")))</f>
        <v/>
      </c>
      <c r="H8" s="39" t="s">
        <v>10</v>
      </c>
      <c r="I8" s="39">
        <v>36</v>
      </c>
      <c r="J8" s="41">
        <v>32896</v>
      </c>
      <c r="K8" s="54">
        <v>45748</v>
      </c>
      <c r="L8" s="54" t="s">
        <v>515</v>
      </c>
      <c r="M8" s="45">
        <v>182</v>
      </c>
      <c r="N8" s="45" t="str">
        <f t="shared" ref="N8:N71" ca="1" si="5">DATEDIF(K8,TODAY(),"Y")&amp;" anos, "&amp;DATEDIF(K8,TODAY(),"YM")&amp;" meses"</f>
        <v>1 anos, 0 meses</v>
      </c>
      <c r="O8" s="63"/>
      <c r="P8" s="59" t="str">
        <f>IF(O8="","Sem dados",O8+M8)</f>
        <v>Sem dados</v>
      </c>
      <c r="Q8" s="41" t="str">
        <f t="shared" ref="Q8:Q71" ca="1" si="6">IF(P8="Sem dados","Sem dados",
IF(P8&lt;TODAY(),"Expirado",
IF(P8-TODAY()&lt;=45,"Faltam "&amp;(P8-TODAY())&amp;" dias",
"Contrato activo")))</f>
        <v>Sem dados</v>
      </c>
      <c r="R8" s="42" t="s">
        <v>11</v>
      </c>
      <c r="S8" s="42" t="s">
        <v>150</v>
      </c>
      <c r="T8" s="62" t="s">
        <v>151</v>
      </c>
      <c r="U8" s="42" t="s">
        <v>137</v>
      </c>
      <c r="V8" s="54" t="s">
        <v>137</v>
      </c>
      <c r="W8" s="78">
        <v>3</v>
      </c>
      <c r="X8" s="54" t="s">
        <v>534</v>
      </c>
      <c r="Y8" s="56">
        <v>931246302</v>
      </c>
      <c r="Z8" s="44" t="s">
        <v>15</v>
      </c>
    </row>
    <row r="9" spans="1:26" ht="30" customHeight="1">
      <c r="A9" s="37">
        <v>7</v>
      </c>
      <c r="B9" s="38">
        <v>107</v>
      </c>
      <c r="C9" s="39" t="s">
        <v>152</v>
      </c>
      <c r="D9" s="40" t="s">
        <v>357</v>
      </c>
      <c r="E9" s="40" t="s">
        <v>425</v>
      </c>
      <c r="F9" s="40"/>
      <c r="G9" s="40" t="str">
        <f t="shared" ca="1" si="4"/>
        <v/>
      </c>
      <c r="H9" s="39" t="s">
        <v>10</v>
      </c>
      <c r="I9" s="39">
        <v>40</v>
      </c>
      <c r="J9" s="41">
        <v>31530</v>
      </c>
      <c r="K9" s="54">
        <v>44986</v>
      </c>
      <c r="L9" s="41" t="s">
        <v>515</v>
      </c>
      <c r="M9" s="45">
        <v>182</v>
      </c>
      <c r="N9" s="45" t="str">
        <f t="shared" ca="1" si="5"/>
        <v>3 anos, 1 meses</v>
      </c>
      <c r="O9" s="41"/>
      <c r="P9" s="59" t="str">
        <f t="shared" ref="P9:P72" si="7">IF(O9="","Sem dados",O9+M9)</f>
        <v>Sem dados</v>
      </c>
      <c r="Q9" s="41" t="str">
        <f t="shared" ca="1" si="6"/>
        <v>Sem dados</v>
      </c>
      <c r="R9" s="42" t="s">
        <v>139</v>
      </c>
      <c r="S9" s="42" t="s">
        <v>29</v>
      </c>
      <c r="T9" s="42" t="s">
        <v>30</v>
      </c>
      <c r="U9" s="42" t="s">
        <v>137</v>
      </c>
      <c r="V9" s="54" t="s">
        <v>137</v>
      </c>
      <c r="W9" s="78">
        <v>6</v>
      </c>
      <c r="X9" s="54" t="s">
        <v>525</v>
      </c>
      <c r="Y9" s="56">
        <v>924891021</v>
      </c>
      <c r="Z9" s="44" t="s">
        <v>15</v>
      </c>
    </row>
    <row r="10" spans="1:26" ht="30" customHeight="1">
      <c r="A10" s="37">
        <v>8</v>
      </c>
      <c r="B10" s="38">
        <v>86</v>
      </c>
      <c r="C10" s="39" t="s">
        <v>153</v>
      </c>
      <c r="D10" s="40" t="s">
        <v>357</v>
      </c>
      <c r="E10" s="40" t="s">
        <v>426</v>
      </c>
      <c r="F10" s="40"/>
      <c r="G10" s="40" t="str">
        <f t="shared" ca="1" si="4"/>
        <v/>
      </c>
      <c r="H10" s="39" t="s">
        <v>10</v>
      </c>
      <c r="I10" s="39">
        <v>38</v>
      </c>
      <c r="J10" s="41">
        <v>32267</v>
      </c>
      <c r="K10" s="54">
        <v>42064</v>
      </c>
      <c r="L10" s="54" t="s">
        <v>516</v>
      </c>
      <c r="M10" s="82" t="s">
        <v>549</v>
      </c>
      <c r="N10" s="45" t="str">
        <f t="shared" ca="1" si="5"/>
        <v>11 anos, 1 meses</v>
      </c>
      <c r="O10" s="54"/>
      <c r="P10" s="59" t="str">
        <f t="shared" si="7"/>
        <v>Sem dados</v>
      </c>
      <c r="Q10" s="41" t="str">
        <f t="shared" ca="1" si="6"/>
        <v>Sem dados</v>
      </c>
      <c r="R10" s="42" t="s">
        <v>11</v>
      </c>
      <c r="S10" s="42" t="s">
        <v>154</v>
      </c>
      <c r="T10" s="42" t="s">
        <v>13</v>
      </c>
      <c r="U10" s="42" t="s">
        <v>137</v>
      </c>
      <c r="V10" s="54" t="s">
        <v>137</v>
      </c>
      <c r="W10" s="78">
        <v>3</v>
      </c>
      <c r="X10" s="54" t="s">
        <v>528</v>
      </c>
      <c r="Y10" s="56">
        <v>942055506</v>
      </c>
      <c r="Z10" s="44" t="s">
        <v>15</v>
      </c>
    </row>
    <row r="11" spans="1:26" ht="30" customHeight="1">
      <c r="A11" s="37">
        <v>9</v>
      </c>
      <c r="B11" s="38">
        <v>108</v>
      </c>
      <c r="C11" s="39" t="s">
        <v>155</v>
      </c>
      <c r="D11" s="40" t="s">
        <v>357</v>
      </c>
      <c r="E11" s="40" t="s">
        <v>427</v>
      </c>
      <c r="F11" s="40"/>
      <c r="G11" s="40" t="str">
        <f t="shared" ca="1" si="4"/>
        <v/>
      </c>
      <c r="H11" s="39" t="s">
        <v>10</v>
      </c>
      <c r="I11" s="39">
        <v>42</v>
      </c>
      <c r="J11" s="41">
        <v>30876</v>
      </c>
      <c r="K11" s="54">
        <v>44994</v>
      </c>
      <c r="L11" s="41" t="s">
        <v>515</v>
      </c>
      <c r="M11" s="45">
        <v>182</v>
      </c>
      <c r="N11" s="45" t="str">
        <f t="shared" ca="1" si="5"/>
        <v>3 anos, 1 meses</v>
      </c>
      <c r="O11" s="41"/>
      <c r="P11" s="59" t="str">
        <f t="shared" si="7"/>
        <v>Sem dados</v>
      </c>
      <c r="Q11" s="41" t="str">
        <f t="shared" ca="1" si="6"/>
        <v>Sem dados</v>
      </c>
      <c r="R11" s="42" t="s">
        <v>11</v>
      </c>
      <c r="S11" s="42" t="s">
        <v>156</v>
      </c>
      <c r="T11" s="42" t="s">
        <v>30</v>
      </c>
      <c r="U11" s="42" t="s">
        <v>137</v>
      </c>
      <c r="V11" s="54" t="s">
        <v>137</v>
      </c>
      <c r="W11" s="78">
        <v>6</v>
      </c>
      <c r="X11" s="54" t="s">
        <v>525</v>
      </c>
      <c r="Y11" s="56">
        <v>924946698</v>
      </c>
      <c r="Z11" s="44" t="s">
        <v>15</v>
      </c>
    </row>
    <row r="12" spans="1:26" ht="30" customHeight="1">
      <c r="A12" s="37">
        <v>10</v>
      </c>
      <c r="B12" s="38">
        <v>152</v>
      </c>
      <c r="C12" s="39" t="s">
        <v>157</v>
      </c>
      <c r="D12" s="40" t="s">
        <v>357</v>
      </c>
      <c r="E12" s="40" t="s">
        <v>428</v>
      </c>
      <c r="F12" s="40"/>
      <c r="G12" s="40" t="str">
        <f t="shared" ca="1" si="4"/>
        <v/>
      </c>
      <c r="H12" s="39" t="s">
        <v>10</v>
      </c>
      <c r="I12" s="39">
        <v>27</v>
      </c>
      <c r="J12" s="41">
        <v>36395</v>
      </c>
      <c r="K12" s="54">
        <v>45654</v>
      </c>
      <c r="L12" s="54" t="s">
        <v>515</v>
      </c>
      <c r="M12" s="82">
        <v>182</v>
      </c>
      <c r="N12" s="45" t="str">
        <f t="shared" ca="1" si="5"/>
        <v>1 anos, 3 meses</v>
      </c>
      <c r="O12" s="41"/>
      <c r="P12" s="59" t="str">
        <f t="shared" si="7"/>
        <v>Sem dados</v>
      </c>
      <c r="Q12" s="41" t="str">
        <f t="shared" ca="1" si="6"/>
        <v>Sem dados</v>
      </c>
      <c r="R12" s="42" t="s">
        <v>11</v>
      </c>
      <c r="S12" s="42" t="s">
        <v>154</v>
      </c>
      <c r="T12" s="42" t="s">
        <v>13</v>
      </c>
      <c r="U12" s="42" t="s">
        <v>137</v>
      </c>
      <c r="V12" s="54" t="s">
        <v>137</v>
      </c>
      <c r="W12" s="78">
        <v>4</v>
      </c>
      <c r="X12" s="54" t="s">
        <v>525</v>
      </c>
      <c r="Y12" s="56">
        <v>948281370</v>
      </c>
      <c r="Z12" s="44" t="s">
        <v>15</v>
      </c>
    </row>
    <row r="13" spans="1:26" ht="30" customHeight="1">
      <c r="A13" s="37">
        <v>11</v>
      </c>
      <c r="B13" s="38">
        <v>87</v>
      </c>
      <c r="C13" s="39" t="s">
        <v>158</v>
      </c>
      <c r="D13" s="40" t="s">
        <v>357</v>
      </c>
      <c r="E13" s="40" t="s">
        <v>429</v>
      </c>
      <c r="F13" s="40"/>
      <c r="G13" s="40" t="str">
        <f t="shared" ca="1" si="4"/>
        <v/>
      </c>
      <c r="H13" s="39" t="s">
        <v>10</v>
      </c>
      <c r="I13" s="39">
        <v>35</v>
      </c>
      <c r="J13" s="41">
        <v>33329</v>
      </c>
      <c r="K13" s="54">
        <v>42752</v>
      </c>
      <c r="L13" s="54" t="s">
        <v>516</v>
      </c>
      <c r="M13" s="82" t="s">
        <v>549</v>
      </c>
      <c r="N13" s="45" t="str">
        <f t="shared" ca="1" si="5"/>
        <v>9 anos, 3 meses</v>
      </c>
      <c r="O13" s="54"/>
      <c r="P13" s="59" t="str">
        <f t="shared" si="7"/>
        <v>Sem dados</v>
      </c>
      <c r="Q13" s="41" t="str">
        <f t="shared" ca="1" si="6"/>
        <v>Sem dados</v>
      </c>
      <c r="R13" s="42" t="s">
        <v>159</v>
      </c>
      <c r="S13" s="42" t="s">
        <v>160</v>
      </c>
      <c r="T13" s="42" t="s">
        <v>13</v>
      </c>
      <c r="U13" s="42" t="s">
        <v>137</v>
      </c>
      <c r="V13" s="54" t="s">
        <v>137</v>
      </c>
      <c r="W13" s="78">
        <v>6</v>
      </c>
      <c r="X13" s="54" t="s">
        <v>525</v>
      </c>
      <c r="Y13" s="56">
        <v>949523510</v>
      </c>
      <c r="Z13" s="44" t="s">
        <v>15</v>
      </c>
    </row>
    <row r="14" spans="1:26" ht="30" customHeight="1">
      <c r="A14" s="37">
        <v>12</v>
      </c>
      <c r="B14" s="38">
        <v>142</v>
      </c>
      <c r="C14" s="39" t="s">
        <v>161</v>
      </c>
      <c r="D14" s="40" t="s">
        <v>357</v>
      </c>
      <c r="E14" s="40" t="s">
        <v>430</v>
      </c>
      <c r="F14" s="40"/>
      <c r="G14" s="40" t="str">
        <f t="shared" ca="1" si="4"/>
        <v/>
      </c>
      <c r="H14" s="39" t="s">
        <v>10</v>
      </c>
      <c r="I14" s="39">
        <v>30</v>
      </c>
      <c r="J14" s="41">
        <v>35212</v>
      </c>
      <c r="K14" s="54">
        <v>45635</v>
      </c>
      <c r="L14" s="54" t="s">
        <v>515</v>
      </c>
      <c r="M14" s="82">
        <v>182</v>
      </c>
      <c r="N14" s="45" t="str">
        <f t="shared" ca="1" si="5"/>
        <v>1 anos, 4 meses</v>
      </c>
      <c r="O14" s="41"/>
      <c r="P14" s="59" t="str">
        <f t="shared" si="7"/>
        <v>Sem dados</v>
      </c>
      <c r="Q14" s="41" t="str">
        <f t="shared" ca="1" si="6"/>
        <v>Sem dados</v>
      </c>
      <c r="R14" s="42" t="s">
        <v>60</v>
      </c>
      <c r="S14" s="42" t="s">
        <v>162</v>
      </c>
      <c r="T14" s="42" t="s">
        <v>13</v>
      </c>
      <c r="U14" s="42" t="s">
        <v>137</v>
      </c>
      <c r="V14" s="54" t="s">
        <v>137</v>
      </c>
      <c r="W14" s="78">
        <v>1</v>
      </c>
      <c r="X14" s="54" t="s">
        <v>526</v>
      </c>
      <c r="Y14" s="55">
        <v>923299136</v>
      </c>
      <c r="Z14" s="44" t="s">
        <v>15</v>
      </c>
    </row>
    <row r="15" spans="1:26" ht="30" customHeight="1">
      <c r="A15" s="37">
        <v>13</v>
      </c>
      <c r="B15" s="38">
        <v>113</v>
      </c>
      <c r="C15" s="39" t="s">
        <v>163</v>
      </c>
      <c r="D15" s="40" t="s">
        <v>357</v>
      </c>
      <c r="E15" s="40" t="s">
        <v>431</v>
      </c>
      <c r="F15" s="40"/>
      <c r="G15" s="40" t="str">
        <f t="shared" ca="1" si="4"/>
        <v/>
      </c>
      <c r="H15" s="39" t="s">
        <v>10</v>
      </c>
      <c r="I15" s="39">
        <v>38</v>
      </c>
      <c r="J15" s="41">
        <v>32360</v>
      </c>
      <c r="K15" s="54">
        <v>44986</v>
      </c>
      <c r="L15" s="41" t="s">
        <v>515</v>
      </c>
      <c r="M15" s="45">
        <v>182</v>
      </c>
      <c r="N15" s="45" t="str">
        <f t="shared" ca="1" si="5"/>
        <v>3 anos, 1 meses</v>
      </c>
      <c r="O15" s="41"/>
      <c r="P15" s="59" t="str">
        <f t="shared" si="7"/>
        <v>Sem dados</v>
      </c>
      <c r="Q15" s="41" t="str">
        <f t="shared" ca="1" si="6"/>
        <v>Sem dados</v>
      </c>
      <c r="R15" s="42" t="s">
        <v>164</v>
      </c>
      <c r="S15" s="42" t="s">
        <v>165</v>
      </c>
      <c r="T15" s="42" t="s">
        <v>13</v>
      </c>
      <c r="U15" s="42" t="s">
        <v>137</v>
      </c>
      <c r="V15" s="54" t="s">
        <v>137</v>
      </c>
      <c r="W15" s="78">
        <v>4</v>
      </c>
      <c r="X15" s="54" t="s">
        <v>526</v>
      </c>
      <c r="Y15" s="56">
        <v>949638363</v>
      </c>
      <c r="Z15" s="44" t="s">
        <v>15</v>
      </c>
    </row>
    <row r="16" spans="1:26" ht="30" customHeight="1">
      <c r="A16" s="37">
        <v>14</v>
      </c>
      <c r="B16" s="38">
        <v>160</v>
      </c>
      <c r="C16" s="39" t="s">
        <v>166</v>
      </c>
      <c r="D16" s="40" t="s">
        <v>357</v>
      </c>
      <c r="E16" s="40" t="s">
        <v>432</v>
      </c>
      <c r="F16" s="40"/>
      <c r="G16" s="40" t="str">
        <f t="shared" ca="1" si="4"/>
        <v/>
      </c>
      <c r="H16" s="39" t="s">
        <v>10</v>
      </c>
      <c r="I16" s="39">
        <v>25</v>
      </c>
      <c r="J16" s="41">
        <v>37041</v>
      </c>
      <c r="K16" s="54">
        <v>45839</v>
      </c>
      <c r="L16" s="54" t="s">
        <v>515</v>
      </c>
      <c r="M16" s="82">
        <v>182</v>
      </c>
      <c r="N16" s="45" t="str">
        <f t="shared" ca="1" si="5"/>
        <v>0 anos, 9 meses</v>
      </c>
      <c r="O16" s="54"/>
      <c r="P16" s="59" t="str">
        <f t="shared" si="7"/>
        <v>Sem dados</v>
      </c>
      <c r="Q16" s="41" t="str">
        <f t="shared" ca="1" si="6"/>
        <v>Sem dados</v>
      </c>
      <c r="R16" s="42" t="s">
        <v>141</v>
      </c>
      <c r="S16" s="42" t="s">
        <v>167</v>
      </c>
      <c r="T16" s="42" t="s">
        <v>13</v>
      </c>
      <c r="U16" s="42" t="s">
        <v>137</v>
      </c>
      <c r="V16" s="54" t="s">
        <v>137</v>
      </c>
      <c r="W16" s="78">
        <v>0</v>
      </c>
      <c r="X16" s="54" t="s">
        <v>525</v>
      </c>
      <c r="Y16" s="56">
        <v>947854154</v>
      </c>
      <c r="Z16" s="44" t="s">
        <v>25</v>
      </c>
    </row>
    <row r="17" spans="1:26" ht="30" customHeight="1">
      <c r="A17" s="37">
        <v>15</v>
      </c>
      <c r="B17" s="38">
        <v>13</v>
      </c>
      <c r="C17" s="39" t="s">
        <v>168</v>
      </c>
      <c r="D17" s="40" t="s">
        <v>357</v>
      </c>
      <c r="E17" s="40" t="s">
        <v>433</v>
      </c>
      <c r="F17" s="40"/>
      <c r="G17" s="40" t="str">
        <f t="shared" ca="1" si="4"/>
        <v/>
      </c>
      <c r="H17" s="39" t="s">
        <v>10</v>
      </c>
      <c r="I17" s="39">
        <v>44</v>
      </c>
      <c r="J17" s="41">
        <v>33736</v>
      </c>
      <c r="K17" s="41">
        <v>43801</v>
      </c>
      <c r="L17" s="41" t="s">
        <v>516</v>
      </c>
      <c r="M17" s="45" t="s">
        <v>549</v>
      </c>
      <c r="N17" s="45" t="str">
        <f t="shared" ca="1" si="5"/>
        <v>6 anos, 4 meses</v>
      </c>
      <c r="O17" s="41"/>
      <c r="P17" s="59" t="str">
        <f t="shared" si="7"/>
        <v>Sem dados</v>
      </c>
      <c r="Q17" s="41" t="str">
        <f t="shared" ca="1" si="6"/>
        <v>Sem dados</v>
      </c>
      <c r="R17" s="42" t="s">
        <v>11</v>
      </c>
      <c r="S17" s="42" t="s">
        <v>169</v>
      </c>
      <c r="T17" s="42" t="s">
        <v>13</v>
      </c>
      <c r="U17" s="42" t="s">
        <v>112</v>
      </c>
      <c r="V17" s="41" t="s">
        <v>14</v>
      </c>
      <c r="W17" s="46">
        <v>3</v>
      </c>
      <c r="X17" s="41" t="s">
        <v>526</v>
      </c>
      <c r="Y17" s="40">
        <v>923454516</v>
      </c>
      <c r="Z17" s="44" t="s">
        <v>15</v>
      </c>
    </row>
    <row r="18" spans="1:26" ht="30" customHeight="1">
      <c r="A18" s="37">
        <v>16</v>
      </c>
      <c r="B18" s="38">
        <v>88</v>
      </c>
      <c r="C18" s="39" t="s">
        <v>170</v>
      </c>
      <c r="D18" s="40" t="s">
        <v>357</v>
      </c>
      <c r="E18" s="40" t="s">
        <v>434</v>
      </c>
      <c r="F18" s="40"/>
      <c r="G18" s="40" t="str">
        <f t="shared" ca="1" si="4"/>
        <v/>
      </c>
      <c r="H18" s="39" t="s">
        <v>10</v>
      </c>
      <c r="I18" s="39">
        <v>28</v>
      </c>
      <c r="J18" s="41">
        <v>36067</v>
      </c>
      <c r="K18" s="54">
        <v>45108</v>
      </c>
      <c r="L18" s="41" t="s">
        <v>515</v>
      </c>
      <c r="M18" s="45">
        <v>182</v>
      </c>
      <c r="N18" s="45" t="str">
        <f t="shared" ca="1" si="5"/>
        <v>2 anos, 9 meses</v>
      </c>
      <c r="O18" s="41"/>
      <c r="P18" s="59" t="str">
        <f t="shared" si="7"/>
        <v>Sem dados</v>
      </c>
      <c r="Q18" s="41" t="str">
        <f t="shared" ca="1" si="6"/>
        <v>Sem dados</v>
      </c>
      <c r="R18" s="42" t="s">
        <v>159</v>
      </c>
      <c r="S18" s="42" t="s">
        <v>160</v>
      </c>
      <c r="T18" s="42" t="s">
        <v>13</v>
      </c>
      <c r="U18" s="42" t="s">
        <v>137</v>
      </c>
      <c r="V18" s="54" t="s">
        <v>137</v>
      </c>
      <c r="W18" s="78">
        <v>0</v>
      </c>
      <c r="X18" s="54" t="s">
        <v>525</v>
      </c>
      <c r="Y18" s="56">
        <v>933654647</v>
      </c>
      <c r="Z18" s="44" t="s">
        <v>15</v>
      </c>
    </row>
    <row r="19" spans="1:26" ht="30" customHeight="1">
      <c r="A19" s="37">
        <v>17</v>
      </c>
      <c r="B19" s="38">
        <v>89</v>
      </c>
      <c r="C19" s="39" t="s">
        <v>171</v>
      </c>
      <c r="D19" s="40" t="s">
        <v>357</v>
      </c>
      <c r="E19" s="40" t="s">
        <v>435</v>
      </c>
      <c r="F19" s="40"/>
      <c r="G19" s="40" t="str">
        <f t="shared" ca="1" si="4"/>
        <v/>
      </c>
      <c r="H19" s="39" t="s">
        <v>10</v>
      </c>
      <c r="I19" s="39">
        <v>44</v>
      </c>
      <c r="J19" s="41">
        <v>30018</v>
      </c>
      <c r="K19" s="54">
        <v>41730</v>
      </c>
      <c r="L19" s="54" t="s">
        <v>516</v>
      </c>
      <c r="M19" s="82" t="s">
        <v>549</v>
      </c>
      <c r="N19" s="45" t="str">
        <f t="shared" ca="1" si="5"/>
        <v>12 anos, 0 meses</v>
      </c>
      <c r="O19" s="54"/>
      <c r="P19" s="59" t="str">
        <f t="shared" si="7"/>
        <v>Sem dados</v>
      </c>
      <c r="Q19" s="41" t="str">
        <f t="shared" ca="1" si="6"/>
        <v>Sem dados</v>
      </c>
      <c r="R19" s="42" t="s">
        <v>139</v>
      </c>
      <c r="S19" s="42" t="s">
        <v>172</v>
      </c>
      <c r="T19" s="42" t="s">
        <v>30</v>
      </c>
      <c r="U19" s="42" t="s">
        <v>137</v>
      </c>
      <c r="V19" s="54" t="s">
        <v>137</v>
      </c>
      <c r="W19" s="78">
        <v>6</v>
      </c>
      <c r="X19" s="54" t="s">
        <v>525</v>
      </c>
      <c r="Y19" s="56">
        <v>957688871</v>
      </c>
      <c r="Z19" s="44" t="s">
        <v>15</v>
      </c>
    </row>
    <row r="20" spans="1:26" ht="30" customHeight="1">
      <c r="A20" s="37">
        <v>18</v>
      </c>
      <c r="B20" s="38">
        <v>135</v>
      </c>
      <c r="C20" s="39" t="s">
        <v>173</v>
      </c>
      <c r="D20" s="40" t="s">
        <v>357</v>
      </c>
      <c r="E20" s="40" t="s">
        <v>436</v>
      </c>
      <c r="F20" s="40"/>
      <c r="G20" s="40" t="str">
        <f t="shared" ca="1" si="4"/>
        <v/>
      </c>
      <c r="H20" s="39" t="s">
        <v>10</v>
      </c>
      <c r="I20" s="39">
        <v>36</v>
      </c>
      <c r="J20" s="41">
        <v>33237</v>
      </c>
      <c r="K20" s="54">
        <v>45495</v>
      </c>
      <c r="L20" s="54" t="s">
        <v>515</v>
      </c>
      <c r="M20" s="82">
        <v>182</v>
      </c>
      <c r="N20" s="45" t="str">
        <f t="shared" ca="1" si="5"/>
        <v>1 anos, 9 meses</v>
      </c>
      <c r="O20" s="41"/>
      <c r="P20" s="59" t="str">
        <f t="shared" si="7"/>
        <v>Sem dados</v>
      </c>
      <c r="Q20" s="41" t="str">
        <f t="shared" ca="1" si="6"/>
        <v>Sem dados</v>
      </c>
      <c r="R20" s="42" t="s">
        <v>174</v>
      </c>
      <c r="S20" s="42" t="s">
        <v>175</v>
      </c>
      <c r="T20" s="42" t="s">
        <v>13</v>
      </c>
      <c r="U20" s="42" t="s">
        <v>137</v>
      </c>
      <c r="V20" s="54" t="s">
        <v>137</v>
      </c>
      <c r="W20" s="78">
        <v>0</v>
      </c>
      <c r="X20" s="54" t="s">
        <v>529</v>
      </c>
      <c r="Y20" s="56">
        <v>923973518</v>
      </c>
      <c r="Z20" s="44" t="s">
        <v>25</v>
      </c>
    </row>
    <row r="21" spans="1:26" ht="30" customHeight="1">
      <c r="A21" s="37">
        <v>19</v>
      </c>
      <c r="B21" s="38">
        <v>141</v>
      </c>
      <c r="C21" s="39" t="s">
        <v>176</v>
      </c>
      <c r="D21" s="40" t="s">
        <v>357</v>
      </c>
      <c r="E21" s="40" t="s">
        <v>437</v>
      </c>
      <c r="F21" s="40"/>
      <c r="G21" s="40" t="str">
        <f t="shared" ca="1" si="4"/>
        <v/>
      </c>
      <c r="H21" s="39" t="s">
        <v>10</v>
      </c>
      <c r="I21" s="39">
        <v>25</v>
      </c>
      <c r="J21" s="41">
        <v>37169</v>
      </c>
      <c r="K21" s="54">
        <v>45597</v>
      </c>
      <c r="L21" s="54" t="s">
        <v>515</v>
      </c>
      <c r="M21" s="82">
        <v>182</v>
      </c>
      <c r="N21" s="45" t="str">
        <f t="shared" ca="1" si="5"/>
        <v>1 anos, 5 meses</v>
      </c>
      <c r="O21" s="41"/>
      <c r="P21" s="59" t="str">
        <f t="shared" si="7"/>
        <v>Sem dados</v>
      </c>
      <c r="Q21" s="41" t="str">
        <f t="shared" ca="1" si="6"/>
        <v>Sem dados</v>
      </c>
      <c r="R21" s="42" t="s">
        <v>177</v>
      </c>
      <c r="S21" s="42" t="s">
        <v>178</v>
      </c>
      <c r="T21" s="42" t="s">
        <v>30</v>
      </c>
      <c r="U21" s="42" t="s">
        <v>137</v>
      </c>
      <c r="V21" s="54" t="s">
        <v>137</v>
      </c>
      <c r="W21" s="78">
        <v>0</v>
      </c>
      <c r="X21" s="54" t="s">
        <v>526</v>
      </c>
      <c r="Y21" s="56">
        <v>928036825</v>
      </c>
      <c r="Z21" s="44" t="s">
        <v>25</v>
      </c>
    </row>
    <row r="22" spans="1:26" ht="30" customHeight="1">
      <c r="A22" s="37">
        <v>20</v>
      </c>
      <c r="B22" s="38">
        <v>162</v>
      </c>
      <c r="C22" s="39" t="s">
        <v>179</v>
      </c>
      <c r="D22" s="40" t="s">
        <v>357</v>
      </c>
      <c r="E22" s="40" t="s">
        <v>438</v>
      </c>
      <c r="F22" s="40"/>
      <c r="G22" s="40" t="str">
        <f t="shared" ca="1" si="4"/>
        <v/>
      </c>
      <c r="H22" s="39" t="s">
        <v>10</v>
      </c>
      <c r="I22" s="39">
        <v>49</v>
      </c>
      <c r="J22" s="41">
        <v>28224</v>
      </c>
      <c r="K22" s="54">
        <v>45845</v>
      </c>
      <c r="L22" s="54" t="s">
        <v>515</v>
      </c>
      <c r="M22" s="82">
        <v>182</v>
      </c>
      <c r="N22" s="45" t="str">
        <f t="shared" ca="1" si="5"/>
        <v>0 anos, 9 meses</v>
      </c>
      <c r="O22" s="54"/>
      <c r="P22" s="59" t="str">
        <f t="shared" si="7"/>
        <v>Sem dados</v>
      </c>
      <c r="Q22" s="41" t="str">
        <f t="shared" ca="1" si="6"/>
        <v>Sem dados</v>
      </c>
      <c r="R22" s="42" t="s">
        <v>139</v>
      </c>
      <c r="S22" s="42" t="s">
        <v>29</v>
      </c>
      <c r="T22" s="42" t="s">
        <v>30</v>
      </c>
      <c r="U22" s="42" t="s">
        <v>137</v>
      </c>
      <c r="V22" s="54" t="s">
        <v>137</v>
      </c>
      <c r="W22" s="78">
        <v>6</v>
      </c>
      <c r="X22" s="54" t="s">
        <v>528</v>
      </c>
      <c r="Y22" s="56">
        <v>923517608</v>
      </c>
      <c r="Z22" s="44" t="s">
        <v>15</v>
      </c>
    </row>
    <row r="23" spans="1:26" ht="30" customHeight="1">
      <c r="A23" s="37">
        <v>21</v>
      </c>
      <c r="B23" s="38" t="s">
        <v>320</v>
      </c>
      <c r="C23" s="39" t="s">
        <v>180</v>
      </c>
      <c r="D23" s="40" t="s">
        <v>357</v>
      </c>
      <c r="E23" s="40" t="s">
        <v>439</v>
      </c>
      <c r="F23" s="40"/>
      <c r="G23" s="40" t="str">
        <f t="shared" ca="1" si="4"/>
        <v/>
      </c>
      <c r="H23" s="39" t="s">
        <v>10</v>
      </c>
      <c r="I23" s="39">
        <v>31</v>
      </c>
      <c r="J23" s="41">
        <v>34861</v>
      </c>
      <c r="K23" s="54">
        <v>45999</v>
      </c>
      <c r="L23" s="54" t="s">
        <v>515</v>
      </c>
      <c r="M23" s="82">
        <v>182</v>
      </c>
      <c r="N23" s="45" t="str">
        <f t="shared" ca="1" si="5"/>
        <v>0 anos, 4 meses</v>
      </c>
      <c r="O23" s="54"/>
      <c r="P23" s="59" t="str">
        <f t="shared" si="7"/>
        <v>Sem dados</v>
      </c>
      <c r="Q23" s="41" t="str">
        <f t="shared" ca="1" si="6"/>
        <v>Sem dados</v>
      </c>
      <c r="R23" s="42" t="s">
        <v>181</v>
      </c>
      <c r="S23" s="42" t="s">
        <v>182</v>
      </c>
      <c r="T23" s="42" t="s">
        <v>13</v>
      </c>
      <c r="U23" s="42" t="s">
        <v>137</v>
      </c>
      <c r="V23" s="54" t="s">
        <v>137</v>
      </c>
      <c r="W23" s="79">
        <v>0</v>
      </c>
      <c r="X23" s="54" t="s">
        <v>526</v>
      </c>
      <c r="Y23" s="56">
        <v>930814184</v>
      </c>
      <c r="Z23" s="44" t="s">
        <v>25</v>
      </c>
    </row>
    <row r="24" spans="1:26" ht="30" customHeight="1">
      <c r="A24" s="37">
        <v>22</v>
      </c>
      <c r="B24" s="38">
        <v>21</v>
      </c>
      <c r="C24" s="39" t="s">
        <v>183</v>
      </c>
      <c r="D24" s="40" t="s">
        <v>357</v>
      </c>
      <c r="E24" s="40" t="s">
        <v>440</v>
      </c>
      <c r="F24" s="40"/>
      <c r="G24" s="40" t="str">
        <f t="shared" ca="1" si="4"/>
        <v/>
      </c>
      <c r="H24" s="39" t="s">
        <v>10</v>
      </c>
      <c r="I24" s="39">
        <v>46</v>
      </c>
      <c r="J24" s="60">
        <v>29549</v>
      </c>
      <c r="K24" s="41">
        <v>43746</v>
      </c>
      <c r="L24" s="41" t="s">
        <v>515</v>
      </c>
      <c r="M24" s="45">
        <v>182</v>
      </c>
      <c r="N24" s="45" t="str">
        <f t="shared" ca="1" si="5"/>
        <v>6 anos, 6 meses</v>
      </c>
      <c r="O24" s="41"/>
      <c r="P24" s="59" t="str">
        <f t="shared" si="7"/>
        <v>Sem dados</v>
      </c>
      <c r="Q24" s="41" t="str">
        <f t="shared" ca="1" si="6"/>
        <v>Sem dados</v>
      </c>
      <c r="R24" s="42" t="s">
        <v>184</v>
      </c>
      <c r="S24" s="42" t="s">
        <v>185</v>
      </c>
      <c r="T24" s="42" t="s">
        <v>13</v>
      </c>
      <c r="U24" s="42" t="s">
        <v>137</v>
      </c>
      <c r="V24" s="41" t="s">
        <v>520</v>
      </c>
      <c r="W24" s="40">
        <v>9</v>
      </c>
      <c r="X24" s="41" t="s">
        <v>526</v>
      </c>
      <c r="Y24" s="43">
        <v>924623036</v>
      </c>
      <c r="Z24" s="44" t="s">
        <v>15</v>
      </c>
    </row>
    <row r="25" spans="1:26" ht="30" customHeight="1">
      <c r="A25" s="37">
        <v>23</v>
      </c>
      <c r="B25" s="38">
        <v>147</v>
      </c>
      <c r="C25" s="39" t="s">
        <v>186</v>
      </c>
      <c r="D25" s="40" t="s">
        <v>357</v>
      </c>
      <c r="E25" s="40" t="s">
        <v>441</v>
      </c>
      <c r="F25" s="40"/>
      <c r="G25" s="40" t="str">
        <f t="shared" ca="1" si="4"/>
        <v/>
      </c>
      <c r="H25" s="39" t="s">
        <v>10</v>
      </c>
      <c r="I25" s="39">
        <v>36</v>
      </c>
      <c r="J25" s="41">
        <v>33196</v>
      </c>
      <c r="K25" s="54">
        <v>45635</v>
      </c>
      <c r="L25" s="54" t="s">
        <v>515</v>
      </c>
      <c r="M25" s="82">
        <v>182</v>
      </c>
      <c r="N25" s="45" t="str">
        <f t="shared" ca="1" si="5"/>
        <v>1 anos, 4 meses</v>
      </c>
      <c r="O25" s="41"/>
      <c r="P25" s="59" t="str">
        <f t="shared" si="7"/>
        <v>Sem dados</v>
      </c>
      <c r="Q25" s="41" t="str">
        <f t="shared" ca="1" si="6"/>
        <v>Sem dados</v>
      </c>
      <c r="R25" s="42" t="s">
        <v>187</v>
      </c>
      <c r="S25" s="42" t="s">
        <v>188</v>
      </c>
      <c r="T25" s="42" t="s">
        <v>13</v>
      </c>
      <c r="U25" s="42" t="s">
        <v>137</v>
      </c>
      <c r="V25" s="54" t="s">
        <v>137</v>
      </c>
      <c r="W25" s="79">
        <v>4</v>
      </c>
      <c r="X25" s="54" t="s">
        <v>529</v>
      </c>
      <c r="Y25" s="55">
        <v>922961642</v>
      </c>
      <c r="Z25" s="44" t="s">
        <v>15</v>
      </c>
    </row>
    <row r="26" spans="1:26" ht="30" customHeight="1">
      <c r="A26" s="37">
        <v>24</v>
      </c>
      <c r="B26" s="38">
        <v>91</v>
      </c>
      <c r="C26" s="39" t="s">
        <v>189</v>
      </c>
      <c r="D26" s="40" t="s">
        <v>357</v>
      </c>
      <c r="E26" s="40" t="s">
        <v>442</v>
      </c>
      <c r="F26" s="40"/>
      <c r="G26" s="40" t="str">
        <f t="shared" ca="1" si="4"/>
        <v/>
      </c>
      <c r="H26" s="39" t="s">
        <v>10</v>
      </c>
      <c r="I26" s="39">
        <v>48</v>
      </c>
      <c r="J26" s="41">
        <v>28710</v>
      </c>
      <c r="K26" s="54">
        <v>42472</v>
      </c>
      <c r="L26" s="54" t="s">
        <v>516</v>
      </c>
      <c r="M26" s="82" t="s">
        <v>549</v>
      </c>
      <c r="N26" s="45" t="str">
        <f t="shared" ca="1" si="5"/>
        <v>10 anos, 0 meses</v>
      </c>
      <c r="O26" s="54"/>
      <c r="P26" s="59" t="str">
        <f t="shared" si="7"/>
        <v>Sem dados</v>
      </c>
      <c r="Q26" s="41" t="str">
        <f t="shared" ca="1" si="6"/>
        <v>Sem dados</v>
      </c>
      <c r="R26" s="42" t="s">
        <v>11</v>
      </c>
      <c r="S26" s="42" t="s">
        <v>190</v>
      </c>
      <c r="T26" s="42" t="s">
        <v>13</v>
      </c>
      <c r="U26" s="42" t="s">
        <v>137</v>
      </c>
      <c r="V26" s="54" t="s">
        <v>137</v>
      </c>
      <c r="W26" s="79">
        <v>4</v>
      </c>
      <c r="X26" s="54" t="s">
        <v>525</v>
      </c>
      <c r="Y26" s="56">
        <v>933431557</v>
      </c>
      <c r="Z26" s="44" t="s">
        <v>25</v>
      </c>
    </row>
    <row r="27" spans="1:26" ht="30" customHeight="1">
      <c r="A27" s="37">
        <v>25</v>
      </c>
      <c r="B27" s="38">
        <v>109</v>
      </c>
      <c r="C27" s="39" t="s">
        <v>191</v>
      </c>
      <c r="D27" s="40" t="s">
        <v>357</v>
      </c>
      <c r="E27" s="40" t="s">
        <v>443</v>
      </c>
      <c r="F27" s="40"/>
      <c r="G27" s="40" t="str">
        <f t="shared" ca="1" si="4"/>
        <v/>
      </c>
      <c r="H27" s="39" t="s">
        <v>10</v>
      </c>
      <c r="I27" s="39">
        <v>50</v>
      </c>
      <c r="J27" s="41">
        <v>27915</v>
      </c>
      <c r="K27" s="54">
        <v>45078</v>
      </c>
      <c r="L27" s="41" t="s">
        <v>515</v>
      </c>
      <c r="M27" s="45">
        <v>182</v>
      </c>
      <c r="N27" s="45" t="str">
        <f t="shared" ca="1" si="5"/>
        <v>2 anos, 10 meses</v>
      </c>
      <c r="O27" s="41"/>
      <c r="P27" s="59" t="str">
        <f t="shared" si="7"/>
        <v>Sem dados</v>
      </c>
      <c r="Q27" s="41" t="str">
        <f t="shared" ca="1" si="6"/>
        <v>Sem dados</v>
      </c>
      <c r="R27" s="42" t="s">
        <v>139</v>
      </c>
      <c r="S27" s="42" t="s">
        <v>29</v>
      </c>
      <c r="T27" s="42" t="s">
        <v>30</v>
      </c>
      <c r="U27" s="42" t="s">
        <v>137</v>
      </c>
      <c r="V27" s="54" t="s">
        <v>137</v>
      </c>
      <c r="W27" s="79">
        <v>8</v>
      </c>
      <c r="X27" s="54" t="s">
        <v>528</v>
      </c>
      <c r="Y27" s="56">
        <v>940958081</v>
      </c>
      <c r="Z27" s="44" t="s">
        <v>15</v>
      </c>
    </row>
    <row r="28" spans="1:26" ht="30" customHeight="1">
      <c r="A28" s="37">
        <v>26</v>
      </c>
      <c r="B28" s="38" t="s">
        <v>321</v>
      </c>
      <c r="C28" s="39" t="s">
        <v>192</v>
      </c>
      <c r="D28" s="40" t="s">
        <v>357</v>
      </c>
      <c r="E28" s="40" t="s">
        <v>444</v>
      </c>
      <c r="F28" s="40"/>
      <c r="G28" s="40" t="str">
        <f t="shared" ca="1" si="4"/>
        <v/>
      </c>
      <c r="H28" s="39" t="s">
        <v>10</v>
      </c>
      <c r="I28" s="39">
        <v>34</v>
      </c>
      <c r="J28" s="41">
        <v>33893</v>
      </c>
      <c r="K28" s="63">
        <v>45870</v>
      </c>
      <c r="L28" s="63" t="s">
        <v>515</v>
      </c>
      <c r="M28" s="82">
        <v>182</v>
      </c>
      <c r="N28" s="45" t="str">
        <f t="shared" ca="1" si="5"/>
        <v>0 anos, 8 meses</v>
      </c>
      <c r="O28" s="63"/>
      <c r="P28" s="59" t="str">
        <f t="shared" si="7"/>
        <v>Sem dados</v>
      </c>
      <c r="Q28" s="41" t="str">
        <f t="shared" ca="1" si="6"/>
        <v>Sem dados</v>
      </c>
      <c r="R28" s="42" t="s">
        <v>184</v>
      </c>
      <c r="S28" s="42" t="s">
        <v>193</v>
      </c>
      <c r="T28" s="42" t="s">
        <v>13</v>
      </c>
      <c r="U28" s="42" t="s">
        <v>137</v>
      </c>
      <c r="V28" s="54" t="s">
        <v>137</v>
      </c>
      <c r="W28" s="79">
        <v>0</v>
      </c>
      <c r="X28" s="63" t="s">
        <v>526</v>
      </c>
      <c r="Y28" s="56">
        <v>945121472</v>
      </c>
      <c r="Z28" s="44" t="s">
        <v>25</v>
      </c>
    </row>
    <row r="29" spans="1:26" ht="30" customHeight="1">
      <c r="A29" s="37">
        <v>27</v>
      </c>
      <c r="B29" s="38">
        <v>92</v>
      </c>
      <c r="C29" s="39" t="s">
        <v>194</v>
      </c>
      <c r="D29" s="40" t="s">
        <v>357</v>
      </c>
      <c r="E29" s="40" t="s">
        <v>445</v>
      </c>
      <c r="F29" s="40"/>
      <c r="G29" s="40" t="str">
        <f t="shared" ca="1" si="4"/>
        <v/>
      </c>
      <c r="H29" s="39" t="s">
        <v>10</v>
      </c>
      <c r="I29" s="39">
        <v>38</v>
      </c>
      <c r="J29" s="41">
        <v>32467</v>
      </c>
      <c r="K29" s="54">
        <v>42489</v>
      </c>
      <c r="L29" s="54" t="s">
        <v>516</v>
      </c>
      <c r="M29" s="82">
        <v>182</v>
      </c>
      <c r="N29" s="45" t="str">
        <f t="shared" ca="1" si="5"/>
        <v>9 anos, 11 meses</v>
      </c>
      <c r="O29" s="54"/>
      <c r="P29" s="59" t="str">
        <f t="shared" si="7"/>
        <v>Sem dados</v>
      </c>
      <c r="Q29" s="41" t="str">
        <f t="shared" ca="1" si="6"/>
        <v>Sem dados</v>
      </c>
      <c r="R29" s="42" t="s">
        <v>195</v>
      </c>
      <c r="S29" s="42" t="s">
        <v>196</v>
      </c>
      <c r="T29" s="42" t="s">
        <v>13</v>
      </c>
      <c r="U29" s="42" t="s">
        <v>137</v>
      </c>
      <c r="V29" s="54" t="s">
        <v>137</v>
      </c>
      <c r="W29" s="79">
        <v>2</v>
      </c>
      <c r="X29" s="54" t="s">
        <v>526</v>
      </c>
      <c r="Y29" s="55">
        <v>932240960</v>
      </c>
      <c r="Z29" s="44" t="s">
        <v>15</v>
      </c>
    </row>
    <row r="30" spans="1:26" ht="30" customHeight="1">
      <c r="A30" s="37">
        <v>28</v>
      </c>
      <c r="B30" s="38">
        <v>128</v>
      </c>
      <c r="C30" s="39" t="s">
        <v>197</v>
      </c>
      <c r="D30" s="40" t="s">
        <v>357</v>
      </c>
      <c r="E30" s="40" t="s">
        <v>446</v>
      </c>
      <c r="F30" s="40"/>
      <c r="G30" s="40" t="str">
        <f t="shared" ca="1" si="4"/>
        <v/>
      </c>
      <c r="H30" s="39" t="s">
        <v>10</v>
      </c>
      <c r="I30" s="39">
        <v>39</v>
      </c>
      <c r="J30" s="41">
        <v>32079</v>
      </c>
      <c r="K30" s="54">
        <v>45294</v>
      </c>
      <c r="L30" s="54" t="s">
        <v>515</v>
      </c>
      <c r="M30" s="82">
        <v>182</v>
      </c>
      <c r="N30" s="45" t="str">
        <f t="shared" ca="1" si="5"/>
        <v>2 anos, 3 meses</v>
      </c>
      <c r="O30" s="41"/>
      <c r="P30" s="59" t="str">
        <f t="shared" si="7"/>
        <v>Sem dados</v>
      </c>
      <c r="Q30" s="41" t="str">
        <f t="shared" ca="1" si="6"/>
        <v>Sem dados</v>
      </c>
      <c r="R30" s="42" t="s">
        <v>11</v>
      </c>
      <c r="S30" s="42" t="s">
        <v>156</v>
      </c>
      <c r="T30" s="42" t="s">
        <v>30</v>
      </c>
      <c r="U30" s="42" t="s">
        <v>137</v>
      </c>
      <c r="V30" s="54" t="s">
        <v>137</v>
      </c>
      <c r="W30" s="79">
        <v>7</v>
      </c>
      <c r="X30" s="54" t="s">
        <v>525</v>
      </c>
      <c r="Y30" s="56">
        <v>942839808</v>
      </c>
      <c r="Z30" s="44" t="s">
        <v>15</v>
      </c>
    </row>
    <row r="31" spans="1:26" ht="30" customHeight="1">
      <c r="A31" s="37">
        <v>29</v>
      </c>
      <c r="B31" s="38">
        <v>140</v>
      </c>
      <c r="C31" s="39" t="s">
        <v>198</v>
      </c>
      <c r="D31" s="40" t="s">
        <v>357</v>
      </c>
      <c r="E31" s="40" t="s">
        <v>447</v>
      </c>
      <c r="F31" s="40"/>
      <c r="G31" s="40" t="str">
        <f t="shared" ca="1" si="4"/>
        <v/>
      </c>
      <c r="H31" s="39" t="s">
        <v>10</v>
      </c>
      <c r="I31" s="39">
        <v>33</v>
      </c>
      <c r="J31" s="41">
        <v>34286</v>
      </c>
      <c r="K31" s="54">
        <v>45608</v>
      </c>
      <c r="L31" s="54" t="s">
        <v>515</v>
      </c>
      <c r="M31" s="82">
        <v>182</v>
      </c>
      <c r="N31" s="45" t="str">
        <f t="shared" ca="1" si="5"/>
        <v>1 anos, 5 meses</v>
      </c>
      <c r="O31" s="41"/>
      <c r="P31" s="59" t="str">
        <f t="shared" si="7"/>
        <v>Sem dados</v>
      </c>
      <c r="Q31" s="41" t="str">
        <f t="shared" ca="1" si="6"/>
        <v>Sem dados</v>
      </c>
      <c r="R31" s="42" t="s">
        <v>184</v>
      </c>
      <c r="S31" s="42" t="s">
        <v>199</v>
      </c>
      <c r="T31" s="42" t="s">
        <v>13</v>
      </c>
      <c r="U31" s="42" t="s">
        <v>137</v>
      </c>
      <c r="V31" s="54" t="s">
        <v>137</v>
      </c>
      <c r="W31" s="79">
        <v>1</v>
      </c>
      <c r="X31" s="54" t="s">
        <v>526</v>
      </c>
      <c r="Y31" s="56">
        <v>928681569</v>
      </c>
      <c r="Z31" s="44" t="s">
        <v>25</v>
      </c>
    </row>
    <row r="32" spans="1:26" ht="30" customHeight="1">
      <c r="A32" s="37">
        <v>30</v>
      </c>
      <c r="B32" s="38">
        <v>158</v>
      </c>
      <c r="C32" s="39" t="s">
        <v>200</v>
      </c>
      <c r="D32" s="40" t="s">
        <v>357</v>
      </c>
      <c r="E32" s="40" t="s">
        <v>448</v>
      </c>
      <c r="F32" s="40"/>
      <c r="G32" s="40" t="str">
        <f t="shared" ca="1" si="4"/>
        <v/>
      </c>
      <c r="H32" s="39" t="s">
        <v>10</v>
      </c>
      <c r="I32" s="39">
        <v>41</v>
      </c>
      <c r="J32" s="41">
        <v>31355</v>
      </c>
      <c r="K32" s="54">
        <v>45505</v>
      </c>
      <c r="L32" s="54" t="s">
        <v>515</v>
      </c>
      <c r="M32" s="82">
        <v>182</v>
      </c>
      <c r="N32" s="45" t="str">
        <f t="shared" ca="1" si="5"/>
        <v>1 anos, 8 meses</v>
      </c>
      <c r="O32" s="41"/>
      <c r="P32" s="59" t="str">
        <f t="shared" si="7"/>
        <v>Sem dados</v>
      </c>
      <c r="Q32" s="41" t="str">
        <f t="shared" ca="1" si="6"/>
        <v>Sem dados</v>
      </c>
      <c r="R32" s="42" t="s">
        <v>135</v>
      </c>
      <c r="S32" s="42" t="s">
        <v>201</v>
      </c>
      <c r="T32" s="42" t="s">
        <v>13</v>
      </c>
      <c r="U32" s="42" t="s">
        <v>137</v>
      </c>
      <c r="V32" s="54" t="s">
        <v>137</v>
      </c>
      <c r="W32" s="79">
        <v>6</v>
      </c>
      <c r="X32" s="54" t="s">
        <v>535</v>
      </c>
      <c r="Y32" s="56">
        <v>923592495</v>
      </c>
      <c r="Z32" s="44" t="s">
        <v>15</v>
      </c>
    </row>
    <row r="33" spans="1:26" ht="30" customHeight="1">
      <c r="A33" s="37">
        <v>31</v>
      </c>
      <c r="B33" s="38">
        <v>93</v>
      </c>
      <c r="C33" s="39" t="s">
        <v>202</v>
      </c>
      <c r="D33" s="40" t="s">
        <v>357</v>
      </c>
      <c r="E33" s="40" t="s">
        <v>449</v>
      </c>
      <c r="F33" s="40"/>
      <c r="G33" s="40" t="str">
        <f t="shared" ca="1" si="4"/>
        <v/>
      </c>
      <c r="H33" s="39" t="s">
        <v>10</v>
      </c>
      <c r="I33" s="39">
        <v>41</v>
      </c>
      <c r="J33" s="41">
        <v>31165</v>
      </c>
      <c r="K33" s="54">
        <v>44442</v>
      </c>
      <c r="L33" s="54" t="s">
        <v>515</v>
      </c>
      <c r="M33" s="82">
        <v>182</v>
      </c>
      <c r="N33" s="45" t="str">
        <f t="shared" ca="1" si="5"/>
        <v>4 anos, 7 meses</v>
      </c>
      <c r="O33" s="54"/>
      <c r="P33" s="59" t="str">
        <f t="shared" si="7"/>
        <v>Sem dados</v>
      </c>
      <c r="Q33" s="41" t="str">
        <f t="shared" ca="1" si="6"/>
        <v>Sem dados</v>
      </c>
      <c r="R33" s="42" t="s">
        <v>11</v>
      </c>
      <c r="S33" s="42" t="s">
        <v>150</v>
      </c>
      <c r="T33" s="42" t="s">
        <v>151</v>
      </c>
      <c r="U33" s="42" t="s">
        <v>137</v>
      </c>
      <c r="V33" s="54" t="s">
        <v>137</v>
      </c>
      <c r="W33" s="79">
        <v>2</v>
      </c>
      <c r="X33" s="54" t="s">
        <v>525</v>
      </c>
      <c r="Y33" s="56">
        <v>924032905</v>
      </c>
      <c r="Z33" s="44" t="s">
        <v>15</v>
      </c>
    </row>
    <row r="34" spans="1:26" ht="30" customHeight="1">
      <c r="A34" s="37">
        <v>32</v>
      </c>
      <c r="B34" s="38">
        <v>149</v>
      </c>
      <c r="C34" s="39" t="s">
        <v>203</v>
      </c>
      <c r="D34" s="40" t="s">
        <v>357</v>
      </c>
      <c r="E34" s="40" t="s">
        <v>450</v>
      </c>
      <c r="F34" s="40"/>
      <c r="G34" s="40" t="str">
        <f t="shared" ca="1" si="4"/>
        <v/>
      </c>
      <c r="H34" s="39" t="s">
        <v>10</v>
      </c>
      <c r="I34" s="39">
        <v>29</v>
      </c>
      <c r="J34" s="41">
        <v>35487</v>
      </c>
      <c r="K34" s="54">
        <v>45666</v>
      </c>
      <c r="L34" s="54" t="s">
        <v>515</v>
      </c>
      <c r="M34" s="82">
        <v>182</v>
      </c>
      <c r="N34" s="45" t="str">
        <f t="shared" ca="1" si="5"/>
        <v>1 anos, 3 meses</v>
      </c>
      <c r="O34" s="54"/>
      <c r="P34" s="59" t="str">
        <f t="shared" si="7"/>
        <v>Sem dados</v>
      </c>
      <c r="Q34" s="41" t="str">
        <f t="shared" ca="1" si="6"/>
        <v>Sem dados</v>
      </c>
      <c r="R34" s="42" t="s">
        <v>141</v>
      </c>
      <c r="S34" s="42" t="s">
        <v>204</v>
      </c>
      <c r="T34" s="42" t="s">
        <v>13</v>
      </c>
      <c r="U34" s="42" t="s">
        <v>137</v>
      </c>
      <c r="V34" s="54" t="s">
        <v>137</v>
      </c>
      <c r="W34" s="79">
        <v>1</v>
      </c>
      <c r="X34" s="54" t="s">
        <v>526</v>
      </c>
      <c r="Y34" s="56">
        <v>942936595</v>
      </c>
      <c r="Z34" s="44" t="s">
        <v>15</v>
      </c>
    </row>
    <row r="35" spans="1:26" ht="30" customHeight="1">
      <c r="A35" s="37">
        <v>33</v>
      </c>
      <c r="B35" s="38">
        <v>94</v>
      </c>
      <c r="C35" s="39" t="s">
        <v>205</v>
      </c>
      <c r="D35" s="40" t="s">
        <v>357</v>
      </c>
      <c r="E35" s="40" t="s">
        <v>451</v>
      </c>
      <c r="F35" s="40"/>
      <c r="G35" s="40" t="str">
        <f t="shared" ca="1" si="4"/>
        <v/>
      </c>
      <c r="H35" s="39" t="s">
        <v>10</v>
      </c>
      <c r="I35" s="39">
        <v>59</v>
      </c>
      <c r="J35" s="41">
        <v>24692</v>
      </c>
      <c r="K35" s="54">
        <v>44725</v>
      </c>
      <c r="L35" s="41" t="s">
        <v>515</v>
      </c>
      <c r="M35" s="45">
        <v>182</v>
      </c>
      <c r="N35" s="45" t="str">
        <f t="shared" ca="1" si="5"/>
        <v>3 anos, 10 meses</v>
      </c>
      <c r="O35" s="41"/>
      <c r="P35" s="59" t="str">
        <f t="shared" si="7"/>
        <v>Sem dados</v>
      </c>
      <c r="Q35" s="41" t="str">
        <f t="shared" ca="1" si="6"/>
        <v>Sem dados</v>
      </c>
      <c r="R35" s="42" t="s">
        <v>11</v>
      </c>
      <c r="S35" s="42" t="s">
        <v>206</v>
      </c>
      <c r="T35" s="42" t="s">
        <v>13</v>
      </c>
      <c r="U35" s="42" t="s">
        <v>137</v>
      </c>
      <c r="V35" s="54" t="s">
        <v>137</v>
      </c>
      <c r="W35" s="79">
        <v>8</v>
      </c>
      <c r="X35" s="54" t="s">
        <v>525</v>
      </c>
      <c r="Y35" s="56">
        <v>929801918</v>
      </c>
      <c r="Z35" s="44" t="s">
        <v>15</v>
      </c>
    </row>
    <row r="36" spans="1:26" ht="30" customHeight="1">
      <c r="A36" s="37">
        <v>34</v>
      </c>
      <c r="B36" s="38">
        <v>139</v>
      </c>
      <c r="C36" s="39" t="s">
        <v>207</v>
      </c>
      <c r="D36" s="40" t="s">
        <v>357</v>
      </c>
      <c r="E36" s="40" t="s">
        <v>452</v>
      </c>
      <c r="F36" s="40"/>
      <c r="G36" s="40" t="str">
        <f t="shared" ca="1" si="4"/>
        <v/>
      </c>
      <c r="H36" s="39" t="s">
        <v>10</v>
      </c>
      <c r="I36" s="39">
        <v>39</v>
      </c>
      <c r="J36" s="41">
        <v>31848</v>
      </c>
      <c r="K36" s="54">
        <v>45566</v>
      </c>
      <c r="L36" s="54" t="s">
        <v>515</v>
      </c>
      <c r="M36" s="82">
        <v>182</v>
      </c>
      <c r="N36" s="45" t="str">
        <f t="shared" ca="1" si="5"/>
        <v>1 anos, 6 meses</v>
      </c>
      <c r="O36" s="41"/>
      <c r="P36" s="59" t="str">
        <f t="shared" si="7"/>
        <v>Sem dados</v>
      </c>
      <c r="Q36" s="41" t="str">
        <f t="shared" ca="1" si="6"/>
        <v>Sem dados</v>
      </c>
      <c r="R36" s="42" t="s">
        <v>139</v>
      </c>
      <c r="S36" s="42" t="s">
        <v>29</v>
      </c>
      <c r="T36" s="42" t="s">
        <v>30</v>
      </c>
      <c r="U36" s="42" t="s">
        <v>137</v>
      </c>
      <c r="V36" s="54" t="s">
        <v>137</v>
      </c>
      <c r="W36" s="79">
        <v>6</v>
      </c>
      <c r="X36" s="54" t="s">
        <v>525</v>
      </c>
      <c r="Y36" s="56">
        <v>927997713</v>
      </c>
      <c r="Z36" s="44" t="s">
        <v>15</v>
      </c>
    </row>
    <row r="37" spans="1:26" ht="30" customHeight="1">
      <c r="A37" s="37">
        <v>35</v>
      </c>
      <c r="B37" s="38" t="s">
        <v>322</v>
      </c>
      <c r="C37" s="39" t="s">
        <v>208</v>
      </c>
      <c r="D37" s="40" t="s">
        <v>357</v>
      </c>
      <c r="E37" s="40" t="s">
        <v>453</v>
      </c>
      <c r="F37" s="40"/>
      <c r="G37" s="40" t="str">
        <f t="shared" ca="1" si="4"/>
        <v/>
      </c>
      <c r="H37" s="39" t="s">
        <v>10</v>
      </c>
      <c r="I37" s="39">
        <v>32</v>
      </c>
      <c r="J37" s="41">
        <v>34127</v>
      </c>
      <c r="K37" s="54">
        <v>45992</v>
      </c>
      <c r="L37" s="54" t="s">
        <v>515</v>
      </c>
      <c r="M37" s="82">
        <v>182</v>
      </c>
      <c r="N37" s="45" t="str">
        <f t="shared" ca="1" si="5"/>
        <v>0 anos, 4 meses</v>
      </c>
      <c r="O37" s="54"/>
      <c r="P37" s="59" t="str">
        <f t="shared" si="7"/>
        <v>Sem dados</v>
      </c>
      <c r="Q37" s="41" t="str">
        <f t="shared" ca="1" si="6"/>
        <v>Sem dados</v>
      </c>
      <c r="R37" s="42" t="s">
        <v>195</v>
      </c>
      <c r="S37" s="42" t="s">
        <v>209</v>
      </c>
      <c r="T37" s="42" t="s">
        <v>13</v>
      </c>
      <c r="U37" s="42" t="s">
        <v>137</v>
      </c>
      <c r="V37" s="54" t="s">
        <v>137</v>
      </c>
      <c r="W37" s="79"/>
      <c r="X37" s="54" t="s">
        <v>526</v>
      </c>
      <c r="Y37" s="56">
        <v>928226775</v>
      </c>
      <c r="Z37" s="44" t="s">
        <v>25</v>
      </c>
    </row>
    <row r="38" spans="1:26" ht="30" customHeight="1">
      <c r="A38" s="37">
        <v>36</v>
      </c>
      <c r="B38" s="38">
        <v>114</v>
      </c>
      <c r="C38" s="39" t="s">
        <v>210</v>
      </c>
      <c r="D38" s="40" t="s">
        <v>357</v>
      </c>
      <c r="E38" s="40" t="s">
        <v>454</v>
      </c>
      <c r="F38" s="40"/>
      <c r="G38" s="40" t="str">
        <f t="shared" ca="1" si="4"/>
        <v/>
      </c>
      <c r="H38" s="39" t="s">
        <v>10</v>
      </c>
      <c r="I38" s="39">
        <v>31</v>
      </c>
      <c r="J38" s="41">
        <v>34751</v>
      </c>
      <c r="K38" s="54">
        <v>45068</v>
      </c>
      <c r="L38" s="41" t="s">
        <v>515</v>
      </c>
      <c r="M38" s="45">
        <v>182</v>
      </c>
      <c r="N38" s="45" t="str">
        <f t="shared" ca="1" si="5"/>
        <v>2 anos, 11 meses</v>
      </c>
      <c r="O38" s="41"/>
      <c r="P38" s="59" t="str">
        <f t="shared" si="7"/>
        <v>Sem dados</v>
      </c>
      <c r="Q38" s="41" t="str">
        <f t="shared" ca="1" si="6"/>
        <v>Sem dados</v>
      </c>
      <c r="R38" s="42" t="s">
        <v>144</v>
      </c>
      <c r="S38" s="42" t="s">
        <v>211</v>
      </c>
      <c r="T38" s="42" t="s">
        <v>13</v>
      </c>
      <c r="U38" s="42" t="s">
        <v>137</v>
      </c>
      <c r="V38" s="54" t="s">
        <v>137</v>
      </c>
      <c r="W38" s="79">
        <v>2</v>
      </c>
      <c r="X38" s="54" t="s">
        <v>526</v>
      </c>
      <c r="Y38" s="56">
        <v>942051144</v>
      </c>
      <c r="Z38" s="44" t="s">
        <v>25</v>
      </c>
    </row>
    <row r="39" spans="1:26" ht="30" customHeight="1">
      <c r="A39" s="37">
        <v>37</v>
      </c>
      <c r="B39" s="38">
        <v>97</v>
      </c>
      <c r="C39" s="39" t="s">
        <v>212</v>
      </c>
      <c r="D39" s="40" t="s">
        <v>357</v>
      </c>
      <c r="E39" s="40" t="s">
        <v>455</v>
      </c>
      <c r="F39" s="40"/>
      <c r="G39" s="40" t="str">
        <f t="shared" ca="1" si="4"/>
        <v/>
      </c>
      <c r="H39" s="39" t="s">
        <v>10</v>
      </c>
      <c r="I39" s="39">
        <v>48</v>
      </c>
      <c r="J39" s="41">
        <v>28544</v>
      </c>
      <c r="K39" s="54">
        <v>41804</v>
      </c>
      <c r="L39" s="54" t="s">
        <v>516</v>
      </c>
      <c r="M39" s="82" t="s">
        <v>549</v>
      </c>
      <c r="N39" s="45" t="str">
        <f t="shared" ca="1" si="5"/>
        <v>11 anos, 10 meses</v>
      </c>
      <c r="O39" s="54"/>
      <c r="P39" s="59" t="str">
        <f t="shared" si="7"/>
        <v>Sem dados</v>
      </c>
      <c r="Q39" s="41" t="str">
        <f t="shared" ca="1" si="6"/>
        <v>Sem dados</v>
      </c>
      <c r="R39" s="42" t="s">
        <v>60</v>
      </c>
      <c r="S39" s="42" t="s">
        <v>213</v>
      </c>
      <c r="T39" s="42" t="s">
        <v>13</v>
      </c>
      <c r="U39" s="42" t="s">
        <v>137</v>
      </c>
      <c r="V39" s="54" t="s">
        <v>137</v>
      </c>
      <c r="W39" s="79">
        <v>5</v>
      </c>
      <c r="X39" s="54" t="s">
        <v>536</v>
      </c>
      <c r="Y39" s="56">
        <v>927008964</v>
      </c>
      <c r="Z39" s="44" t="s">
        <v>25</v>
      </c>
    </row>
    <row r="40" spans="1:26" ht="30" customHeight="1">
      <c r="A40" s="37">
        <v>38</v>
      </c>
      <c r="B40" s="38">
        <v>98</v>
      </c>
      <c r="C40" s="39" t="s">
        <v>214</v>
      </c>
      <c r="D40" s="40" t="s">
        <v>357</v>
      </c>
      <c r="E40" s="40" t="s">
        <v>456</v>
      </c>
      <c r="F40" s="40"/>
      <c r="G40" s="40" t="str">
        <f t="shared" ca="1" si="4"/>
        <v/>
      </c>
      <c r="H40" s="39" t="s">
        <v>10</v>
      </c>
      <c r="I40" s="39">
        <v>59</v>
      </c>
      <c r="J40" s="41">
        <v>25540</v>
      </c>
      <c r="K40" s="54">
        <v>41730</v>
      </c>
      <c r="L40" s="54" t="s">
        <v>516</v>
      </c>
      <c r="M40" s="82" t="s">
        <v>549</v>
      </c>
      <c r="N40" s="45" t="str">
        <f t="shared" ca="1" si="5"/>
        <v>12 anos, 0 meses</v>
      </c>
      <c r="O40" s="54"/>
      <c r="P40" s="59" t="str">
        <f t="shared" si="7"/>
        <v>Sem dados</v>
      </c>
      <c r="Q40" s="41" t="str">
        <f t="shared" ca="1" si="6"/>
        <v>Sem dados</v>
      </c>
      <c r="R40" s="42" t="s">
        <v>11</v>
      </c>
      <c r="S40" s="42" t="s">
        <v>215</v>
      </c>
      <c r="T40" s="42" t="s">
        <v>30</v>
      </c>
      <c r="U40" s="42" t="s">
        <v>137</v>
      </c>
      <c r="V40" s="54" t="s">
        <v>137</v>
      </c>
      <c r="W40" s="79">
        <v>6</v>
      </c>
      <c r="X40" s="54" t="s">
        <v>528</v>
      </c>
      <c r="Y40" s="56">
        <v>922295359</v>
      </c>
      <c r="Z40" s="44" t="s">
        <v>25</v>
      </c>
    </row>
    <row r="41" spans="1:26" ht="30" customHeight="1">
      <c r="A41" s="37">
        <v>39</v>
      </c>
      <c r="B41" s="38">
        <v>99</v>
      </c>
      <c r="C41" s="39" t="s">
        <v>216</v>
      </c>
      <c r="D41" s="40" t="s">
        <v>357</v>
      </c>
      <c r="E41" s="40" t="s">
        <v>457</v>
      </c>
      <c r="F41" s="40"/>
      <c r="G41" s="40" t="str">
        <f t="shared" ca="1" si="4"/>
        <v/>
      </c>
      <c r="H41" s="39" t="s">
        <v>10</v>
      </c>
      <c r="I41" s="39">
        <v>33</v>
      </c>
      <c r="J41" s="41">
        <v>34184</v>
      </c>
      <c r="K41" s="54">
        <v>42615</v>
      </c>
      <c r="L41" s="54" t="s">
        <v>516</v>
      </c>
      <c r="M41" s="82" t="s">
        <v>549</v>
      </c>
      <c r="N41" s="45" t="str">
        <f t="shared" ca="1" si="5"/>
        <v>9 anos, 7 meses</v>
      </c>
      <c r="O41" s="54"/>
      <c r="P41" s="59" t="str">
        <f t="shared" si="7"/>
        <v>Sem dados</v>
      </c>
      <c r="Q41" s="41" t="str">
        <f t="shared" ca="1" si="6"/>
        <v>Sem dados</v>
      </c>
      <c r="R41" s="42" t="s">
        <v>11</v>
      </c>
      <c r="S41" s="42" t="s">
        <v>150</v>
      </c>
      <c r="T41" s="42" t="s">
        <v>30</v>
      </c>
      <c r="U41" s="42" t="s">
        <v>137</v>
      </c>
      <c r="V41" s="54" t="s">
        <v>137</v>
      </c>
      <c r="W41" s="79">
        <v>2</v>
      </c>
      <c r="X41" s="54" t="s">
        <v>528</v>
      </c>
      <c r="Y41" s="56">
        <v>923616400</v>
      </c>
      <c r="Z41" s="44" t="s">
        <v>15</v>
      </c>
    </row>
    <row r="42" spans="1:26" ht="30" customHeight="1">
      <c r="A42" s="37">
        <v>40</v>
      </c>
      <c r="B42" s="38">
        <v>129</v>
      </c>
      <c r="C42" s="39" t="s">
        <v>217</v>
      </c>
      <c r="D42" s="40" t="s">
        <v>357</v>
      </c>
      <c r="E42" s="40" t="s">
        <v>458</v>
      </c>
      <c r="F42" s="40"/>
      <c r="G42" s="40" t="str">
        <f t="shared" ca="1" si="4"/>
        <v/>
      </c>
      <c r="H42" s="39" t="s">
        <v>10</v>
      </c>
      <c r="I42" s="39">
        <v>36</v>
      </c>
      <c r="J42" s="41">
        <v>33058</v>
      </c>
      <c r="K42" s="54">
        <v>44713</v>
      </c>
      <c r="L42" s="41" t="s">
        <v>515</v>
      </c>
      <c r="M42" s="45">
        <v>182</v>
      </c>
      <c r="N42" s="45" t="str">
        <f t="shared" ca="1" si="5"/>
        <v>3 anos, 10 meses</v>
      </c>
      <c r="O42" s="41"/>
      <c r="P42" s="59" t="str">
        <f t="shared" si="7"/>
        <v>Sem dados</v>
      </c>
      <c r="Q42" s="41" t="str">
        <f t="shared" ca="1" si="6"/>
        <v>Sem dados</v>
      </c>
      <c r="R42" s="42" t="s">
        <v>135</v>
      </c>
      <c r="S42" s="42" t="s">
        <v>218</v>
      </c>
      <c r="T42" s="42" t="s">
        <v>13</v>
      </c>
      <c r="U42" s="42" t="s">
        <v>137</v>
      </c>
      <c r="V42" s="54" t="s">
        <v>137</v>
      </c>
      <c r="W42" s="79">
        <v>3</v>
      </c>
      <c r="X42" s="54" t="s">
        <v>526</v>
      </c>
      <c r="Y42" s="56">
        <v>928618868</v>
      </c>
      <c r="Z42" s="44" t="s">
        <v>25</v>
      </c>
    </row>
    <row r="43" spans="1:26" ht="30" customHeight="1">
      <c r="A43" s="37">
        <v>41</v>
      </c>
      <c r="B43" s="38">
        <v>168</v>
      </c>
      <c r="C43" s="39" t="s">
        <v>219</v>
      </c>
      <c r="D43" s="40" t="s">
        <v>357</v>
      </c>
      <c r="E43" s="40" t="s">
        <v>459</v>
      </c>
      <c r="F43" s="40"/>
      <c r="G43" s="40" t="str">
        <f t="shared" ca="1" si="4"/>
        <v/>
      </c>
      <c r="H43" s="39" t="s">
        <v>10</v>
      </c>
      <c r="I43" s="39">
        <v>27</v>
      </c>
      <c r="J43" s="41">
        <v>36475</v>
      </c>
      <c r="K43" s="54">
        <v>45870</v>
      </c>
      <c r="L43" s="54" t="s">
        <v>515</v>
      </c>
      <c r="M43" s="82">
        <v>182</v>
      </c>
      <c r="N43" s="45" t="str">
        <f t="shared" ca="1" si="5"/>
        <v>0 anos, 8 meses</v>
      </c>
      <c r="O43" s="54"/>
      <c r="P43" s="59" t="str">
        <f t="shared" si="7"/>
        <v>Sem dados</v>
      </c>
      <c r="Q43" s="41" t="str">
        <f t="shared" ca="1" si="6"/>
        <v>Sem dados</v>
      </c>
      <c r="R43" s="42" t="s">
        <v>184</v>
      </c>
      <c r="S43" s="42" t="s">
        <v>220</v>
      </c>
      <c r="T43" s="42" t="s">
        <v>13</v>
      </c>
      <c r="U43" s="42" t="s">
        <v>137</v>
      </c>
      <c r="V43" s="54" t="s">
        <v>137</v>
      </c>
      <c r="W43" s="79">
        <v>0</v>
      </c>
      <c r="X43" s="54" t="s">
        <v>537</v>
      </c>
      <c r="Y43" s="56">
        <v>947771877</v>
      </c>
      <c r="Z43" s="44" t="s">
        <v>15</v>
      </c>
    </row>
    <row r="44" spans="1:26" ht="30" customHeight="1">
      <c r="A44" s="37">
        <v>42</v>
      </c>
      <c r="B44" s="38">
        <v>167</v>
      </c>
      <c r="C44" s="39" t="s">
        <v>221</v>
      </c>
      <c r="D44" s="40" t="s">
        <v>357</v>
      </c>
      <c r="E44" s="40" t="s">
        <v>460</v>
      </c>
      <c r="F44" s="40"/>
      <c r="G44" s="40" t="str">
        <f t="shared" ca="1" si="4"/>
        <v/>
      </c>
      <c r="H44" s="39" t="s">
        <v>10</v>
      </c>
      <c r="I44" s="39">
        <v>40</v>
      </c>
      <c r="J44" s="41">
        <v>31519</v>
      </c>
      <c r="K44" s="54">
        <v>45839</v>
      </c>
      <c r="L44" s="54" t="s">
        <v>515</v>
      </c>
      <c r="M44" s="82">
        <v>182</v>
      </c>
      <c r="N44" s="45" t="str">
        <f t="shared" ca="1" si="5"/>
        <v>0 anos, 9 meses</v>
      </c>
      <c r="O44" s="54"/>
      <c r="P44" s="59" t="str">
        <f t="shared" si="7"/>
        <v>Sem dados</v>
      </c>
      <c r="Q44" s="41" t="str">
        <f t="shared" ca="1" si="6"/>
        <v>Sem dados</v>
      </c>
      <c r="R44" s="42" t="s">
        <v>222</v>
      </c>
      <c r="S44" s="42" t="s">
        <v>223</v>
      </c>
      <c r="T44" s="42" t="s">
        <v>13</v>
      </c>
      <c r="U44" s="42" t="s">
        <v>137</v>
      </c>
      <c r="V44" s="54" t="s">
        <v>137</v>
      </c>
      <c r="W44" s="79">
        <v>3</v>
      </c>
      <c r="X44" s="54" t="s">
        <v>526</v>
      </c>
      <c r="Y44" s="56">
        <v>925111511</v>
      </c>
      <c r="Z44" s="44" t="s">
        <v>15</v>
      </c>
    </row>
    <row r="45" spans="1:26" ht="30" customHeight="1">
      <c r="A45" s="37">
        <v>43</v>
      </c>
      <c r="B45" s="38">
        <v>127</v>
      </c>
      <c r="C45" s="39" t="s">
        <v>224</v>
      </c>
      <c r="D45" s="40" t="s">
        <v>357</v>
      </c>
      <c r="E45" s="40" t="s">
        <v>461</v>
      </c>
      <c r="F45" s="40"/>
      <c r="G45" s="40" t="str">
        <f t="shared" ca="1" si="4"/>
        <v/>
      </c>
      <c r="H45" s="39" t="s">
        <v>10</v>
      </c>
      <c r="I45" s="39">
        <v>44</v>
      </c>
      <c r="J45" s="41">
        <v>30296</v>
      </c>
      <c r="K45" s="54">
        <v>45261</v>
      </c>
      <c r="L45" s="41" t="s">
        <v>515</v>
      </c>
      <c r="M45" s="45">
        <v>182</v>
      </c>
      <c r="N45" s="45" t="str">
        <f t="shared" ca="1" si="5"/>
        <v>2 anos, 4 meses</v>
      </c>
      <c r="O45" s="41"/>
      <c r="P45" s="59" t="str">
        <f t="shared" si="7"/>
        <v>Sem dados</v>
      </c>
      <c r="Q45" s="41" t="str">
        <f t="shared" ca="1" si="6"/>
        <v>Sem dados</v>
      </c>
      <c r="R45" s="42" t="s">
        <v>11</v>
      </c>
      <c r="S45" s="42" t="s">
        <v>225</v>
      </c>
      <c r="T45" s="42" t="s">
        <v>30</v>
      </c>
      <c r="U45" s="42" t="s">
        <v>137</v>
      </c>
      <c r="V45" s="54" t="s">
        <v>137</v>
      </c>
      <c r="W45" s="79">
        <v>8</v>
      </c>
      <c r="X45" s="54" t="s">
        <v>528</v>
      </c>
      <c r="Y45" s="56">
        <v>938372980</v>
      </c>
      <c r="Z45" s="44" t="s">
        <v>25</v>
      </c>
    </row>
    <row r="46" spans="1:26" ht="30" customHeight="1">
      <c r="A46" s="37">
        <v>44</v>
      </c>
      <c r="B46" s="38">
        <v>104</v>
      </c>
      <c r="C46" s="39" t="s">
        <v>226</v>
      </c>
      <c r="D46" s="40" t="s">
        <v>357</v>
      </c>
      <c r="E46" s="40" t="s">
        <v>462</v>
      </c>
      <c r="F46" s="40"/>
      <c r="G46" s="40" t="str">
        <f t="shared" ca="1" si="4"/>
        <v/>
      </c>
      <c r="H46" s="39" t="s">
        <v>10</v>
      </c>
      <c r="I46" s="39">
        <v>44</v>
      </c>
      <c r="J46" s="41">
        <v>30075</v>
      </c>
      <c r="K46" s="54">
        <v>44986</v>
      </c>
      <c r="L46" s="41" t="s">
        <v>515</v>
      </c>
      <c r="M46" s="45">
        <v>182</v>
      </c>
      <c r="N46" s="45" t="str">
        <f t="shared" ca="1" si="5"/>
        <v>3 anos, 1 meses</v>
      </c>
      <c r="O46" s="41"/>
      <c r="P46" s="59" t="str">
        <f t="shared" si="7"/>
        <v>Sem dados</v>
      </c>
      <c r="Q46" s="41" t="str">
        <f t="shared" ca="1" si="6"/>
        <v>Sem dados</v>
      </c>
      <c r="R46" s="42" t="s">
        <v>164</v>
      </c>
      <c r="S46" s="42" t="s">
        <v>227</v>
      </c>
      <c r="T46" s="42" t="s">
        <v>30</v>
      </c>
      <c r="U46" s="42" t="s">
        <v>137</v>
      </c>
      <c r="V46" s="54" t="s">
        <v>137</v>
      </c>
      <c r="W46" s="79">
        <v>0</v>
      </c>
      <c r="X46" s="54" t="s">
        <v>525</v>
      </c>
      <c r="Y46" s="56">
        <v>931050568</v>
      </c>
      <c r="Z46" s="44" t="s">
        <v>15</v>
      </c>
    </row>
    <row r="47" spans="1:26" ht="30" customHeight="1">
      <c r="A47" s="37">
        <v>45</v>
      </c>
      <c r="B47" s="38">
        <v>159</v>
      </c>
      <c r="C47" s="39" t="s">
        <v>228</v>
      </c>
      <c r="D47" s="40" t="s">
        <v>357</v>
      </c>
      <c r="E47" s="40" t="s">
        <v>463</v>
      </c>
      <c r="F47" s="40"/>
      <c r="G47" s="40" t="str">
        <f t="shared" ca="1" si="4"/>
        <v/>
      </c>
      <c r="H47" s="39" t="s">
        <v>10</v>
      </c>
      <c r="I47" s="39">
        <v>40</v>
      </c>
      <c r="J47" s="41">
        <v>31507</v>
      </c>
      <c r="K47" s="54">
        <v>45817</v>
      </c>
      <c r="L47" s="54" t="s">
        <v>515</v>
      </c>
      <c r="M47" s="82">
        <v>182</v>
      </c>
      <c r="N47" s="45" t="str">
        <f t="shared" ca="1" si="5"/>
        <v>0 anos, 10 meses</v>
      </c>
      <c r="O47" s="54"/>
      <c r="P47" s="59" t="str">
        <f t="shared" si="7"/>
        <v>Sem dados</v>
      </c>
      <c r="Q47" s="41" t="str">
        <f t="shared" ca="1" si="6"/>
        <v>Sem dados</v>
      </c>
      <c r="R47" s="42" t="s">
        <v>229</v>
      </c>
      <c r="S47" s="42" t="s">
        <v>230</v>
      </c>
      <c r="T47" s="42" t="s">
        <v>13</v>
      </c>
      <c r="U47" s="42" t="s">
        <v>137</v>
      </c>
      <c r="V47" s="54" t="s">
        <v>137</v>
      </c>
      <c r="W47" s="79">
        <v>2</v>
      </c>
      <c r="X47" s="54" t="s">
        <v>526</v>
      </c>
      <c r="Y47" s="56">
        <v>934035507</v>
      </c>
      <c r="Z47" s="44" t="s">
        <v>15</v>
      </c>
    </row>
    <row r="48" spans="1:26" ht="30" customHeight="1">
      <c r="A48" s="37">
        <v>46</v>
      </c>
      <c r="B48" s="38">
        <v>134</v>
      </c>
      <c r="C48" s="39" t="s">
        <v>231</v>
      </c>
      <c r="D48" s="40" t="s">
        <v>357</v>
      </c>
      <c r="E48" s="40" t="s">
        <v>464</v>
      </c>
      <c r="F48" s="40"/>
      <c r="G48" s="40" t="str">
        <f t="shared" ca="1" si="4"/>
        <v/>
      </c>
      <c r="H48" s="39" t="s">
        <v>10</v>
      </c>
      <c r="I48" s="39">
        <v>21</v>
      </c>
      <c r="J48" s="41">
        <v>38449</v>
      </c>
      <c r="K48" s="54">
        <v>45495</v>
      </c>
      <c r="L48" s="54" t="s">
        <v>515</v>
      </c>
      <c r="M48" s="82">
        <v>182</v>
      </c>
      <c r="N48" s="45" t="str">
        <f t="shared" ca="1" si="5"/>
        <v>1 anos, 9 meses</v>
      </c>
      <c r="O48" s="41"/>
      <c r="P48" s="59" t="str">
        <f t="shared" si="7"/>
        <v>Sem dados</v>
      </c>
      <c r="Q48" s="41" t="str">
        <f t="shared" ca="1" si="6"/>
        <v>Sem dados</v>
      </c>
      <c r="R48" s="42" t="s">
        <v>174</v>
      </c>
      <c r="S48" s="42" t="s">
        <v>232</v>
      </c>
      <c r="T48" s="42" t="s">
        <v>13</v>
      </c>
      <c r="U48" s="42" t="s">
        <v>137</v>
      </c>
      <c r="V48" s="54" t="s">
        <v>137</v>
      </c>
      <c r="W48" s="79">
        <v>0</v>
      </c>
      <c r="X48" s="54" t="s">
        <v>529</v>
      </c>
      <c r="Y48" s="56">
        <v>924032623</v>
      </c>
      <c r="Z48" s="44" t="s">
        <v>15</v>
      </c>
    </row>
    <row r="49" spans="1:26" ht="30" customHeight="1">
      <c r="A49" s="37">
        <v>47</v>
      </c>
      <c r="B49" s="38">
        <v>100</v>
      </c>
      <c r="C49" s="39" t="s">
        <v>233</v>
      </c>
      <c r="D49" s="40" t="s">
        <v>357</v>
      </c>
      <c r="E49" s="40" t="s">
        <v>465</v>
      </c>
      <c r="F49" s="40"/>
      <c r="G49" s="40" t="str">
        <f t="shared" ca="1" si="4"/>
        <v/>
      </c>
      <c r="H49" s="39" t="s">
        <v>10</v>
      </c>
      <c r="I49" s="39">
        <v>41</v>
      </c>
      <c r="J49" s="41">
        <v>31279</v>
      </c>
      <c r="K49" s="54">
        <v>41730</v>
      </c>
      <c r="L49" s="54" t="s">
        <v>516</v>
      </c>
      <c r="M49" s="82" t="s">
        <v>549</v>
      </c>
      <c r="N49" s="45" t="str">
        <f t="shared" ca="1" si="5"/>
        <v>12 anos, 0 meses</v>
      </c>
      <c r="O49" s="54"/>
      <c r="P49" s="59" t="str">
        <f t="shared" si="7"/>
        <v>Sem dados</v>
      </c>
      <c r="Q49" s="41" t="str">
        <f t="shared" ca="1" si="6"/>
        <v>Sem dados</v>
      </c>
      <c r="R49" s="42" t="s">
        <v>11</v>
      </c>
      <c r="S49" s="42" t="s">
        <v>225</v>
      </c>
      <c r="T49" s="42" t="s">
        <v>30</v>
      </c>
      <c r="U49" s="42" t="s">
        <v>137</v>
      </c>
      <c r="V49" s="54" t="s">
        <v>137</v>
      </c>
      <c r="W49" s="79">
        <v>4</v>
      </c>
      <c r="X49" s="54" t="s">
        <v>528</v>
      </c>
      <c r="Y49" s="56">
        <v>924575455</v>
      </c>
      <c r="Z49" s="44" t="s">
        <v>25</v>
      </c>
    </row>
    <row r="50" spans="1:26" ht="30" customHeight="1">
      <c r="A50" s="37">
        <v>48</v>
      </c>
      <c r="B50" s="38">
        <v>163</v>
      </c>
      <c r="C50" s="39" t="s">
        <v>234</v>
      </c>
      <c r="D50" s="40" t="s">
        <v>357</v>
      </c>
      <c r="E50" s="40" t="s">
        <v>466</v>
      </c>
      <c r="F50" s="40"/>
      <c r="G50" s="40" t="str">
        <f t="shared" ca="1" si="4"/>
        <v/>
      </c>
      <c r="H50" s="39" t="s">
        <v>10</v>
      </c>
      <c r="I50" s="39">
        <v>27</v>
      </c>
      <c r="J50" s="41">
        <v>36222</v>
      </c>
      <c r="K50" s="54">
        <v>45848</v>
      </c>
      <c r="L50" s="54" t="s">
        <v>515</v>
      </c>
      <c r="M50" s="82">
        <v>182</v>
      </c>
      <c r="N50" s="45" t="str">
        <f t="shared" ca="1" si="5"/>
        <v>0 anos, 9 meses</v>
      </c>
      <c r="O50" s="54"/>
      <c r="P50" s="59" t="str">
        <f t="shared" si="7"/>
        <v>Sem dados</v>
      </c>
      <c r="Q50" s="41" t="str">
        <f t="shared" ca="1" si="6"/>
        <v>Sem dados</v>
      </c>
      <c r="R50" s="42" t="s">
        <v>11</v>
      </c>
      <c r="S50" s="42" t="s">
        <v>235</v>
      </c>
      <c r="T50" s="42" t="s">
        <v>13</v>
      </c>
      <c r="U50" s="42" t="s">
        <v>137</v>
      </c>
      <c r="V50" s="54" t="s">
        <v>137</v>
      </c>
      <c r="W50" s="79">
        <v>0</v>
      </c>
      <c r="X50" s="54" t="s">
        <v>529</v>
      </c>
      <c r="Y50" s="56">
        <v>947266596</v>
      </c>
      <c r="Z50" s="44" t="s">
        <v>25</v>
      </c>
    </row>
    <row r="51" spans="1:26" ht="30" customHeight="1">
      <c r="A51" s="37">
        <v>49</v>
      </c>
      <c r="B51" s="38">
        <v>165</v>
      </c>
      <c r="C51" s="39" t="s">
        <v>236</v>
      </c>
      <c r="D51" s="40" t="s">
        <v>357</v>
      </c>
      <c r="E51" s="40" t="s">
        <v>467</v>
      </c>
      <c r="F51" s="40"/>
      <c r="G51" s="40" t="str">
        <f t="shared" ca="1" si="4"/>
        <v/>
      </c>
      <c r="H51" s="39" t="s">
        <v>10</v>
      </c>
      <c r="I51" s="39">
        <v>20</v>
      </c>
      <c r="J51" s="41">
        <v>39026</v>
      </c>
      <c r="K51" s="54">
        <v>45853</v>
      </c>
      <c r="L51" s="54" t="s">
        <v>515</v>
      </c>
      <c r="M51" s="82">
        <v>182</v>
      </c>
      <c r="N51" s="45" t="str">
        <f t="shared" ca="1" si="5"/>
        <v>0 anos, 9 meses</v>
      </c>
      <c r="O51" s="54"/>
      <c r="P51" s="59" t="str">
        <f t="shared" si="7"/>
        <v>Sem dados</v>
      </c>
      <c r="Q51" s="41" t="str">
        <f t="shared" ca="1" si="6"/>
        <v>Sem dados</v>
      </c>
      <c r="R51" s="42" t="s">
        <v>177</v>
      </c>
      <c r="S51" s="42" t="s">
        <v>237</v>
      </c>
      <c r="T51" s="42" t="s">
        <v>30</v>
      </c>
      <c r="U51" s="42" t="s">
        <v>137</v>
      </c>
      <c r="V51" s="54" t="s">
        <v>137</v>
      </c>
      <c r="W51" s="79">
        <v>0</v>
      </c>
      <c r="X51" s="54" t="s">
        <v>525</v>
      </c>
      <c r="Y51" s="56">
        <v>975961931</v>
      </c>
      <c r="Z51" s="44" t="s">
        <v>15</v>
      </c>
    </row>
    <row r="52" spans="1:26" ht="30" customHeight="1">
      <c r="A52" s="37">
        <v>50</v>
      </c>
      <c r="B52" s="38">
        <v>131</v>
      </c>
      <c r="C52" s="39" t="s">
        <v>238</v>
      </c>
      <c r="D52" s="40" t="s">
        <v>357</v>
      </c>
      <c r="E52" s="40" t="s">
        <v>468</v>
      </c>
      <c r="F52" s="40"/>
      <c r="G52" s="40" t="str">
        <f t="shared" ca="1" si="4"/>
        <v/>
      </c>
      <c r="H52" s="39" t="s">
        <v>10</v>
      </c>
      <c r="I52" s="39">
        <v>35</v>
      </c>
      <c r="J52" s="41">
        <v>33328</v>
      </c>
      <c r="K52" s="54">
        <v>45536</v>
      </c>
      <c r="L52" s="54" t="s">
        <v>515</v>
      </c>
      <c r="M52" s="82">
        <v>182</v>
      </c>
      <c r="N52" s="45" t="str">
        <f t="shared" ca="1" si="5"/>
        <v>1 anos, 7 meses</v>
      </c>
      <c r="O52" s="41"/>
      <c r="P52" s="59" t="str">
        <f t="shared" si="7"/>
        <v>Sem dados</v>
      </c>
      <c r="Q52" s="41" t="str">
        <f t="shared" ca="1" si="6"/>
        <v>Sem dados</v>
      </c>
      <c r="R52" s="42" t="s">
        <v>11</v>
      </c>
      <c r="S52" s="42" t="s">
        <v>239</v>
      </c>
      <c r="T52" s="42" t="s">
        <v>13</v>
      </c>
      <c r="U52" s="42" t="s">
        <v>137</v>
      </c>
      <c r="V52" s="54" t="s">
        <v>137</v>
      </c>
      <c r="W52" s="79">
        <v>1</v>
      </c>
      <c r="X52" s="54" t="s">
        <v>525</v>
      </c>
      <c r="Y52" s="56">
        <v>924707407</v>
      </c>
      <c r="Z52" s="44" t="s">
        <v>25</v>
      </c>
    </row>
    <row r="53" spans="1:26" ht="30" customHeight="1">
      <c r="A53" s="37">
        <v>51</v>
      </c>
      <c r="B53" s="38">
        <v>136</v>
      </c>
      <c r="C53" s="39" t="s">
        <v>240</v>
      </c>
      <c r="D53" s="40" t="s">
        <v>357</v>
      </c>
      <c r="E53" s="40" t="s">
        <v>469</v>
      </c>
      <c r="F53" s="40"/>
      <c r="G53" s="40" t="str">
        <f t="shared" ca="1" si="4"/>
        <v/>
      </c>
      <c r="H53" s="39" t="s">
        <v>10</v>
      </c>
      <c r="I53" s="39">
        <v>27</v>
      </c>
      <c r="J53" s="41">
        <v>36412</v>
      </c>
      <c r="K53" s="54">
        <v>45635</v>
      </c>
      <c r="L53" s="54" t="s">
        <v>515</v>
      </c>
      <c r="M53" s="82">
        <v>182</v>
      </c>
      <c r="N53" s="45" t="str">
        <f t="shared" ca="1" si="5"/>
        <v>1 anos, 4 meses</v>
      </c>
      <c r="O53" s="41"/>
      <c r="P53" s="59" t="str">
        <f t="shared" si="7"/>
        <v>Sem dados</v>
      </c>
      <c r="Q53" s="41" t="str">
        <f t="shared" ca="1" si="6"/>
        <v>Sem dados</v>
      </c>
      <c r="R53" s="42" t="s">
        <v>147</v>
      </c>
      <c r="S53" s="42" t="s">
        <v>241</v>
      </c>
      <c r="T53" s="42" t="s">
        <v>13</v>
      </c>
      <c r="U53" s="42" t="s">
        <v>137</v>
      </c>
      <c r="V53" s="54" t="s">
        <v>137</v>
      </c>
      <c r="W53" s="79">
        <v>0</v>
      </c>
      <c r="X53" s="54" t="s">
        <v>526</v>
      </c>
      <c r="Y53" s="56">
        <v>921633567</v>
      </c>
      <c r="Z53" s="44" t="s">
        <v>25</v>
      </c>
    </row>
    <row r="54" spans="1:26" ht="30" customHeight="1">
      <c r="A54" s="37">
        <v>52</v>
      </c>
      <c r="B54" s="38">
        <v>143</v>
      </c>
      <c r="C54" s="39" t="s">
        <v>242</v>
      </c>
      <c r="D54" s="40" t="s">
        <v>357</v>
      </c>
      <c r="E54" s="40" t="s">
        <v>470</v>
      </c>
      <c r="F54" s="40"/>
      <c r="G54" s="40" t="str">
        <f t="shared" ca="1" si="4"/>
        <v/>
      </c>
      <c r="H54" s="39" t="s">
        <v>10</v>
      </c>
      <c r="I54" s="39">
        <v>29</v>
      </c>
      <c r="J54" s="41">
        <v>35599</v>
      </c>
      <c r="K54" s="54">
        <v>45636</v>
      </c>
      <c r="L54" s="54" t="s">
        <v>515</v>
      </c>
      <c r="M54" s="82">
        <v>182</v>
      </c>
      <c r="N54" s="45" t="str">
        <f t="shared" ca="1" si="5"/>
        <v>1 anos, 4 meses</v>
      </c>
      <c r="O54" s="41"/>
      <c r="P54" s="59" t="str">
        <f t="shared" si="7"/>
        <v>Sem dados</v>
      </c>
      <c r="Q54" s="41" t="str">
        <f t="shared" ca="1" si="6"/>
        <v>Sem dados</v>
      </c>
      <c r="R54" s="42" t="s">
        <v>222</v>
      </c>
      <c r="S54" s="42" t="s">
        <v>243</v>
      </c>
      <c r="T54" s="42" t="s">
        <v>13</v>
      </c>
      <c r="U54" s="42" t="s">
        <v>137</v>
      </c>
      <c r="V54" s="54" t="s">
        <v>137</v>
      </c>
      <c r="W54" s="79">
        <v>0</v>
      </c>
      <c r="X54" s="54" t="s">
        <v>538</v>
      </c>
      <c r="Y54" s="56">
        <v>933570099</v>
      </c>
      <c r="Z54" s="44" t="s">
        <v>15</v>
      </c>
    </row>
    <row r="55" spans="1:26" ht="30" customHeight="1">
      <c r="A55" s="37">
        <v>53</v>
      </c>
      <c r="B55" s="38">
        <v>101</v>
      </c>
      <c r="C55" s="39" t="s">
        <v>244</v>
      </c>
      <c r="D55" s="40" t="s">
        <v>357</v>
      </c>
      <c r="E55" s="40" t="s">
        <v>471</v>
      </c>
      <c r="F55" s="40"/>
      <c r="G55" s="40" t="str">
        <f t="shared" ca="1" si="4"/>
        <v/>
      </c>
      <c r="H55" s="39" t="s">
        <v>10</v>
      </c>
      <c r="I55" s="39">
        <v>37</v>
      </c>
      <c r="J55" s="41">
        <v>32185</v>
      </c>
      <c r="K55" s="54">
        <v>41548</v>
      </c>
      <c r="L55" s="54" t="s">
        <v>516</v>
      </c>
      <c r="M55" s="82" t="s">
        <v>549</v>
      </c>
      <c r="N55" s="45" t="str">
        <f t="shared" ca="1" si="5"/>
        <v>12 anos, 6 meses</v>
      </c>
      <c r="O55" s="54"/>
      <c r="P55" s="59" t="str">
        <f t="shared" si="7"/>
        <v>Sem dados</v>
      </c>
      <c r="Q55" s="41" t="str">
        <f t="shared" ca="1" si="6"/>
        <v>Sem dados</v>
      </c>
      <c r="R55" s="42" t="s">
        <v>245</v>
      </c>
      <c r="S55" s="42" t="s">
        <v>246</v>
      </c>
      <c r="T55" s="42" t="s">
        <v>13</v>
      </c>
      <c r="U55" s="42" t="s">
        <v>137</v>
      </c>
      <c r="V55" s="54" t="s">
        <v>137</v>
      </c>
      <c r="W55" s="79">
        <v>8</v>
      </c>
      <c r="X55" s="54" t="s">
        <v>526</v>
      </c>
      <c r="Y55" s="56">
        <v>924553431</v>
      </c>
      <c r="Z55" s="44" t="s">
        <v>15</v>
      </c>
    </row>
    <row r="56" spans="1:26" ht="30" customHeight="1">
      <c r="A56" s="37">
        <v>54</v>
      </c>
      <c r="B56" s="38">
        <v>47</v>
      </c>
      <c r="C56" s="39" t="s">
        <v>247</v>
      </c>
      <c r="D56" s="40" t="s">
        <v>357</v>
      </c>
      <c r="E56" s="40" t="s">
        <v>472</v>
      </c>
      <c r="F56" s="40"/>
      <c r="G56" s="40" t="str">
        <f t="shared" ca="1" si="4"/>
        <v/>
      </c>
      <c r="H56" s="39" t="s">
        <v>10</v>
      </c>
      <c r="I56" s="39">
        <v>49</v>
      </c>
      <c r="J56" s="60">
        <v>28443</v>
      </c>
      <c r="K56" s="41">
        <v>44562</v>
      </c>
      <c r="L56" s="41" t="s">
        <v>515</v>
      </c>
      <c r="M56" s="45">
        <v>182</v>
      </c>
      <c r="N56" s="45" t="str">
        <f t="shared" ca="1" si="5"/>
        <v>4 anos, 3 meses</v>
      </c>
      <c r="O56" s="41"/>
      <c r="P56" s="59" t="str">
        <f t="shared" si="7"/>
        <v>Sem dados</v>
      </c>
      <c r="Q56" s="41" t="str">
        <f t="shared" ca="1" si="6"/>
        <v>Sem dados</v>
      </c>
      <c r="R56" s="42" t="s">
        <v>139</v>
      </c>
      <c r="S56" s="42" t="s">
        <v>29</v>
      </c>
      <c r="T56" s="42" t="s">
        <v>30</v>
      </c>
      <c r="U56" s="42" t="s">
        <v>137</v>
      </c>
      <c r="V56" s="41" t="s">
        <v>520</v>
      </c>
      <c r="W56" s="46"/>
      <c r="X56" s="41" t="s">
        <v>525</v>
      </c>
      <c r="Y56" s="40"/>
      <c r="Z56" s="44" t="s">
        <v>15</v>
      </c>
    </row>
    <row r="57" spans="1:26" ht="30" customHeight="1">
      <c r="A57" s="37">
        <v>55</v>
      </c>
      <c r="B57" s="38">
        <v>102</v>
      </c>
      <c r="C57" s="39" t="s">
        <v>248</v>
      </c>
      <c r="D57" s="40" t="s">
        <v>357</v>
      </c>
      <c r="E57" s="40" t="s">
        <v>473</v>
      </c>
      <c r="F57" s="40"/>
      <c r="G57" s="40" t="str">
        <f t="shared" ca="1" si="4"/>
        <v/>
      </c>
      <c r="H57" s="39" t="s">
        <v>10</v>
      </c>
      <c r="I57" s="39">
        <v>50</v>
      </c>
      <c r="J57" s="41">
        <v>27939</v>
      </c>
      <c r="K57" s="54">
        <v>42430</v>
      </c>
      <c r="L57" s="54" t="s">
        <v>516</v>
      </c>
      <c r="M57" s="82" t="s">
        <v>549</v>
      </c>
      <c r="N57" s="45" t="str">
        <f t="shared" ca="1" si="5"/>
        <v>10 anos, 1 meses</v>
      </c>
      <c r="O57" s="54"/>
      <c r="P57" s="59" t="str">
        <f t="shared" si="7"/>
        <v>Sem dados</v>
      </c>
      <c r="Q57" s="41" t="str">
        <f t="shared" ca="1" si="6"/>
        <v>Sem dados</v>
      </c>
      <c r="R57" s="42" t="s">
        <v>11</v>
      </c>
      <c r="S57" s="42" t="s">
        <v>154</v>
      </c>
      <c r="T57" s="42" t="s">
        <v>13</v>
      </c>
      <c r="U57" s="42" t="s">
        <v>137</v>
      </c>
      <c r="V57" s="54" t="s">
        <v>137</v>
      </c>
      <c r="W57" s="79">
        <v>2</v>
      </c>
      <c r="X57" s="54" t="s">
        <v>527</v>
      </c>
      <c r="Y57" s="56">
        <v>933230000</v>
      </c>
      <c r="Z57" s="44" t="s">
        <v>15</v>
      </c>
    </row>
    <row r="58" spans="1:26" ht="30" customHeight="1">
      <c r="A58" s="37">
        <v>56</v>
      </c>
      <c r="B58" s="38">
        <v>130</v>
      </c>
      <c r="C58" s="39" t="s">
        <v>249</v>
      </c>
      <c r="D58" s="40" t="s">
        <v>357</v>
      </c>
      <c r="E58" s="40" t="s">
        <v>474</v>
      </c>
      <c r="F58" s="40"/>
      <c r="G58" s="40" t="str">
        <f t="shared" ca="1" si="4"/>
        <v/>
      </c>
      <c r="H58" s="39" t="s">
        <v>10</v>
      </c>
      <c r="I58" s="39">
        <v>31</v>
      </c>
      <c r="J58" s="41">
        <v>34717</v>
      </c>
      <c r="K58" s="54">
        <v>45417</v>
      </c>
      <c r="L58" s="54" t="s">
        <v>515</v>
      </c>
      <c r="M58" s="82">
        <v>182</v>
      </c>
      <c r="N58" s="45" t="str">
        <f t="shared" ca="1" si="5"/>
        <v>1 anos, 11 meses</v>
      </c>
      <c r="O58" s="54"/>
      <c r="P58" s="59" t="str">
        <f t="shared" si="7"/>
        <v>Sem dados</v>
      </c>
      <c r="Q58" s="41" t="str">
        <f t="shared" ca="1" si="6"/>
        <v>Sem dados</v>
      </c>
      <c r="R58" s="42" t="s">
        <v>229</v>
      </c>
      <c r="S58" s="42" t="s">
        <v>250</v>
      </c>
      <c r="T58" s="42" t="s">
        <v>13</v>
      </c>
      <c r="U58" s="42" t="s">
        <v>137</v>
      </c>
      <c r="V58" s="54" t="s">
        <v>137</v>
      </c>
      <c r="W58" s="79">
        <v>3</v>
      </c>
      <c r="X58" s="54" t="s">
        <v>526</v>
      </c>
      <c r="Y58" s="56">
        <v>948117233</v>
      </c>
      <c r="Z58" s="44" t="s">
        <v>15</v>
      </c>
    </row>
    <row r="59" spans="1:26" ht="30" customHeight="1">
      <c r="A59" s="37">
        <v>57</v>
      </c>
      <c r="B59" s="38">
        <v>155</v>
      </c>
      <c r="C59" s="39" t="s">
        <v>251</v>
      </c>
      <c r="D59" s="40" t="s">
        <v>357</v>
      </c>
      <c r="E59" s="40" t="s">
        <v>475</v>
      </c>
      <c r="F59" s="40"/>
      <c r="G59" s="40" t="str">
        <f t="shared" ca="1" si="4"/>
        <v/>
      </c>
      <c r="H59" s="39" t="s">
        <v>10</v>
      </c>
      <c r="I59" s="39">
        <v>32</v>
      </c>
      <c r="J59" s="41">
        <v>34471</v>
      </c>
      <c r="K59" s="54">
        <v>45857</v>
      </c>
      <c r="L59" s="54" t="s">
        <v>515</v>
      </c>
      <c r="M59" s="82">
        <v>182</v>
      </c>
      <c r="N59" s="45" t="str">
        <f t="shared" ca="1" si="5"/>
        <v>0 anos, 9 meses</v>
      </c>
      <c r="O59" s="54"/>
      <c r="P59" s="59" t="str">
        <f t="shared" si="7"/>
        <v>Sem dados</v>
      </c>
      <c r="Q59" s="41" t="str">
        <f t="shared" ca="1" si="6"/>
        <v>Sem dados</v>
      </c>
      <c r="R59" s="42" t="s">
        <v>11</v>
      </c>
      <c r="S59" s="42" t="s">
        <v>252</v>
      </c>
      <c r="T59" s="42" t="s">
        <v>13</v>
      </c>
      <c r="U59" s="42" t="s">
        <v>137</v>
      </c>
      <c r="V59" s="54" t="s">
        <v>137</v>
      </c>
      <c r="W59" s="79">
        <v>0</v>
      </c>
      <c r="X59" s="54" t="s">
        <v>525</v>
      </c>
      <c r="Y59" s="56">
        <v>945528964</v>
      </c>
      <c r="Z59" s="44" t="s">
        <v>25</v>
      </c>
    </row>
    <row r="60" spans="1:26" ht="30" customHeight="1">
      <c r="A60" s="37">
        <v>58</v>
      </c>
      <c r="B60" s="38">
        <v>52</v>
      </c>
      <c r="C60" s="39" t="s">
        <v>253</v>
      </c>
      <c r="D60" s="40" t="s">
        <v>357</v>
      </c>
      <c r="E60" s="40" t="s">
        <v>476</v>
      </c>
      <c r="F60" s="40"/>
      <c r="G60" s="40" t="str">
        <f t="shared" ca="1" si="4"/>
        <v/>
      </c>
      <c r="H60" s="39" t="s">
        <v>10</v>
      </c>
      <c r="I60" s="39">
        <v>44</v>
      </c>
      <c r="J60" s="60">
        <v>30157</v>
      </c>
      <c r="K60" s="41">
        <v>41741</v>
      </c>
      <c r="L60" s="41" t="s">
        <v>516</v>
      </c>
      <c r="M60" s="45" t="s">
        <v>549</v>
      </c>
      <c r="N60" s="45" t="str">
        <f t="shared" ca="1" si="5"/>
        <v>12 anos, 0 meses</v>
      </c>
      <c r="O60" s="41"/>
      <c r="P60" s="59" t="str">
        <f t="shared" si="7"/>
        <v>Sem dados</v>
      </c>
      <c r="Q60" s="41" t="str">
        <f t="shared" ca="1" si="6"/>
        <v>Sem dados</v>
      </c>
      <c r="R60" s="42" t="s">
        <v>254</v>
      </c>
      <c r="S60" s="42" t="s">
        <v>255</v>
      </c>
      <c r="T60" s="42" t="s">
        <v>13</v>
      </c>
      <c r="U60" s="42" t="s">
        <v>137</v>
      </c>
      <c r="V60" s="41" t="s">
        <v>14</v>
      </c>
      <c r="W60" s="46">
        <v>3</v>
      </c>
      <c r="X60" s="41" t="s">
        <v>524</v>
      </c>
      <c r="Y60" s="43">
        <v>942373623</v>
      </c>
      <c r="Z60" s="44" t="s">
        <v>15</v>
      </c>
    </row>
    <row r="61" spans="1:26" ht="30" customHeight="1">
      <c r="A61" s="37">
        <v>59</v>
      </c>
      <c r="B61" s="38" t="s">
        <v>323</v>
      </c>
      <c r="C61" s="39" t="s">
        <v>256</v>
      </c>
      <c r="D61" s="40" t="s">
        <v>358</v>
      </c>
      <c r="E61" s="40" t="s">
        <v>477</v>
      </c>
      <c r="F61" s="40"/>
      <c r="G61" s="40" t="str">
        <f t="shared" ca="1" si="4"/>
        <v/>
      </c>
      <c r="H61" s="39" t="s">
        <v>80</v>
      </c>
      <c r="I61" s="39">
        <v>41</v>
      </c>
      <c r="J61" s="41">
        <v>31072</v>
      </c>
      <c r="K61" s="54">
        <v>45931</v>
      </c>
      <c r="L61" s="54" t="s">
        <v>517</v>
      </c>
      <c r="M61" s="82">
        <v>182</v>
      </c>
      <c r="N61" s="45" t="str">
        <f t="shared" ca="1" si="5"/>
        <v>0 anos, 6 meses</v>
      </c>
      <c r="O61" s="54"/>
      <c r="P61" s="59" t="str">
        <f t="shared" si="7"/>
        <v>Sem dados</v>
      </c>
      <c r="Q61" s="41" t="str">
        <f t="shared" ca="1" si="6"/>
        <v>Sem dados</v>
      </c>
      <c r="R61" s="42" t="s">
        <v>177</v>
      </c>
      <c r="S61" s="42" t="s">
        <v>257</v>
      </c>
      <c r="T61" s="42" t="s">
        <v>30</v>
      </c>
      <c r="U61" s="42" t="s">
        <v>137</v>
      </c>
      <c r="V61" s="54" t="s">
        <v>137</v>
      </c>
      <c r="W61" s="78">
        <v>0</v>
      </c>
      <c r="X61" s="54" t="s">
        <v>525</v>
      </c>
      <c r="Y61" s="54"/>
      <c r="Z61" s="44" t="s">
        <v>25</v>
      </c>
    </row>
    <row r="62" spans="1:26" ht="30" customHeight="1">
      <c r="A62" s="37">
        <v>60</v>
      </c>
      <c r="B62" s="38" t="s">
        <v>324</v>
      </c>
      <c r="C62" s="39" t="s">
        <v>258</v>
      </c>
      <c r="D62" s="40" t="s">
        <v>357</v>
      </c>
      <c r="E62" s="40" t="s">
        <v>478</v>
      </c>
      <c r="F62" s="40"/>
      <c r="G62" s="40" t="str">
        <f t="shared" ca="1" si="4"/>
        <v/>
      </c>
      <c r="H62" s="39" t="s">
        <v>10</v>
      </c>
      <c r="I62" s="39">
        <v>24</v>
      </c>
      <c r="J62" s="41">
        <v>37270</v>
      </c>
      <c r="K62" s="54">
        <v>45896</v>
      </c>
      <c r="L62" s="54" t="s">
        <v>518</v>
      </c>
      <c r="M62" s="82">
        <v>182</v>
      </c>
      <c r="N62" s="45" t="str">
        <f t="shared" ca="1" si="5"/>
        <v>0 anos, 8 meses</v>
      </c>
      <c r="O62" s="54"/>
      <c r="P62" s="59" t="str">
        <f t="shared" si="7"/>
        <v>Sem dados</v>
      </c>
      <c r="Q62" s="41" t="str">
        <f t="shared" ca="1" si="6"/>
        <v>Sem dados</v>
      </c>
      <c r="R62" s="42" t="s">
        <v>164</v>
      </c>
      <c r="S62" s="42" t="s">
        <v>259</v>
      </c>
      <c r="T62" s="42" t="s">
        <v>30</v>
      </c>
      <c r="U62" s="42" t="s">
        <v>137</v>
      </c>
      <c r="V62" s="54" t="s">
        <v>137</v>
      </c>
      <c r="W62" s="78"/>
      <c r="X62" s="54" t="s">
        <v>539</v>
      </c>
      <c r="Y62" s="56">
        <v>940920767</v>
      </c>
      <c r="Z62" s="44" t="s">
        <v>25</v>
      </c>
    </row>
    <row r="63" spans="1:26" ht="30" customHeight="1">
      <c r="A63" s="37">
        <v>61</v>
      </c>
      <c r="B63" s="38">
        <v>161</v>
      </c>
      <c r="C63" s="39" t="s">
        <v>260</v>
      </c>
      <c r="D63" s="40" t="s">
        <v>357</v>
      </c>
      <c r="E63" s="40" t="s">
        <v>479</v>
      </c>
      <c r="F63" s="40"/>
      <c r="G63" s="40" t="str">
        <f t="shared" ca="1" si="4"/>
        <v/>
      </c>
      <c r="H63" s="39" t="s">
        <v>10</v>
      </c>
      <c r="I63" s="39">
        <v>31</v>
      </c>
      <c r="J63" s="41">
        <v>34814</v>
      </c>
      <c r="K63" s="54">
        <v>45839</v>
      </c>
      <c r="L63" s="54" t="s">
        <v>515</v>
      </c>
      <c r="M63" s="82">
        <v>182</v>
      </c>
      <c r="N63" s="45" t="str">
        <f t="shared" ca="1" si="5"/>
        <v>0 anos, 9 meses</v>
      </c>
      <c r="O63" s="54"/>
      <c r="P63" s="59" t="str">
        <f t="shared" si="7"/>
        <v>Sem dados</v>
      </c>
      <c r="Q63" s="41" t="str">
        <f t="shared" ca="1" si="6"/>
        <v>Sem dados</v>
      </c>
      <c r="R63" s="42" t="s">
        <v>181</v>
      </c>
      <c r="S63" s="42" t="s">
        <v>261</v>
      </c>
      <c r="T63" s="42" t="s">
        <v>13</v>
      </c>
      <c r="U63" s="42" t="s">
        <v>137</v>
      </c>
      <c r="V63" s="54" t="s">
        <v>137</v>
      </c>
      <c r="W63" s="78">
        <v>0</v>
      </c>
      <c r="X63" s="54" t="s">
        <v>526</v>
      </c>
      <c r="Y63" s="55">
        <v>937559246</v>
      </c>
      <c r="Z63" s="44" t="s">
        <v>15</v>
      </c>
    </row>
    <row r="64" spans="1:26" ht="30" customHeight="1">
      <c r="A64" s="37">
        <v>62</v>
      </c>
      <c r="B64" s="38">
        <v>112</v>
      </c>
      <c r="C64" s="39" t="s">
        <v>262</v>
      </c>
      <c r="D64" s="40" t="s">
        <v>357</v>
      </c>
      <c r="E64" s="40" t="s">
        <v>480</v>
      </c>
      <c r="F64" s="40"/>
      <c r="G64" s="40" t="str">
        <f t="shared" ca="1" si="4"/>
        <v/>
      </c>
      <c r="H64" s="39" t="s">
        <v>10</v>
      </c>
      <c r="I64" s="39">
        <v>35</v>
      </c>
      <c r="J64" s="41">
        <v>33276</v>
      </c>
      <c r="K64" s="54">
        <v>44986</v>
      </c>
      <c r="L64" s="41" t="s">
        <v>515</v>
      </c>
      <c r="M64" s="45">
        <v>182</v>
      </c>
      <c r="N64" s="45" t="str">
        <f t="shared" ca="1" si="5"/>
        <v>3 anos, 1 meses</v>
      </c>
      <c r="O64" s="41"/>
      <c r="P64" s="59" t="str">
        <f t="shared" si="7"/>
        <v>Sem dados</v>
      </c>
      <c r="Q64" s="41" t="str">
        <f t="shared" ca="1" si="6"/>
        <v>Sem dados</v>
      </c>
      <c r="R64" s="42" t="s">
        <v>11</v>
      </c>
      <c r="S64" s="42" t="s">
        <v>263</v>
      </c>
      <c r="T64" s="42" t="s">
        <v>13</v>
      </c>
      <c r="U64" s="42" t="s">
        <v>137</v>
      </c>
      <c r="V64" s="54" t="s">
        <v>137</v>
      </c>
      <c r="W64" s="78">
        <v>2</v>
      </c>
      <c r="X64" s="54" t="s">
        <v>525</v>
      </c>
      <c r="Y64" s="56">
        <v>925723119</v>
      </c>
      <c r="Z64" s="44" t="s">
        <v>15</v>
      </c>
    </row>
    <row r="65" spans="1:26" ht="30" customHeight="1">
      <c r="A65" s="37">
        <v>63</v>
      </c>
      <c r="B65" s="38">
        <v>157</v>
      </c>
      <c r="C65" s="39" t="s">
        <v>264</v>
      </c>
      <c r="D65" s="40" t="s">
        <v>357</v>
      </c>
      <c r="E65" s="40" t="s">
        <v>481</v>
      </c>
      <c r="F65" s="40"/>
      <c r="G65" s="40" t="str">
        <f t="shared" ca="1" si="4"/>
        <v/>
      </c>
      <c r="H65" s="39" t="s">
        <v>10</v>
      </c>
      <c r="I65" s="39">
        <v>33</v>
      </c>
      <c r="J65" s="61">
        <v>34292</v>
      </c>
      <c r="K65" s="54">
        <v>45840</v>
      </c>
      <c r="L65" s="54" t="s">
        <v>515</v>
      </c>
      <c r="M65" s="82">
        <v>182</v>
      </c>
      <c r="N65" s="45" t="str">
        <f t="shared" ca="1" si="5"/>
        <v>0 anos, 9 meses</v>
      </c>
      <c r="O65" s="54"/>
      <c r="P65" s="59" t="str">
        <f t="shared" si="7"/>
        <v>Sem dados</v>
      </c>
      <c r="Q65" s="41" t="str">
        <f t="shared" ca="1" si="6"/>
        <v>Sem dados</v>
      </c>
      <c r="R65" s="42" t="s">
        <v>60</v>
      </c>
      <c r="S65" s="42" t="s">
        <v>265</v>
      </c>
      <c r="T65" s="42" t="s">
        <v>13</v>
      </c>
      <c r="U65" s="42" t="s">
        <v>137</v>
      </c>
      <c r="V65" s="54" t="s">
        <v>137</v>
      </c>
      <c r="W65" s="78">
        <v>0</v>
      </c>
      <c r="X65" s="54" t="s">
        <v>526</v>
      </c>
      <c r="Y65" s="55">
        <v>931841970</v>
      </c>
      <c r="Z65" s="44" t="s">
        <v>15</v>
      </c>
    </row>
    <row r="66" spans="1:26" ht="30" customHeight="1">
      <c r="A66" s="37">
        <v>64</v>
      </c>
      <c r="B66" s="49" t="s">
        <v>325</v>
      </c>
      <c r="C66" s="39" t="s">
        <v>266</v>
      </c>
      <c r="D66" s="40" t="s">
        <v>357</v>
      </c>
      <c r="E66" s="40" t="s">
        <v>482</v>
      </c>
      <c r="F66" s="40"/>
      <c r="G66" s="40" t="str">
        <f t="shared" ca="1" si="4"/>
        <v/>
      </c>
      <c r="H66" s="39" t="s">
        <v>10</v>
      </c>
      <c r="I66" s="39">
        <v>34</v>
      </c>
      <c r="J66" s="41">
        <v>33852</v>
      </c>
      <c r="K66" s="54">
        <v>45840</v>
      </c>
      <c r="L66" s="54" t="s">
        <v>515</v>
      </c>
      <c r="M66" s="82">
        <v>182</v>
      </c>
      <c r="N66" s="45" t="str">
        <f t="shared" ca="1" si="5"/>
        <v>0 anos, 9 meses</v>
      </c>
      <c r="O66" s="54"/>
      <c r="P66" s="59" t="str">
        <f t="shared" si="7"/>
        <v>Sem dados</v>
      </c>
      <c r="Q66" s="41" t="str">
        <f t="shared" ca="1" si="6"/>
        <v>Sem dados</v>
      </c>
      <c r="R66" s="42" t="s">
        <v>11</v>
      </c>
      <c r="S66" s="42" t="s">
        <v>156</v>
      </c>
      <c r="T66" s="42" t="s">
        <v>30</v>
      </c>
      <c r="U66" s="42" t="s">
        <v>137</v>
      </c>
      <c r="V66" s="54" t="s">
        <v>137</v>
      </c>
      <c r="W66" s="79">
        <v>5</v>
      </c>
      <c r="X66" s="54" t="s">
        <v>525</v>
      </c>
      <c r="Y66" s="56">
        <v>923176065</v>
      </c>
      <c r="Z66" s="44" t="s">
        <v>15</v>
      </c>
    </row>
    <row r="67" spans="1:26" ht="30" customHeight="1">
      <c r="A67" s="37">
        <v>65</v>
      </c>
      <c r="B67" s="49" t="s">
        <v>326</v>
      </c>
      <c r="C67" s="39" t="s">
        <v>267</v>
      </c>
      <c r="D67" s="40" t="s">
        <v>357</v>
      </c>
      <c r="E67" s="40" t="s">
        <v>483</v>
      </c>
      <c r="F67" s="40"/>
      <c r="G67" s="40" t="str">
        <f t="shared" ca="1" si="4"/>
        <v/>
      </c>
      <c r="H67" s="39" t="s">
        <v>10</v>
      </c>
      <c r="I67" s="39">
        <v>45</v>
      </c>
      <c r="J67" s="41">
        <v>29835</v>
      </c>
      <c r="K67" s="54">
        <v>45840</v>
      </c>
      <c r="L67" s="54" t="s">
        <v>515</v>
      </c>
      <c r="M67" s="82">
        <v>182</v>
      </c>
      <c r="N67" s="45" t="str">
        <f t="shared" ca="1" si="5"/>
        <v>0 anos, 9 meses</v>
      </c>
      <c r="O67" s="54"/>
      <c r="P67" s="59" t="str">
        <f t="shared" si="7"/>
        <v>Sem dados</v>
      </c>
      <c r="Q67" s="41" t="str">
        <f t="shared" ca="1" si="6"/>
        <v>Sem dados</v>
      </c>
      <c r="R67" s="42" t="s">
        <v>11</v>
      </c>
      <c r="S67" s="42" t="s">
        <v>156</v>
      </c>
      <c r="T67" s="42" t="s">
        <v>30</v>
      </c>
      <c r="U67" s="42" t="s">
        <v>137</v>
      </c>
      <c r="V67" s="54" t="s">
        <v>137</v>
      </c>
      <c r="W67" s="79">
        <v>5</v>
      </c>
      <c r="X67" s="54" t="s">
        <v>525</v>
      </c>
      <c r="Y67" s="56">
        <v>947788381</v>
      </c>
      <c r="Z67" s="44" t="s">
        <v>15</v>
      </c>
    </row>
    <row r="68" spans="1:26" ht="30" customHeight="1">
      <c r="A68" s="37">
        <v>66</v>
      </c>
      <c r="B68" s="49" t="s">
        <v>327</v>
      </c>
      <c r="C68" s="39" t="s">
        <v>268</v>
      </c>
      <c r="D68" s="40" t="s">
        <v>357</v>
      </c>
      <c r="E68" s="40" t="s">
        <v>484</v>
      </c>
      <c r="F68" s="40"/>
      <c r="G68" s="40" t="str">
        <f t="shared" ca="1" si="4"/>
        <v/>
      </c>
      <c r="H68" s="39" t="s">
        <v>10</v>
      </c>
      <c r="I68" s="39">
        <v>38</v>
      </c>
      <c r="J68" s="41">
        <v>32433</v>
      </c>
      <c r="K68" s="54">
        <v>45840</v>
      </c>
      <c r="L68" s="54" t="s">
        <v>515</v>
      </c>
      <c r="M68" s="82">
        <v>182</v>
      </c>
      <c r="N68" s="45" t="str">
        <f t="shared" ca="1" si="5"/>
        <v>0 anos, 9 meses</v>
      </c>
      <c r="O68" s="54"/>
      <c r="P68" s="59" t="str">
        <f t="shared" si="7"/>
        <v>Sem dados</v>
      </c>
      <c r="Q68" s="41" t="str">
        <f t="shared" ca="1" si="6"/>
        <v>Sem dados</v>
      </c>
      <c r="R68" s="42" t="s">
        <v>11</v>
      </c>
      <c r="S68" s="42" t="s">
        <v>156</v>
      </c>
      <c r="T68" s="42" t="s">
        <v>30</v>
      </c>
      <c r="U68" s="42" t="s">
        <v>137</v>
      </c>
      <c r="V68" s="54" t="s">
        <v>137</v>
      </c>
      <c r="W68" s="79">
        <v>7</v>
      </c>
      <c r="X68" s="54" t="s">
        <v>528</v>
      </c>
      <c r="Y68" s="56">
        <v>927795577</v>
      </c>
      <c r="Z68" s="44" t="s">
        <v>15</v>
      </c>
    </row>
    <row r="69" spans="1:26" ht="30" customHeight="1">
      <c r="A69" s="37">
        <v>67</v>
      </c>
      <c r="B69" s="49" t="s">
        <v>328</v>
      </c>
      <c r="C69" s="39" t="s">
        <v>269</v>
      </c>
      <c r="D69" s="40" t="s">
        <v>357</v>
      </c>
      <c r="E69" s="40" t="s">
        <v>485</v>
      </c>
      <c r="F69" s="40"/>
      <c r="G69" s="40" t="str">
        <f t="shared" ca="1" si="4"/>
        <v/>
      </c>
      <c r="H69" s="39" t="s">
        <v>10</v>
      </c>
      <c r="I69" s="39">
        <v>35</v>
      </c>
      <c r="J69" s="41">
        <v>33305</v>
      </c>
      <c r="K69" s="54">
        <v>45840</v>
      </c>
      <c r="L69" s="54" t="s">
        <v>515</v>
      </c>
      <c r="M69" s="82">
        <v>182</v>
      </c>
      <c r="N69" s="45" t="str">
        <f t="shared" ca="1" si="5"/>
        <v>0 anos, 9 meses</v>
      </c>
      <c r="O69" s="54"/>
      <c r="P69" s="59" t="str">
        <f t="shared" si="7"/>
        <v>Sem dados</v>
      </c>
      <c r="Q69" s="41" t="str">
        <f t="shared" ca="1" si="6"/>
        <v>Sem dados</v>
      </c>
      <c r="R69" s="42" t="s">
        <v>11</v>
      </c>
      <c r="S69" s="42" t="s">
        <v>156</v>
      </c>
      <c r="T69" s="42" t="s">
        <v>30</v>
      </c>
      <c r="U69" s="42" t="s">
        <v>137</v>
      </c>
      <c r="V69" s="54" t="s">
        <v>137</v>
      </c>
      <c r="W69" s="79">
        <v>4</v>
      </c>
      <c r="X69" s="54" t="s">
        <v>528</v>
      </c>
      <c r="Y69" s="56">
        <v>925264426</v>
      </c>
      <c r="Z69" s="44" t="s">
        <v>15</v>
      </c>
    </row>
    <row r="70" spans="1:26" ht="30" customHeight="1">
      <c r="A70" s="37">
        <v>68</v>
      </c>
      <c r="B70" s="49" t="s">
        <v>329</v>
      </c>
      <c r="C70" s="39" t="s">
        <v>270</v>
      </c>
      <c r="D70" s="40" t="s">
        <v>357</v>
      </c>
      <c r="E70" s="40" t="s">
        <v>486</v>
      </c>
      <c r="F70" s="40"/>
      <c r="G70" s="40" t="str">
        <f t="shared" ca="1" si="4"/>
        <v/>
      </c>
      <c r="H70" s="39" t="s">
        <v>10</v>
      </c>
      <c r="I70" s="39">
        <v>23</v>
      </c>
      <c r="J70" s="41">
        <v>37742</v>
      </c>
      <c r="K70" s="54">
        <v>45840</v>
      </c>
      <c r="L70" s="54" t="s">
        <v>515</v>
      </c>
      <c r="M70" s="82">
        <v>182</v>
      </c>
      <c r="N70" s="45" t="str">
        <f t="shared" ca="1" si="5"/>
        <v>0 anos, 9 meses</v>
      </c>
      <c r="O70" s="54"/>
      <c r="P70" s="59" t="str">
        <f t="shared" si="7"/>
        <v>Sem dados</v>
      </c>
      <c r="Q70" s="41" t="str">
        <f t="shared" ca="1" si="6"/>
        <v>Sem dados</v>
      </c>
      <c r="R70" s="42" t="s">
        <v>11</v>
      </c>
      <c r="S70" s="42" t="s">
        <v>156</v>
      </c>
      <c r="T70" s="42" t="s">
        <v>30</v>
      </c>
      <c r="U70" s="42" t="s">
        <v>137</v>
      </c>
      <c r="V70" s="54" t="s">
        <v>137</v>
      </c>
      <c r="W70" s="79">
        <v>0</v>
      </c>
      <c r="X70" s="54" t="s">
        <v>525</v>
      </c>
      <c r="Y70" s="56">
        <v>930439188</v>
      </c>
      <c r="Z70" s="44" t="s">
        <v>15</v>
      </c>
    </row>
    <row r="71" spans="1:26" ht="30" customHeight="1">
      <c r="A71" s="37">
        <v>69</v>
      </c>
      <c r="B71" s="49" t="s">
        <v>330</v>
      </c>
      <c r="C71" s="39" t="s">
        <v>271</v>
      </c>
      <c r="D71" s="40" t="s">
        <v>357</v>
      </c>
      <c r="E71" s="40" t="s">
        <v>487</v>
      </c>
      <c r="F71" s="40"/>
      <c r="G71" s="40" t="str">
        <f t="shared" ca="1" si="4"/>
        <v/>
      </c>
      <c r="H71" s="39" t="s">
        <v>10</v>
      </c>
      <c r="I71" s="39">
        <v>22</v>
      </c>
      <c r="J71" s="41">
        <v>38325</v>
      </c>
      <c r="K71" s="54">
        <v>45840</v>
      </c>
      <c r="L71" s="54" t="s">
        <v>515</v>
      </c>
      <c r="M71" s="82">
        <v>182</v>
      </c>
      <c r="N71" s="45" t="str">
        <f t="shared" ca="1" si="5"/>
        <v>0 anos, 9 meses</v>
      </c>
      <c r="O71" s="54"/>
      <c r="P71" s="59" t="str">
        <f t="shared" si="7"/>
        <v>Sem dados</v>
      </c>
      <c r="Q71" s="41" t="str">
        <f t="shared" ca="1" si="6"/>
        <v>Sem dados</v>
      </c>
      <c r="R71" s="42" t="s">
        <v>11</v>
      </c>
      <c r="S71" s="42" t="s">
        <v>156</v>
      </c>
      <c r="T71" s="42" t="s">
        <v>30</v>
      </c>
      <c r="U71" s="42" t="s">
        <v>137</v>
      </c>
      <c r="V71" s="54" t="s">
        <v>137</v>
      </c>
      <c r="W71" s="79">
        <v>1</v>
      </c>
      <c r="X71" s="54" t="s">
        <v>525</v>
      </c>
      <c r="Y71" s="56">
        <v>945120330</v>
      </c>
      <c r="Z71" s="44" t="s">
        <v>15</v>
      </c>
    </row>
    <row r="72" spans="1:26" ht="30" customHeight="1">
      <c r="A72" s="37">
        <v>70</v>
      </c>
      <c r="B72" s="49" t="s">
        <v>331</v>
      </c>
      <c r="C72" s="39" t="s">
        <v>272</v>
      </c>
      <c r="D72" s="40" t="s">
        <v>357</v>
      </c>
      <c r="E72" s="40" t="s">
        <v>488</v>
      </c>
      <c r="F72" s="40"/>
      <c r="G72" s="40" t="str">
        <f t="shared" ref="G72:G90" ca="1" si="8">IF(F72="","",IF(F72&lt;TODAY(),"Documento Expirado",IF(F72-TODAY()&gt;182,"Dentro do Prazo","Faltam "&amp;(F72-TODAY())&amp;" dias")))</f>
        <v/>
      </c>
      <c r="H72" s="39" t="s">
        <v>10</v>
      </c>
      <c r="I72" s="39">
        <v>33</v>
      </c>
      <c r="J72" s="41">
        <v>34110</v>
      </c>
      <c r="K72" s="54">
        <v>45840</v>
      </c>
      <c r="L72" s="54" t="s">
        <v>515</v>
      </c>
      <c r="M72" s="82">
        <v>182</v>
      </c>
      <c r="N72" s="45" t="str">
        <f t="shared" ref="N72:N90" ca="1" si="9">DATEDIF(K72,TODAY(),"Y")&amp;" anos, "&amp;DATEDIF(K72,TODAY(),"YM")&amp;" meses"</f>
        <v>0 anos, 9 meses</v>
      </c>
      <c r="O72" s="54"/>
      <c r="P72" s="59" t="str">
        <f t="shared" si="7"/>
        <v>Sem dados</v>
      </c>
      <c r="Q72" s="41" t="str">
        <f t="shared" ref="Q72:Q90" ca="1" si="10">IF(P72="Sem dados","Sem dados",
IF(P72&lt;TODAY(),"Expirado",
IF(P72-TODAY()&lt;=45,"Faltam "&amp;(P72-TODAY())&amp;" dias",
"Contrato activo")))</f>
        <v>Sem dados</v>
      </c>
      <c r="R72" s="42" t="s">
        <v>11</v>
      </c>
      <c r="S72" s="42" t="s">
        <v>273</v>
      </c>
      <c r="T72" s="42" t="s">
        <v>30</v>
      </c>
      <c r="U72" s="42" t="s">
        <v>137</v>
      </c>
      <c r="V72" s="54" t="s">
        <v>137</v>
      </c>
      <c r="W72" s="79">
        <v>2</v>
      </c>
      <c r="X72" s="54" t="s">
        <v>525</v>
      </c>
      <c r="Y72" s="55">
        <v>929197989</v>
      </c>
      <c r="Z72" s="44" t="s">
        <v>15</v>
      </c>
    </row>
    <row r="73" spans="1:26" ht="30" customHeight="1">
      <c r="A73" s="37">
        <v>71</v>
      </c>
      <c r="B73" s="49" t="s">
        <v>332</v>
      </c>
      <c r="C73" s="39" t="s">
        <v>274</v>
      </c>
      <c r="D73" s="40" t="s">
        <v>357</v>
      </c>
      <c r="E73" s="40" t="s">
        <v>489</v>
      </c>
      <c r="F73" s="40"/>
      <c r="G73" s="40" t="str">
        <f t="shared" ca="1" si="8"/>
        <v/>
      </c>
      <c r="H73" s="39" t="s">
        <v>10</v>
      </c>
      <c r="I73" s="39">
        <v>32</v>
      </c>
      <c r="J73" s="41">
        <v>34665</v>
      </c>
      <c r="K73" s="54">
        <v>45840</v>
      </c>
      <c r="L73" s="54" t="s">
        <v>515</v>
      </c>
      <c r="M73" s="82">
        <v>182</v>
      </c>
      <c r="N73" s="45" t="str">
        <f t="shared" ca="1" si="9"/>
        <v>0 anos, 9 meses</v>
      </c>
      <c r="O73" s="54"/>
      <c r="P73" s="59" t="str">
        <f t="shared" ref="P73:P90" si="11">IF(O73="","Sem dados",O73+M73)</f>
        <v>Sem dados</v>
      </c>
      <c r="Q73" s="41" t="str">
        <f t="shared" ca="1" si="10"/>
        <v>Sem dados</v>
      </c>
      <c r="R73" s="42" t="s">
        <v>11</v>
      </c>
      <c r="S73" s="42" t="s">
        <v>156</v>
      </c>
      <c r="T73" s="42" t="s">
        <v>30</v>
      </c>
      <c r="U73" s="42" t="s">
        <v>137</v>
      </c>
      <c r="V73" s="54" t="s">
        <v>137</v>
      </c>
      <c r="W73" s="79">
        <v>3</v>
      </c>
      <c r="X73" s="54" t="s">
        <v>525</v>
      </c>
      <c r="Y73" s="56">
        <v>948235323</v>
      </c>
      <c r="Z73" s="44" t="s">
        <v>15</v>
      </c>
    </row>
    <row r="74" spans="1:26" ht="30" customHeight="1">
      <c r="A74" s="37">
        <v>72</v>
      </c>
      <c r="B74" s="49" t="s">
        <v>333</v>
      </c>
      <c r="C74" s="39" t="s">
        <v>275</v>
      </c>
      <c r="D74" s="40" t="s">
        <v>357</v>
      </c>
      <c r="E74" s="40" t="s">
        <v>490</v>
      </c>
      <c r="F74" s="40"/>
      <c r="G74" s="40" t="str">
        <f t="shared" ca="1" si="8"/>
        <v/>
      </c>
      <c r="H74" s="39" t="s">
        <v>10</v>
      </c>
      <c r="I74" s="39">
        <v>35</v>
      </c>
      <c r="J74" s="41">
        <v>33253</v>
      </c>
      <c r="K74" s="54">
        <v>45840</v>
      </c>
      <c r="L74" s="54" t="s">
        <v>515</v>
      </c>
      <c r="M74" s="82">
        <v>182</v>
      </c>
      <c r="N74" s="45" t="str">
        <f t="shared" ca="1" si="9"/>
        <v>0 anos, 9 meses</v>
      </c>
      <c r="O74" s="54"/>
      <c r="P74" s="59" t="str">
        <f t="shared" si="11"/>
        <v>Sem dados</v>
      </c>
      <c r="Q74" s="41" t="str">
        <f t="shared" ca="1" si="10"/>
        <v>Sem dados</v>
      </c>
      <c r="R74" s="42" t="s">
        <v>11</v>
      </c>
      <c r="S74" s="42" t="s">
        <v>156</v>
      </c>
      <c r="T74" s="42" t="s">
        <v>30</v>
      </c>
      <c r="U74" s="42" t="s">
        <v>137</v>
      </c>
      <c r="V74" s="54" t="s">
        <v>137</v>
      </c>
      <c r="W74" s="79">
        <v>3</v>
      </c>
      <c r="X74" s="54" t="s">
        <v>525</v>
      </c>
      <c r="Y74" s="56">
        <v>923539305</v>
      </c>
      <c r="Z74" s="44" t="s">
        <v>15</v>
      </c>
    </row>
    <row r="75" spans="1:26" ht="30" customHeight="1">
      <c r="A75" s="37">
        <v>73</v>
      </c>
      <c r="B75" s="49" t="s">
        <v>334</v>
      </c>
      <c r="C75" s="39" t="s">
        <v>276</v>
      </c>
      <c r="D75" s="40" t="s">
        <v>357</v>
      </c>
      <c r="E75" s="40" t="s">
        <v>491</v>
      </c>
      <c r="F75" s="40"/>
      <c r="G75" s="40" t="str">
        <f t="shared" ca="1" si="8"/>
        <v/>
      </c>
      <c r="H75" s="39" t="s">
        <v>10</v>
      </c>
      <c r="I75" s="39">
        <v>35</v>
      </c>
      <c r="J75" s="41">
        <v>33039</v>
      </c>
      <c r="K75" s="54">
        <v>45840</v>
      </c>
      <c r="L75" s="54" t="s">
        <v>515</v>
      </c>
      <c r="M75" s="82">
        <v>182</v>
      </c>
      <c r="N75" s="45" t="str">
        <f t="shared" ca="1" si="9"/>
        <v>0 anos, 9 meses</v>
      </c>
      <c r="O75" s="54"/>
      <c r="P75" s="59" t="str">
        <f t="shared" si="11"/>
        <v>Sem dados</v>
      </c>
      <c r="Q75" s="41" t="str">
        <f t="shared" ca="1" si="10"/>
        <v>Sem dados</v>
      </c>
      <c r="R75" s="42" t="s">
        <v>11</v>
      </c>
      <c r="S75" s="42" t="s">
        <v>156</v>
      </c>
      <c r="T75" s="42" t="s">
        <v>30</v>
      </c>
      <c r="U75" s="42" t="s">
        <v>137</v>
      </c>
      <c r="V75" s="54" t="s">
        <v>137</v>
      </c>
      <c r="W75" s="79">
        <v>4</v>
      </c>
      <c r="X75" s="54" t="s">
        <v>525</v>
      </c>
      <c r="Y75" s="56">
        <v>924858198</v>
      </c>
      <c r="Z75" s="44" t="s">
        <v>15</v>
      </c>
    </row>
    <row r="76" spans="1:26" ht="30" customHeight="1">
      <c r="A76" s="37">
        <v>74</v>
      </c>
      <c r="B76" s="49" t="s">
        <v>335</v>
      </c>
      <c r="C76" s="39" t="s">
        <v>277</v>
      </c>
      <c r="D76" s="40" t="s">
        <v>357</v>
      </c>
      <c r="E76" s="40" t="s">
        <v>492</v>
      </c>
      <c r="F76" s="40"/>
      <c r="G76" s="40" t="str">
        <f t="shared" ca="1" si="8"/>
        <v/>
      </c>
      <c r="H76" s="39" t="s">
        <v>10</v>
      </c>
      <c r="I76" s="39">
        <v>37</v>
      </c>
      <c r="J76" s="41">
        <v>32754</v>
      </c>
      <c r="K76" s="54">
        <v>45840</v>
      </c>
      <c r="L76" s="54" t="s">
        <v>515</v>
      </c>
      <c r="M76" s="82">
        <v>182</v>
      </c>
      <c r="N76" s="45" t="str">
        <f t="shared" ca="1" si="9"/>
        <v>0 anos, 9 meses</v>
      </c>
      <c r="O76" s="54"/>
      <c r="P76" s="59" t="str">
        <f t="shared" si="11"/>
        <v>Sem dados</v>
      </c>
      <c r="Q76" s="41" t="str">
        <f t="shared" ca="1" si="10"/>
        <v>Sem dados</v>
      </c>
      <c r="R76" s="42" t="s">
        <v>11</v>
      </c>
      <c r="S76" s="42" t="s">
        <v>273</v>
      </c>
      <c r="T76" s="42" t="s">
        <v>30</v>
      </c>
      <c r="U76" s="42" t="s">
        <v>137</v>
      </c>
      <c r="V76" s="54" t="s">
        <v>137</v>
      </c>
      <c r="W76" s="79">
        <v>4</v>
      </c>
      <c r="X76" s="54" t="s">
        <v>525</v>
      </c>
      <c r="Y76" s="55">
        <v>948544644</v>
      </c>
      <c r="Z76" s="44" t="s">
        <v>15</v>
      </c>
    </row>
    <row r="77" spans="1:26" ht="30" customHeight="1">
      <c r="A77" s="37">
        <v>75</v>
      </c>
      <c r="B77" s="49" t="s">
        <v>336</v>
      </c>
      <c r="C77" s="39" t="s">
        <v>278</v>
      </c>
      <c r="D77" s="40" t="s">
        <v>357</v>
      </c>
      <c r="E77" s="40" t="s">
        <v>493</v>
      </c>
      <c r="F77" s="40"/>
      <c r="G77" s="40" t="str">
        <f t="shared" ca="1" si="8"/>
        <v/>
      </c>
      <c r="H77" s="39" t="s">
        <v>10</v>
      </c>
      <c r="I77" s="39">
        <v>31</v>
      </c>
      <c r="J77" s="41">
        <v>34843</v>
      </c>
      <c r="K77" s="54">
        <v>45840</v>
      </c>
      <c r="L77" s="54" t="s">
        <v>515</v>
      </c>
      <c r="M77" s="82">
        <v>182</v>
      </c>
      <c r="N77" s="45" t="str">
        <f t="shared" ca="1" si="9"/>
        <v>0 anos, 9 meses</v>
      </c>
      <c r="O77" s="54"/>
      <c r="P77" s="59" t="str">
        <f t="shared" si="11"/>
        <v>Sem dados</v>
      </c>
      <c r="Q77" s="41" t="str">
        <f t="shared" ca="1" si="10"/>
        <v>Sem dados</v>
      </c>
      <c r="R77" s="42" t="s">
        <v>11</v>
      </c>
      <c r="S77" s="42" t="s">
        <v>156</v>
      </c>
      <c r="T77" s="42" t="s">
        <v>30</v>
      </c>
      <c r="U77" s="42" t="s">
        <v>137</v>
      </c>
      <c r="V77" s="54" t="s">
        <v>137</v>
      </c>
      <c r="W77" s="79">
        <v>2</v>
      </c>
      <c r="X77" s="54" t="s">
        <v>528</v>
      </c>
      <c r="Y77" s="56">
        <v>926065527</v>
      </c>
      <c r="Z77" s="44" t="s">
        <v>15</v>
      </c>
    </row>
    <row r="78" spans="1:26" ht="30" customHeight="1">
      <c r="A78" s="37">
        <v>76</v>
      </c>
      <c r="B78" s="49" t="s">
        <v>337</v>
      </c>
      <c r="C78" s="39" t="s">
        <v>279</v>
      </c>
      <c r="D78" s="40" t="s">
        <v>357</v>
      </c>
      <c r="E78" s="40" t="s">
        <v>494</v>
      </c>
      <c r="F78" s="40"/>
      <c r="G78" s="40" t="str">
        <f t="shared" ca="1" si="8"/>
        <v/>
      </c>
      <c r="H78" s="39" t="s">
        <v>10</v>
      </c>
      <c r="I78" s="39">
        <v>37</v>
      </c>
      <c r="J78" s="41">
        <v>32620</v>
      </c>
      <c r="K78" s="54">
        <v>45840</v>
      </c>
      <c r="L78" s="54" t="s">
        <v>515</v>
      </c>
      <c r="M78" s="82">
        <v>182</v>
      </c>
      <c r="N78" s="45" t="str">
        <f t="shared" ca="1" si="9"/>
        <v>0 anos, 9 meses</v>
      </c>
      <c r="O78" s="54"/>
      <c r="P78" s="59" t="str">
        <f t="shared" si="11"/>
        <v>Sem dados</v>
      </c>
      <c r="Q78" s="41" t="str">
        <f t="shared" ca="1" si="10"/>
        <v>Sem dados</v>
      </c>
      <c r="R78" s="42" t="s">
        <v>11</v>
      </c>
      <c r="S78" s="42" t="s">
        <v>156</v>
      </c>
      <c r="T78" s="42" t="s">
        <v>30</v>
      </c>
      <c r="U78" s="42" t="s">
        <v>137</v>
      </c>
      <c r="V78" s="54" t="s">
        <v>137</v>
      </c>
      <c r="W78" s="79">
        <v>2</v>
      </c>
      <c r="X78" s="54" t="s">
        <v>525</v>
      </c>
      <c r="Y78" s="56">
        <v>924527218</v>
      </c>
      <c r="Z78" s="44" t="s">
        <v>15</v>
      </c>
    </row>
    <row r="79" spans="1:26" ht="30" customHeight="1">
      <c r="A79" s="37">
        <v>77</v>
      </c>
      <c r="B79" s="49" t="s">
        <v>338</v>
      </c>
      <c r="C79" s="39" t="s">
        <v>280</v>
      </c>
      <c r="D79" s="40" t="s">
        <v>357</v>
      </c>
      <c r="E79" s="40" t="s">
        <v>495</v>
      </c>
      <c r="F79" s="40"/>
      <c r="G79" s="40" t="str">
        <f t="shared" ca="1" si="8"/>
        <v/>
      </c>
      <c r="H79" s="39" t="s">
        <v>10</v>
      </c>
      <c r="I79" s="39">
        <v>48</v>
      </c>
      <c r="J79" s="41">
        <v>28692</v>
      </c>
      <c r="K79" s="54">
        <v>45840</v>
      </c>
      <c r="L79" s="54" t="s">
        <v>515</v>
      </c>
      <c r="M79" s="82">
        <v>182</v>
      </c>
      <c r="N79" s="45" t="str">
        <f t="shared" ca="1" si="9"/>
        <v>0 anos, 9 meses</v>
      </c>
      <c r="O79" s="54"/>
      <c r="P79" s="59" t="str">
        <f t="shared" si="11"/>
        <v>Sem dados</v>
      </c>
      <c r="Q79" s="41" t="str">
        <f t="shared" ca="1" si="10"/>
        <v>Sem dados</v>
      </c>
      <c r="R79" s="42" t="s">
        <v>11</v>
      </c>
      <c r="S79" s="42" t="s">
        <v>156</v>
      </c>
      <c r="T79" s="42" t="s">
        <v>30</v>
      </c>
      <c r="U79" s="42" t="s">
        <v>137</v>
      </c>
      <c r="V79" s="54" t="s">
        <v>137</v>
      </c>
      <c r="W79" s="79">
        <v>8</v>
      </c>
      <c r="X79" s="54" t="s">
        <v>528</v>
      </c>
      <c r="Y79" s="55">
        <v>923794339</v>
      </c>
      <c r="Z79" s="44" t="s">
        <v>15</v>
      </c>
    </row>
    <row r="80" spans="1:26" ht="30" customHeight="1">
      <c r="A80" s="37">
        <v>78</v>
      </c>
      <c r="B80" s="49" t="s">
        <v>339</v>
      </c>
      <c r="C80" s="39" t="s">
        <v>281</v>
      </c>
      <c r="D80" s="40" t="s">
        <v>357</v>
      </c>
      <c r="E80" s="40" t="s">
        <v>496</v>
      </c>
      <c r="F80" s="40"/>
      <c r="G80" s="40" t="str">
        <f t="shared" ca="1" si="8"/>
        <v/>
      </c>
      <c r="H80" s="39" t="s">
        <v>10</v>
      </c>
      <c r="I80" s="39">
        <v>51</v>
      </c>
      <c r="J80" s="41">
        <v>27690</v>
      </c>
      <c r="K80" s="54">
        <v>45840</v>
      </c>
      <c r="L80" s="54" t="s">
        <v>515</v>
      </c>
      <c r="M80" s="82">
        <v>182</v>
      </c>
      <c r="N80" s="45" t="str">
        <f t="shared" ca="1" si="9"/>
        <v>0 anos, 9 meses</v>
      </c>
      <c r="O80" s="54"/>
      <c r="P80" s="59" t="str">
        <f t="shared" si="11"/>
        <v>Sem dados</v>
      </c>
      <c r="Q80" s="41" t="str">
        <f t="shared" ca="1" si="10"/>
        <v>Sem dados</v>
      </c>
      <c r="R80" s="42" t="s">
        <v>11</v>
      </c>
      <c r="S80" s="42" t="s">
        <v>156</v>
      </c>
      <c r="T80" s="42" t="s">
        <v>30</v>
      </c>
      <c r="U80" s="42" t="s">
        <v>137</v>
      </c>
      <c r="V80" s="54" t="s">
        <v>137</v>
      </c>
      <c r="W80" s="79">
        <v>7</v>
      </c>
      <c r="X80" s="54" t="s">
        <v>528</v>
      </c>
      <c r="Y80" s="56">
        <v>923575712</v>
      </c>
      <c r="Z80" s="44" t="s">
        <v>15</v>
      </c>
    </row>
    <row r="81" spans="1:26" ht="30" customHeight="1">
      <c r="A81" s="37">
        <v>79</v>
      </c>
      <c r="B81" s="49" t="s">
        <v>340</v>
      </c>
      <c r="C81" s="39" t="s">
        <v>282</v>
      </c>
      <c r="D81" s="40" t="s">
        <v>357</v>
      </c>
      <c r="E81" s="40" t="s">
        <v>497</v>
      </c>
      <c r="F81" s="40"/>
      <c r="G81" s="40" t="str">
        <f t="shared" ca="1" si="8"/>
        <v/>
      </c>
      <c r="H81" s="39" t="s">
        <v>10</v>
      </c>
      <c r="I81" s="39">
        <v>31</v>
      </c>
      <c r="J81" s="41">
        <v>34991</v>
      </c>
      <c r="K81" s="54">
        <v>45840</v>
      </c>
      <c r="L81" s="54" t="s">
        <v>515</v>
      </c>
      <c r="M81" s="82">
        <v>182</v>
      </c>
      <c r="N81" s="45" t="str">
        <f t="shared" ca="1" si="9"/>
        <v>0 anos, 9 meses</v>
      </c>
      <c r="O81" s="54"/>
      <c r="P81" s="59" t="str">
        <f t="shared" si="11"/>
        <v>Sem dados</v>
      </c>
      <c r="Q81" s="41" t="str">
        <f t="shared" ca="1" si="10"/>
        <v>Sem dados</v>
      </c>
      <c r="R81" s="42" t="s">
        <v>11</v>
      </c>
      <c r="S81" s="42" t="s">
        <v>156</v>
      </c>
      <c r="T81" s="42" t="s">
        <v>30</v>
      </c>
      <c r="U81" s="42" t="s">
        <v>137</v>
      </c>
      <c r="V81" s="54" t="s">
        <v>137</v>
      </c>
      <c r="W81" s="79">
        <v>2</v>
      </c>
      <c r="X81" s="54" t="s">
        <v>525</v>
      </c>
      <c r="Y81" s="56">
        <v>949507307</v>
      </c>
      <c r="Z81" s="44" t="s">
        <v>15</v>
      </c>
    </row>
    <row r="82" spans="1:26" ht="30" customHeight="1">
      <c r="A82" s="37">
        <v>80</v>
      </c>
      <c r="B82" s="49" t="s">
        <v>341</v>
      </c>
      <c r="C82" s="39" t="s">
        <v>283</v>
      </c>
      <c r="D82" s="40" t="s">
        <v>357</v>
      </c>
      <c r="E82" s="40" t="s">
        <v>498</v>
      </c>
      <c r="F82" s="40"/>
      <c r="G82" s="40" t="str">
        <f t="shared" ca="1" si="8"/>
        <v/>
      </c>
      <c r="H82" s="39" t="s">
        <v>10</v>
      </c>
      <c r="I82" s="39">
        <v>28</v>
      </c>
      <c r="J82" s="41">
        <v>35956</v>
      </c>
      <c r="K82" s="54">
        <v>45840</v>
      </c>
      <c r="L82" s="54" t="s">
        <v>515</v>
      </c>
      <c r="M82" s="82">
        <v>182</v>
      </c>
      <c r="N82" s="45" t="str">
        <f t="shared" ca="1" si="9"/>
        <v>0 anos, 9 meses</v>
      </c>
      <c r="O82" s="54"/>
      <c r="P82" s="59" t="str">
        <f t="shared" si="11"/>
        <v>Sem dados</v>
      </c>
      <c r="Q82" s="41" t="str">
        <f t="shared" ca="1" si="10"/>
        <v>Sem dados</v>
      </c>
      <c r="R82" s="42" t="s">
        <v>11</v>
      </c>
      <c r="S82" s="42" t="s">
        <v>156</v>
      </c>
      <c r="T82" s="42" t="s">
        <v>30</v>
      </c>
      <c r="U82" s="42" t="s">
        <v>137</v>
      </c>
      <c r="V82" s="54" t="s">
        <v>137</v>
      </c>
      <c r="W82" s="79">
        <v>2</v>
      </c>
      <c r="X82" s="54" t="s">
        <v>525</v>
      </c>
      <c r="Y82" s="56">
        <v>948422655</v>
      </c>
      <c r="Z82" s="44" t="s">
        <v>15</v>
      </c>
    </row>
    <row r="83" spans="1:26" ht="30" customHeight="1">
      <c r="A83" s="37">
        <v>81</v>
      </c>
      <c r="B83" s="49" t="s">
        <v>342</v>
      </c>
      <c r="C83" s="39" t="s">
        <v>284</v>
      </c>
      <c r="D83" s="40" t="s">
        <v>357</v>
      </c>
      <c r="E83" s="40" t="s">
        <v>499</v>
      </c>
      <c r="F83" s="40"/>
      <c r="G83" s="40" t="str">
        <f t="shared" ca="1" si="8"/>
        <v/>
      </c>
      <c r="H83" s="39" t="s">
        <v>10</v>
      </c>
      <c r="I83" s="39">
        <v>32</v>
      </c>
      <c r="J83" s="41">
        <v>34598</v>
      </c>
      <c r="K83" s="54">
        <v>46063</v>
      </c>
      <c r="L83" s="54" t="s">
        <v>515</v>
      </c>
      <c r="M83" s="82">
        <v>182</v>
      </c>
      <c r="N83" s="45" t="str">
        <f t="shared" ca="1" si="9"/>
        <v>0 anos, 2 meses</v>
      </c>
      <c r="O83" s="54"/>
      <c r="P83" s="59" t="str">
        <f t="shared" si="11"/>
        <v>Sem dados</v>
      </c>
      <c r="Q83" s="41" t="str">
        <f t="shared" ca="1" si="10"/>
        <v>Sem dados</v>
      </c>
      <c r="R83" s="42" t="s">
        <v>11</v>
      </c>
      <c r="S83" s="42" t="s">
        <v>156</v>
      </c>
      <c r="T83" s="42" t="s">
        <v>30</v>
      </c>
      <c r="U83" s="42" t="s">
        <v>137</v>
      </c>
      <c r="V83" s="54" t="s">
        <v>520</v>
      </c>
      <c r="W83" s="79">
        <v>0</v>
      </c>
      <c r="X83" s="54" t="s">
        <v>525</v>
      </c>
      <c r="Y83" s="56">
        <v>940725636</v>
      </c>
      <c r="Z83" s="44" t="s">
        <v>15</v>
      </c>
    </row>
    <row r="84" spans="1:26" ht="30" customHeight="1">
      <c r="A84" s="37">
        <v>82</v>
      </c>
      <c r="B84" s="38" t="s">
        <v>343</v>
      </c>
      <c r="C84" s="39" t="s">
        <v>285</v>
      </c>
      <c r="D84" s="40" t="s">
        <v>357</v>
      </c>
      <c r="E84" s="55" t="s">
        <v>500</v>
      </c>
      <c r="F84" s="55"/>
      <c r="G84" s="40" t="str">
        <f t="shared" ca="1" si="8"/>
        <v/>
      </c>
      <c r="H84" s="39" t="s">
        <v>10</v>
      </c>
      <c r="I84" s="39">
        <v>25</v>
      </c>
      <c r="J84" s="54">
        <v>36943</v>
      </c>
      <c r="K84" s="54">
        <v>45910</v>
      </c>
      <c r="L84" s="54" t="s">
        <v>515</v>
      </c>
      <c r="M84" s="82">
        <v>182</v>
      </c>
      <c r="N84" s="45" t="str">
        <f t="shared" ca="1" si="9"/>
        <v>0 anos, 7 meses</v>
      </c>
      <c r="O84" s="54"/>
      <c r="P84" s="59" t="str">
        <f t="shared" si="11"/>
        <v>Sem dados</v>
      </c>
      <c r="Q84" s="41" t="str">
        <f t="shared" ca="1" si="10"/>
        <v>Sem dados</v>
      </c>
      <c r="R84" s="42" t="s">
        <v>254</v>
      </c>
      <c r="S84" s="42" t="s">
        <v>286</v>
      </c>
      <c r="T84" s="42" t="s">
        <v>13</v>
      </c>
      <c r="U84" s="42" t="s">
        <v>137</v>
      </c>
      <c r="V84" s="54" t="s">
        <v>137</v>
      </c>
      <c r="W84" s="79">
        <v>0</v>
      </c>
      <c r="X84" s="54" t="s">
        <v>540</v>
      </c>
      <c r="Y84" s="56">
        <v>921482866</v>
      </c>
      <c r="Z84" s="44" t="s">
        <v>25</v>
      </c>
    </row>
    <row r="85" spans="1:26" ht="30" customHeight="1">
      <c r="A85" s="37">
        <v>83</v>
      </c>
      <c r="B85" s="38" t="s">
        <v>344</v>
      </c>
      <c r="C85" s="39" t="s">
        <v>287</v>
      </c>
      <c r="D85" s="40" t="s">
        <v>357</v>
      </c>
      <c r="E85" s="55" t="s">
        <v>501</v>
      </c>
      <c r="F85" s="55"/>
      <c r="G85" s="40" t="str">
        <f t="shared" ca="1" si="8"/>
        <v/>
      </c>
      <c r="H85" s="39" t="s">
        <v>10</v>
      </c>
      <c r="I85" s="39">
        <v>26</v>
      </c>
      <c r="J85" s="54">
        <v>36636</v>
      </c>
      <c r="K85" s="54">
        <v>45910</v>
      </c>
      <c r="L85" s="54" t="s">
        <v>515</v>
      </c>
      <c r="M85" s="82">
        <v>182</v>
      </c>
      <c r="N85" s="45" t="str">
        <f t="shared" ca="1" si="9"/>
        <v>0 anos, 7 meses</v>
      </c>
      <c r="O85" s="54"/>
      <c r="P85" s="59" t="str">
        <f t="shared" si="11"/>
        <v>Sem dados</v>
      </c>
      <c r="Q85" s="41" t="str">
        <f t="shared" ca="1" si="10"/>
        <v>Sem dados</v>
      </c>
      <c r="R85" s="42" t="s">
        <v>254</v>
      </c>
      <c r="S85" s="42" t="s">
        <v>288</v>
      </c>
      <c r="T85" s="42" t="s">
        <v>13</v>
      </c>
      <c r="U85" s="42" t="s">
        <v>137</v>
      </c>
      <c r="V85" s="54" t="s">
        <v>137</v>
      </c>
      <c r="W85" s="79">
        <v>0</v>
      </c>
      <c r="X85" s="54" t="s">
        <v>526</v>
      </c>
      <c r="Y85" s="56">
        <v>932253471</v>
      </c>
      <c r="Z85" s="44" t="s">
        <v>15</v>
      </c>
    </row>
    <row r="86" spans="1:26" ht="30" customHeight="1">
      <c r="A86" s="37">
        <v>84</v>
      </c>
      <c r="B86" s="38" t="s">
        <v>345</v>
      </c>
      <c r="C86" s="39" t="s">
        <v>289</v>
      </c>
      <c r="D86" s="40" t="s">
        <v>357</v>
      </c>
      <c r="E86" s="55" t="s">
        <v>502</v>
      </c>
      <c r="F86" s="55"/>
      <c r="G86" s="40" t="str">
        <f t="shared" ca="1" si="8"/>
        <v/>
      </c>
      <c r="H86" s="39" t="s">
        <v>10</v>
      </c>
      <c r="I86" s="39">
        <v>25</v>
      </c>
      <c r="J86" s="54">
        <v>36938</v>
      </c>
      <c r="K86" s="54">
        <v>45910</v>
      </c>
      <c r="L86" s="54" t="s">
        <v>515</v>
      </c>
      <c r="M86" s="82">
        <v>182</v>
      </c>
      <c r="N86" s="45" t="str">
        <f t="shared" ca="1" si="9"/>
        <v>0 anos, 7 meses</v>
      </c>
      <c r="O86" s="54"/>
      <c r="P86" s="59" t="str">
        <f t="shared" si="11"/>
        <v>Sem dados</v>
      </c>
      <c r="Q86" s="41" t="str">
        <f t="shared" ca="1" si="10"/>
        <v>Sem dados</v>
      </c>
      <c r="R86" s="42" t="s">
        <v>254</v>
      </c>
      <c r="S86" s="42" t="s">
        <v>288</v>
      </c>
      <c r="T86" s="42" t="s">
        <v>13</v>
      </c>
      <c r="U86" s="42" t="s">
        <v>137</v>
      </c>
      <c r="V86" s="54" t="s">
        <v>137</v>
      </c>
      <c r="W86" s="79">
        <v>0</v>
      </c>
      <c r="X86" s="54" t="s">
        <v>540</v>
      </c>
      <c r="Y86" s="56">
        <v>934425795</v>
      </c>
      <c r="Z86" s="44" t="s">
        <v>25</v>
      </c>
    </row>
    <row r="87" spans="1:26" ht="30" customHeight="1">
      <c r="A87" s="37">
        <v>85</v>
      </c>
      <c r="B87" s="38" t="s">
        <v>346</v>
      </c>
      <c r="C87" s="39" t="s">
        <v>290</v>
      </c>
      <c r="D87" s="40" t="s">
        <v>357</v>
      </c>
      <c r="E87" s="40" t="s">
        <v>503</v>
      </c>
      <c r="F87" s="40"/>
      <c r="G87" s="40" t="str">
        <f t="shared" ca="1" si="8"/>
        <v/>
      </c>
      <c r="H87" s="39" t="s">
        <v>10</v>
      </c>
      <c r="I87" s="39">
        <v>34</v>
      </c>
      <c r="J87" s="64">
        <v>70220</v>
      </c>
      <c r="K87" s="54">
        <v>45974</v>
      </c>
      <c r="L87" s="54" t="s">
        <v>515</v>
      </c>
      <c r="M87" s="82">
        <v>182</v>
      </c>
      <c r="N87" s="45" t="str">
        <f t="shared" ca="1" si="9"/>
        <v>0 anos, 5 meses</v>
      </c>
      <c r="O87" s="54"/>
      <c r="P87" s="59" t="str">
        <f t="shared" si="11"/>
        <v>Sem dados</v>
      </c>
      <c r="Q87" s="41" t="str">
        <f t="shared" ca="1" si="10"/>
        <v>Sem dados</v>
      </c>
      <c r="R87" s="42" t="s">
        <v>11</v>
      </c>
      <c r="S87" s="42" t="s">
        <v>291</v>
      </c>
      <c r="T87" s="42" t="s">
        <v>30</v>
      </c>
      <c r="U87" s="42" t="s">
        <v>137</v>
      </c>
      <c r="V87" s="54" t="s">
        <v>520</v>
      </c>
      <c r="W87" s="63"/>
      <c r="X87" s="54" t="s">
        <v>526</v>
      </c>
      <c r="Y87" s="56">
        <v>934962300</v>
      </c>
      <c r="Z87" s="44" t="s">
        <v>25</v>
      </c>
    </row>
    <row r="88" spans="1:26" ht="30" customHeight="1">
      <c r="A88" s="37">
        <v>86</v>
      </c>
      <c r="B88" s="38" t="s">
        <v>347</v>
      </c>
      <c r="C88" s="39" t="s">
        <v>292</v>
      </c>
      <c r="D88" s="40" t="s">
        <v>357</v>
      </c>
      <c r="E88" s="40" t="s">
        <v>504</v>
      </c>
      <c r="F88" s="40"/>
      <c r="G88" s="40" t="str">
        <f t="shared" ca="1" si="8"/>
        <v/>
      </c>
      <c r="H88" s="39" t="s">
        <v>10</v>
      </c>
      <c r="I88" s="39">
        <v>36</v>
      </c>
      <c r="J88" s="64">
        <v>33035</v>
      </c>
      <c r="K88" s="54">
        <v>45980</v>
      </c>
      <c r="L88" s="54" t="s">
        <v>515</v>
      </c>
      <c r="M88" s="82">
        <v>182</v>
      </c>
      <c r="N88" s="45" t="str">
        <f t="shared" ca="1" si="9"/>
        <v>0 anos, 5 meses</v>
      </c>
      <c r="O88" s="54"/>
      <c r="P88" s="59" t="str">
        <f t="shared" si="11"/>
        <v>Sem dados</v>
      </c>
      <c r="Q88" s="41" t="str">
        <f t="shared" ca="1" si="10"/>
        <v>Sem dados</v>
      </c>
      <c r="R88" s="42" t="s">
        <v>11</v>
      </c>
      <c r="S88" s="42" t="s">
        <v>225</v>
      </c>
      <c r="T88" s="42" t="s">
        <v>30</v>
      </c>
      <c r="U88" s="42" t="s">
        <v>137</v>
      </c>
      <c r="V88" s="54" t="s">
        <v>520</v>
      </c>
      <c r="W88" s="79">
        <v>3</v>
      </c>
      <c r="X88" s="54" t="s">
        <v>525</v>
      </c>
      <c r="Y88" s="56">
        <v>929244582</v>
      </c>
      <c r="Z88" s="44" t="s">
        <v>25</v>
      </c>
    </row>
    <row r="89" spans="1:26" ht="30" customHeight="1">
      <c r="A89" s="37">
        <v>87</v>
      </c>
      <c r="B89" s="38" t="s">
        <v>348</v>
      </c>
      <c r="C89" s="39" t="s">
        <v>293</v>
      </c>
      <c r="D89" s="40" t="s">
        <v>357</v>
      </c>
      <c r="E89" s="40" t="s">
        <v>505</v>
      </c>
      <c r="F89" s="40"/>
      <c r="G89" s="40" t="str">
        <f t="shared" ca="1" si="8"/>
        <v/>
      </c>
      <c r="H89" s="39" t="s">
        <v>10</v>
      </c>
      <c r="I89" s="39">
        <v>31</v>
      </c>
      <c r="J89" s="64">
        <v>34826</v>
      </c>
      <c r="K89" s="54">
        <v>46006</v>
      </c>
      <c r="L89" s="54" t="s">
        <v>515</v>
      </c>
      <c r="M89" s="82">
        <v>182</v>
      </c>
      <c r="N89" s="45" t="str">
        <f t="shared" ca="1" si="9"/>
        <v>0 anos, 4 meses</v>
      </c>
      <c r="O89" s="54"/>
      <c r="P89" s="59" t="str">
        <f t="shared" si="11"/>
        <v>Sem dados</v>
      </c>
      <c r="Q89" s="41" t="str">
        <f t="shared" ca="1" si="10"/>
        <v>Sem dados</v>
      </c>
      <c r="R89" s="42" t="s">
        <v>144</v>
      </c>
      <c r="S89" s="42" t="s">
        <v>294</v>
      </c>
      <c r="T89" s="42" t="s">
        <v>13</v>
      </c>
      <c r="U89" s="42" t="s">
        <v>137</v>
      </c>
      <c r="V89" s="54" t="s">
        <v>520</v>
      </c>
      <c r="W89" s="79">
        <v>0</v>
      </c>
      <c r="X89" s="54" t="s">
        <v>524</v>
      </c>
      <c r="Y89" s="56"/>
      <c r="Z89" s="44" t="s">
        <v>25</v>
      </c>
    </row>
    <row r="90" spans="1:26" ht="30" customHeight="1" thickBot="1">
      <c r="A90" s="65">
        <v>88</v>
      </c>
      <c r="B90" s="66" t="s">
        <v>349</v>
      </c>
      <c r="C90" s="67" t="s">
        <v>295</v>
      </c>
      <c r="D90" s="68" t="s">
        <v>357</v>
      </c>
      <c r="E90" s="68" t="s">
        <v>506</v>
      </c>
      <c r="F90" s="74"/>
      <c r="G90" s="68" t="str">
        <f t="shared" ca="1" si="8"/>
        <v/>
      </c>
      <c r="H90" s="67" t="s">
        <v>10</v>
      </c>
      <c r="I90" s="67">
        <v>36</v>
      </c>
      <c r="J90" s="69">
        <v>33323</v>
      </c>
      <c r="K90" s="70">
        <v>46006</v>
      </c>
      <c r="L90" s="70" t="s">
        <v>515</v>
      </c>
      <c r="M90" s="83">
        <v>182</v>
      </c>
      <c r="N90" s="81" t="str">
        <f t="shared" ca="1" si="9"/>
        <v>0 anos, 4 meses</v>
      </c>
      <c r="O90" s="70"/>
      <c r="P90" s="85" t="str">
        <f t="shared" si="11"/>
        <v>Sem dados</v>
      </c>
      <c r="Q90" s="74" t="str">
        <f t="shared" ca="1" si="10"/>
        <v>Sem dados</v>
      </c>
      <c r="R90" s="71" t="s">
        <v>174</v>
      </c>
      <c r="S90" s="71" t="s">
        <v>296</v>
      </c>
      <c r="T90" s="71" t="s">
        <v>13</v>
      </c>
      <c r="U90" s="71" t="s">
        <v>137</v>
      </c>
      <c r="V90" s="70" t="s">
        <v>520</v>
      </c>
      <c r="W90" s="80"/>
      <c r="X90" s="70" t="s">
        <v>526</v>
      </c>
      <c r="Y90" s="72"/>
      <c r="Z90" s="73" t="s">
        <v>25</v>
      </c>
    </row>
    <row r="91" spans="1:26" ht="30" hidden="1" customHeight="1">
      <c r="A91" s="21"/>
      <c r="B91" s="22" t="s">
        <v>350</v>
      </c>
      <c r="C91" s="23" t="s">
        <v>297</v>
      </c>
      <c r="D91" s="24" t="s">
        <v>357</v>
      </c>
      <c r="E91" s="24" t="s">
        <v>507</v>
      </c>
      <c r="F91" s="24"/>
      <c r="G91" s="24"/>
      <c r="H91" s="23" t="s">
        <v>10</v>
      </c>
      <c r="I91" s="23">
        <v>30</v>
      </c>
      <c r="J91" s="25">
        <v>35220</v>
      </c>
      <c r="K91" s="26">
        <v>46055</v>
      </c>
      <c r="L91" s="26" t="s">
        <v>515</v>
      </c>
      <c r="M91" s="26"/>
      <c r="N91" s="26" t="s">
        <v>512</v>
      </c>
      <c r="O91" s="26"/>
      <c r="P91" s="26"/>
      <c r="Q91" s="26"/>
      <c r="R91" s="27" t="s">
        <v>222</v>
      </c>
      <c r="S91" s="27" t="s">
        <v>298</v>
      </c>
      <c r="T91" s="27" t="s">
        <v>13</v>
      </c>
      <c r="U91" s="27" t="s">
        <v>137</v>
      </c>
      <c r="V91" s="26" t="s">
        <v>520</v>
      </c>
      <c r="W91" s="26"/>
      <c r="X91" s="26" t="s">
        <v>526</v>
      </c>
      <c r="Y91" s="28">
        <v>934339396</v>
      </c>
      <c r="Z91" s="27" t="s">
        <v>25</v>
      </c>
    </row>
    <row r="92" spans="1:26" ht="30" hidden="1" customHeight="1">
      <c r="A92" s="3"/>
      <c r="B92" s="11" t="s">
        <v>351</v>
      </c>
      <c r="C92" s="4" t="s">
        <v>299</v>
      </c>
      <c r="D92" s="12" t="s">
        <v>357</v>
      </c>
      <c r="E92" s="12" t="s">
        <v>508</v>
      </c>
      <c r="F92" s="12"/>
      <c r="G92" s="12"/>
      <c r="H92" s="4" t="s">
        <v>10</v>
      </c>
      <c r="I92" s="4">
        <v>23</v>
      </c>
      <c r="J92" s="15">
        <v>37963</v>
      </c>
      <c r="K92" s="14">
        <v>46055</v>
      </c>
      <c r="L92" s="14" t="s">
        <v>515</v>
      </c>
      <c r="M92" s="14"/>
      <c r="N92" s="14" t="s">
        <v>513</v>
      </c>
      <c r="O92" s="14"/>
      <c r="P92" s="14"/>
      <c r="Q92" s="14"/>
      <c r="R92" s="5" t="s">
        <v>177</v>
      </c>
      <c r="S92" s="5" t="s">
        <v>206</v>
      </c>
      <c r="T92" s="5" t="s">
        <v>13</v>
      </c>
      <c r="U92" s="5" t="s">
        <v>137</v>
      </c>
      <c r="V92" s="14" t="s">
        <v>520</v>
      </c>
      <c r="W92" s="13">
        <v>0</v>
      </c>
      <c r="X92" s="14" t="s">
        <v>525</v>
      </c>
      <c r="Y92" s="16">
        <v>930828501</v>
      </c>
      <c r="Z92" s="5" t="s">
        <v>15</v>
      </c>
    </row>
    <row r="93" spans="1:26" ht="25.35" hidden="1" customHeight="1">
      <c r="A93" s="3"/>
      <c r="B93" s="11" t="s">
        <v>352</v>
      </c>
      <c r="C93" s="3" t="s">
        <v>300</v>
      </c>
      <c r="D93" s="12" t="s">
        <v>359</v>
      </c>
      <c r="E93" s="12"/>
      <c r="F93" s="12"/>
      <c r="G93" s="12"/>
      <c r="H93" s="3" t="s">
        <v>10</v>
      </c>
      <c r="I93" s="7">
        <v>36</v>
      </c>
      <c r="J93" s="15">
        <v>33213</v>
      </c>
      <c r="K93" s="14">
        <v>46076</v>
      </c>
      <c r="L93" s="14" t="s">
        <v>515</v>
      </c>
      <c r="M93" s="14"/>
      <c r="N93" s="14"/>
      <c r="O93" s="14"/>
      <c r="P93" s="14"/>
      <c r="Q93" s="14"/>
      <c r="R93" s="6" t="s">
        <v>301</v>
      </c>
      <c r="S93" s="6" t="s">
        <v>302</v>
      </c>
      <c r="T93" s="5" t="s">
        <v>13</v>
      </c>
      <c r="U93" s="5" t="s">
        <v>137</v>
      </c>
      <c r="V93" s="14" t="s">
        <v>520</v>
      </c>
      <c r="W93" s="13"/>
      <c r="X93" s="14" t="s">
        <v>527</v>
      </c>
      <c r="Y93" s="16">
        <v>926335454</v>
      </c>
      <c r="Z93" s="5" t="s">
        <v>15</v>
      </c>
    </row>
    <row r="94" spans="1:26" ht="25.35" hidden="1" customHeight="1">
      <c r="A94" s="3"/>
      <c r="B94" s="11" t="s">
        <v>353</v>
      </c>
      <c r="C94" s="3" t="s">
        <v>303</v>
      </c>
      <c r="D94" s="12" t="s">
        <v>360</v>
      </c>
      <c r="E94" s="12"/>
      <c r="F94" s="12"/>
      <c r="G94" s="12"/>
      <c r="H94" s="3" t="s">
        <v>10</v>
      </c>
      <c r="I94" s="7">
        <v>30</v>
      </c>
      <c r="J94" s="15">
        <v>34287</v>
      </c>
      <c r="K94" s="14">
        <v>46071</v>
      </c>
      <c r="L94" s="14" t="s">
        <v>515</v>
      </c>
      <c r="M94" s="14"/>
      <c r="N94" s="14"/>
      <c r="O94" s="14"/>
      <c r="P94" s="14"/>
      <c r="Q94" s="14"/>
      <c r="R94" s="5" t="s">
        <v>177</v>
      </c>
      <c r="S94" s="6" t="s">
        <v>237</v>
      </c>
      <c r="T94" s="5" t="s">
        <v>30</v>
      </c>
      <c r="U94" s="5" t="s">
        <v>137</v>
      </c>
      <c r="V94" s="14" t="s">
        <v>520</v>
      </c>
      <c r="W94" s="13"/>
      <c r="X94" s="14" t="s">
        <v>525</v>
      </c>
      <c r="Y94" s="16"/>
      <c r="Z94" s="5" t="s">
        <v>25</v>
      </c>
    </row>
    <row r="95" spans="1:26" ht="25.35" hidden="1" customHeight="1">
      <c r="A95" s="3"/>
      <c r="B95" s="11" t="s">
        <v>354</v>
      </c>
      <c r="C95" s="3" t="s">
        <v>304</v>
      </c>
      <c r="D95" s="12" t="s">
        <v>357</v>
      </c>
      <c r="E95" s="12"/>
      <c r="F95" s="12"/>
      <c r="G95" s="12"/>
      <c r="H95" s="3" t="s">
        <v>10</v>
      </c>
      <c r="I95" s="7">
        <v>30</v>
      </c>
      <c r="J95" s="15">
        <v>34086</v>
      </c>
      <c r="K95" s="14">
        <v>46094</v>
      </c>
      <c r="L95" s="14" t="s">
        <v>515</v>
      </c>
      <c r="M95" s="14"/>
      <c r="N95" s="14"/>
      <c r="O95" s="14"/>
      <c r="P95" s="14"/>
      <c r="Q95" s="14"/>
      <c r="R95" s="6" t="s">
        <v>305</v>
      </c>
      <c r="S95" s="6" t="s">
        <v>306</v>
      </c>
      <c r="T95" s="5" t="s">
        <v>13</v>
      </c>
      <c r="U95" s="5" t="s">
        <v>137</v>
      </c>
      <c r="V95" s="14" t="s">
        <v>520</v>
      </c>
      <c r="W95" s="13"/>
      <c r="X95" s="14" t="s">
        <v>541</v>
      </c>
      <c r="Y95" s="16">
        <v>933675087</v>
      </c>
      <c r="Z95" s="5" t="s">
        <v>15</v>
      </c>
    </row>
    <row r="96" spans="1:26" hidden="1">
      <c r="B96" s="11" t="s">
        <v>355</v>
      </c>
      <c r="D96" s="12" t="s">
        <v>357</v>
      </c>
      <c r="E96" s="12"/>
      <c r="F96" s="17"/>
      <c r="G96" s="17"/>
      <c r="J96" s="15">
        <v>34743</v>
      </c>
      <c r="K96" s="14">
        <v>46082</v>
      </c>
      <c r="L96" s="14" t="s">
        <v>515</v>
      </c>
      <c r="M96" s="14"/>
      <c r="N96" s="14"/>
      <c r="O96" s="19"/>
      <c r="P96" s="19"/>
      <c r="Q96" s="19"/>
      <c r="V96" s="14" t="s">
        <v>520</v>
      </c>
      <c r="W96" s="13"/>
      <c r="X96" s="14" t="s">
        <v>527</v>
      </c>
      <c r="Y96" s="16"/>
    </row>
    <row r="98" spans="1:3">
      <c r="A98" s="1" t="s">
        <v>137</v>
      </c>
      <c r="C98" t="s">
        <v>307</v>
      </c>
    </row>
    <row r="99" spans="1:3">
      <c r="A99" s="1" t="s">
        <v>14</v>
      </c>
      <c r="C99" t="s">
        <v>310</v>
      </c>
    </row>
    <row r="100" spans="1:3">
      <c r="A100" s="1" t="s">
        <v>308</v>
      </c>
      <c r="C100" t="s">
        <v>309</v>
      </c>
    </row>
  </sheetData>
  <autoFilter ref="C2:Z96" xr:uid="{25E544E3-5F5F-4E19-9D6B-09A9C290C7D0}">
    <filterColumn colId="8">
      <filters>
        <dateGroupItem year="2025" dateTimeGrouping="year"/>
      </filters>
    </filterColumn>
  </autoFilter>
  <conditionalFormatting sqref="G3:G90">
    <cfRule type="beginsWith" dxfId="6" priority="5" operator="beginsWith" text="Faltam">
      <formula>LEFT(G3,LEN("Faltam"))="Faltam"</formula>
    </cfRule>
    <cfRule type="containsText" dxfId="5" priority="6" operator="containsText" text="Documento Expirado">
      <formula>NOT(ISERROR(SEARCH("Documento Expirado",G3)))</formula>
    </cfRule>
    <cfRule type="containsText" dxfId="4" priority="7" operator="containsText" text="Dentro do Prazo">
      <formula>NOT(ISERROR(SEARCH("Dentro do Prazo",G3)))</formula>
    </cfRule>
  </conditionalFormatting>
  <conditionalFormatting sqref="Q3:Q90">
    <cfRule type="beginsWith" dxfId="3" priority="1" operator="beginsWith" text="Faltam">
      <formula>LEFT(Q3,LEN("Faltam"))="Faltam"</formula>
    </cfRule>
    <cfRule type="containsText" dxfId="2" priority="2" operator="containsText" text="Contrato activo">
      <formula>NOT(ISERROR(SEARCH("Contrato activo",Q3)))</formula>
    </cfRule>
    <cfRule type="containsText" dxfId="1" priority="3" operator="containsText" text="Expirado">
      <formula>NOT(ISERROR(SEARCH("Expirado",Q3)))</formula>
    </cfRule>
    <cfRule type="containsText" dxfId="0" priority="4" operator="containsText" text="Sem dados">
      <formula>NOT(ISERROR(SEARCH("Sem dados",Q3)))</formula>
    </cfRule>
  </conditionalFormatting>
  <printOptions horizontalCentered="1"/>
  <pageMargins left="0.39370078740157483" right="0.35433070866141736" top="1.1811023622047245" bottom="0.78740157480314965" header="0.31496062992125984" footer="0.31496062992125984"/>
  <pageSetup paperSize="8" scale="36" fitToHeight="0" orientation="landscape" r:id="rId1"/>
  <headerFooter scaleWithDoc="0">
    <oddHeader>&amp;L&amp;G&amp;C
&amp;"Calibri,Negrito"&amp;14Controlo de Colaboradores SEDE&amp;R&amp;"Calibri,Normal"Mapa
MP.CGC.01.DCH.01
Página: &amp;P/&amp;N</oddHeader>
    <oddFooter>&amp;L&amp;G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1C54420C501418A55EA59857B488F" ma:contentTypeVersion="12" ma:contentTypeDescription="Create a new document." ma:contentTypeScope="" ma:versionID="01ad084c5116d5891eb22af30eccb888">
  <xsd:schema xmlns:xsd="http://www.w3.org/2001/XMLSchema" xmlns:xs="http://www.w3.org/2001/XMLSchema" xmlns:p="http://schemas.microsoft.com/office/2006/metadata/properties" xmlns:ns2="fb7ced7e-b64c-46af-abbf-019504633b64" xmlns:ns3="0266b81b-5f92-4d10-841c-09e51c2d64dc" targetNamespace="http://schemas.microsoft.com/office/2006/metadata/properties" ma:root="true" ma:fieldsID="49b503ceca136959127f3ff31a12b8b1" ns2:_="" ns3:_="">
    <xsd:import namespace="fb7ced7e-b64c-46af-abbf-019504633b64"/>
    <xsd:import namespace="0266b81b-5f92-4d10-841c-09e51c2d64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ced7e-b64c-46af-abbf-019504633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7921da-b380-4a30-8d73-da20b2794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6b81b-5f92-4d10-841c-09e51c2d64d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a266149-9c67-45fa-997d-f9ce90def186}" ma:internalName="TaxCatchAll" ma:showField="CatchAllData" ma:web="0266b81b-5f92-4d10-841c-09e51c2d64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66b81b-5f92-4d10-841c-09e51c2d64dc" xsi:nil="true"/>
    <lcf76f155ced4ddcb4097134ff3c332f xmlns="fb7ced7e-b64c-46af-abbf-019504633b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54530A-3006-44C5-9F1B-21FD85E62E08}"/>
</file>

<file path=customXml/itemProps2.xml><?xml version="1.0" encoding="utf-8"?>
<ds:datastoreItem xmlns:ds="http://schemas.openxmlformats.org/officeDocument/2006/customXml" ds:itemID="{DAC1D0D1-96A1-4F09-92FD-5EC48F833CD8}">
  <ds:schemaRefs>
    <ds:schemaRef ds:uri="http://schemas.microsoft.com/office/2006/metadata/properties"/>
    <ds:schemaRef ds:uri="http://schemas.microsoft.com/office/infopath/2007/PartnerControls"/>
    <ds:schemaRef ds:uri="b925b61f-2a4a-4a66-8bd6-558e7b5b61e1"/>
    <ds:schemaRef ds:uri="0266b81b-5f92-4d10-841c-09e51c2d64dc"/>
    <ds:schemaRef ds:uri="fb7ced7e-b64c-46af-abbf-019504633b64"/>
  </ds:schemaRefs>
</ds:datastoreItem>
</file>

<file path=customXml/itemProps3.xml><?xml version="1.0" encoding="utf-8"?>
<ds:datastoreItem xmlns:ds="http://schemas.openxmlformats.org/officeDocument/2006/customXml" ds:itemID="{4A36A72F-A03C-4922-A2A7-E280ABF401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7</vt:i4>
      </vt:variant>
    </vt:vector>
  </HeadingPairs>
  <TitlesOfParts>
    <vt:vector size="11" baseType="lpstr">
      <vt:lpstr>Menu</vt:lpstr>
      <vt:lpstr>CGC  GERAL 2026</vt:lpstr>
      <vt:lpstr>CGC  AHCC</vt:lpstr>
      <vt:lpstr>CGC SEDE</vt:lpstr>
      <vt:lpstr>'CGC  AHCC'!Área_de_Impressão</vt:lpstr>
      <vt:lpstr>'CGC  GERAL 2026'!Área_de_Impressão</vt:lpstr>
      <vt:lpstr>'CGC SEDE'!Área_de_Impressão</vt:lpstr>
      <vt:lpstr>Menu!Área_de_Impressão</vt:lpstr>
      <vt:lpstr>'CGC  AHCC'!Títulos_de_Impressão</vt:lpstr>
      <vt:lpstr>'CGC  GERAL 2026'!Títulos_de_Impressão</vt:lpstr>
      <vt:lpstr>'CGC SEDE'!Títulos_de_Impressão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Oliveira</dc:creator>
  <cp:lastModifiedBy>Bruno Cabenda</cp:lastModifiedBy>
  <cp:lastPrinted>2026-04-14T16:30:33Z</cp:lastPrinted>
  <dcterms:created xsi:type="dcterms:W3CDTF">2026-04-06T11:22:34Z</dcterms:created>
  <dcterms:modified xsi:type="dcterms:W3CDTF">2026-04-27T09:03:10Z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0x010100B0A1C54420C501418A55EA59857B488F</vt:lpwstr>
  </property>
  <property fmtid="{D5CDD505-2E9C-101B-9397-08002B2CF9AE}" pid="3" name="MediaServiceImageTags">
    <vt:lpwstr/>
  </property>
</Properties>
</file>