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This should be changed to: " ولا مرة " @thandi@parentingforlifelonghealth.org
_Assigned to thandi@parentingforlifelonghealth.org_
	-sydney tucker
Hi Sydney, Thank you for this. please don't make suggestions but rather make the changes directly.
	-Thandi Mills
Hi Thandi! I didn't have edit access -- just got it and have now edited directly the text @thandi@parentingforlifelonghealth.org
	-sydney tucker</t>
      </text>
    </comment>
  </commentList>
</comments>
</file>

<file path=xl/sharedStrings.xml><?xml version="1.0" encoding="utf-8"?>
<sst xmlns="http://schemas.openxmlformats.org/spreadsheetml/2006/main" count="6828" uniqueCount="1387">
  <si>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</si>
  <si>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</si>
  <si>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</si>
  <si>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</si>
  <si>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</si>
  <si>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</si>
  <si>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</si>
  <si>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</si>
  <si>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</si>
  <si>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</si>
  <si>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</si>
  <si>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</si>
  <si>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</si>
  <si>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</si>
  <si>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</si>
  <si>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</si>
  <si>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</si>
  <si>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</si>
  <si>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</si>
  <si>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</si>
  <si>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</si>
  <si>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</si>
  <si>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</si>
  <si>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</si>
  <si>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</si>
  <si>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</si>
  <si>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</si>
  <si>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</si>
  <si>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</si>
  <si>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</si>
  <si>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</si>
  <si>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</si>
  <si>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</si>
  <si>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</si>
  <si>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</si>
  <si>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</si>
  <si>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</si>
  <si>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</si>
  <si>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</si>
  <si>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</si>
  <si>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</si>
  <si>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</si>
  <si>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</si>
  <si>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</si>
  <si>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</si>
  <si>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</si>
  <si>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</si>
  <si>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</si>
  <si>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</si>
  <si>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</si>
  <si>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</si>
  <si>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</si>
  <si>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</si>
  <si>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</si>
  <si>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</si>
  <si>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</si>
  <si>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</si>
  <si>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</si>
  <si>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</si>
  <si>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</si>
  <si>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</si>
  <si>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</si>
  <si>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</si>
  <si>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</si>
  <si>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</si>
  <si>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</si>
  <si>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</si>
  <si>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</si>
  <si>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</si>
  <si>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</si>
  <si>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</si>
  <si>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</si>
  <si>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</si>
  <si>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</si>
  <si>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</si>
  <si>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</si>
  <si>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</si>
  <si>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</si>
  <si>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</si>
  <si>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</si>
  <si>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</si>
  <si>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</si>
  <si>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</si>
  <si>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</si>
  <si>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</si>
  <si>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</si>
  <si>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</si>
  <si>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</si>
  <si>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</si>
  <si>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</si>
  <si>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</si>
  <si>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</si>
  <si>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</si>
  <si>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</si>
  <si>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</si>
  <si>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</si>
  <si>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</si>
  <si>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</si>
  <si>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</si>
  <si>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</si>
  <si>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</si>
  <si>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</si>
  <si>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</si>
  <si>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</si>
  <si>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</si>
  <si>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</si>
  <si>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</si>
  <si>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</si>
  <si>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</si>
  <si>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</si>
  <si>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</si>
  <si>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</si>
  <si>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</si>
  <si>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</si>
  <si>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</si>
  <si>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</si>
  <si>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</si>
  <si>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</si>
  <si>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</si>
  <si>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</si>
  <si>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</si>
  <si>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</si>
  <si>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</si>
  <si>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</si>
  <si>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</si>
  <si>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</si>
  <si>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</si>
  <si>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</si>
  <si>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</si>
  <si>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</si>
  <si>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</si>
  <si>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</si>
  <si>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</si>
  <si>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</si>
  <si>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</si>
  <si>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</si>
  <si>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</si>
  <si>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</si>
  <si>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</si>
  <si>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</si>
  <si>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</si>
  <si>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</si>
  <si>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</si>
  <si>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</si>
  <si>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</si>
  <si>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</si>
  <si>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</si>
  <si>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</si>
  <si>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</si>
  <si>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</si>
  <si>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</si>
  <si>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</si>
  <si>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</si>
  <si>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</si>
  <si>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</si>
  <si>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</si>
  <si>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</si>
  <si>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</si>
  <si>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</si>
  <si>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</si>
  <si>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</si>
  <si>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</si>
  <si>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</si>
  <si>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</si>
  <si>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</si>
  <si>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</si>
  <si>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</si>
  <si>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</si>
  <si>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</si>
  <si>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</si>
  <si>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</si>
  <si>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</si>
  <si>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</si>
  <si>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</si>
  <si>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</si>
  <si>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</si>
  <si>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</si>
  <si>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</si>
  <si>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</si>
  <si>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</si>
  <si>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</si>
  <si>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</si>
  <si>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</si>
  <si>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</si>
  <si>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</si>
  <si>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</si>
  <si>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</si>
  <si>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</si>
  <si>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</si>
  <si>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</si>
  <si>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</si>
  <si>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</si>
  <si>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</si>
  <si>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</si>
  <si>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</si>
  <si>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</si>
  <si>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</si>
  <si>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</si>
  <si>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</si>
  <si>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</si>
  <si>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</si>
  <si>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</si>
  <si>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</si>
  <si>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</si>
  <si>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</si>
  <si>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</si>
  <si>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</si>
  <si>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</si>
  <si>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</si>
  <si>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</si>
  <si>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</si>
  <si>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</si>
  <si>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</si>
  <si>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</si>
  <si>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</si>
  <si>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</si>
  <si>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</si>
  <si>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</si>
  <si>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</si>
  <si>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</si>
  <si>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</si>
  <si>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</si>
  <si>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</si>
  <si>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</si>
  <si>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</si>
  <si>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</si>
  <si>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</si>
  <si>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</si>
  <si>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</si>
  <si>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</si>
  <si>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</si>
  <si>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</si>
  <si>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</si>
  <si>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</si>
  <si>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</si>
  <si>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</si>
  <si>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</si>
  <si>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</si>
  <si>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</si>
  <si>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</si>
  <si>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</si>
  <si>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</si>
  <si>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</si>
  <si>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</si>
  <si>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</si>
  <si>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</si>
  <si>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</si>
  <si>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</si>
  <si>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</si>
  <si>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</si>
  <si>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</si>
  <si>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</si>
  <si>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</si>
  <si>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</si>
  <si>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</si>
  <si>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</si>
  <si>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</si>
  <si>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</si>
  <si>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</si>
  <si>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</si>
  <si>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</si>
  <si>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</si>
  <si>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</si>
  <si>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</si>
  <si>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</si>
  <si>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</si>
  <si>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</si>
  <si>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</si>
  <si>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</si>
  <si>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</si>
  <si>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</si>
  <si>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</si>
  <si>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</si>
  <si>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</si>
  <si>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</si>
  <si>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</si>
  <si>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</si>
  <si>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</si>
  <si>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</si>
  <si>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</si>
  <si>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</si>
  <si>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</si>
  <si>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</si>
  <si>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</si>
  <si>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</si>
  <si>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</si>
  <si>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</si>
  <si>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</si>
  <si>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</si>
  <si>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</si>
  <si>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</si>
  <si>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</si>
  <si>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</si>
  <si>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</si>
  <si>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</si>
  <si>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</si>
  <si>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</si>
  <si>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</si>
  <si>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</si>
  <si>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</si>
  <si>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</si>
  <si>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</si>
  <si>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</si>
  <si>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</si>
  <si>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</si>
  <si>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</si>
  <si>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</si>
  <si>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</si>
  <si>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</si>
  <si>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</si>
  <si>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</si>
  <si>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</si>
  <si>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</si>
  <si>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</si>
  <si>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</si>
  <si>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</si>
  <si>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</si>
  <si>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</si>
  <si>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</si>
  <si>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</si>
  <si>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</si>
  <si>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</si>
  <si>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</si>
  <si>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</si>
  <si>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</si>
  <si>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</si>
  <si>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</si>
  <si>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</si>
  <si>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</si>
  <si>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</si>
  <si>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</si>
  <si>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</si>
  <si>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</si>
  <si>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</si>
  <si>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</si>
  <si>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</si>
  <si>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</si>
  <si>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</si>
  <si>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</si>
  <si>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</si>
  <si>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</si>
  <si>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</si>
  <si>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</si>
  <si>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</si>
  <si>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</si>
  <si>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</si>
  <si>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</si>
  <si>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</si>
  <si>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</si>
  <si>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</si>
  <si>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</si>
  <si>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</si>
  <si>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</si>
  <si>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</si>
  <si>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</si>
  <si>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</si>
  <si>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</si>
  <si>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</si>
  <si>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</si>
  <si>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</si>
  <si>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</si>
  <si>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</si>
  <si>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</si>
  <si>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</si>
  <si>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</si>
  <si>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</si>
  <si>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</si>
  <si>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</si>
  <si>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</si>
  <si>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</si>
  <si>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</si>
  <si>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</si>
  <si>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</si>
  <si>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</si>
  <si>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</si>
  <si>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</si>
  <si>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</si>
  <si>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</si>
  <si>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</si>
  <si>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</si>
  <si>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</si>
  <si>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</si>
  <si>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</si>
  <si>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</si>
  <si>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</si>
  <si>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</si>
  <si>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</si>
  <si>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</si>
  <si>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</si>
  <si>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</si>
  <si>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</si>
  <si>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</si>
  <si>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</si>
  <si>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</si>
  <si>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</si>
  <si>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</si>
  <si>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</si>
  <si>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</si>
  <si>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</si>
  <si>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</si>
  <si>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</si>
  <si>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</si>
  <si>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</si>
  <si>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</si>
  <si>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</si>
  <si>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</si>
  <si>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</si>
  <si>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</si>
  <si>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</si>
  <si>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</si>
  <si>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</si>
  <si>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</si>
  <si>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</si>
  <si>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</si>
  <si>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</si>
  <si>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</si>
  <si>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</si>
  <si>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</si>
  <si>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</si>
  <si>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</si>
  <si>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</si>
  <si>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</si>
  <si>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</si>
  <si>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</si>
  <si>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</si>
  <si>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</si>
  <si>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</si>
  <si>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</si>
  <si>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</si>
  <si>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</si>
  <si>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</si>
  <si>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</si>
  <si>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</si>
  <si>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</si>
  <si>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</si>
  <si>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</si>
  <si>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</si>
  <si>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</si>
  <si>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</si>
  <si>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</si>
  <si>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</si>
  <si>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</si>
  <si>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</si>
  <si>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</si>
  <si>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</si>
  <si>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</si>
  <si>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</si>
  <si>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</si>
  <si>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</si>
  <si>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</si>
  <si>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</si>
  <si>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</si>
  <si>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</si>
  <si>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</si>
  <si>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</si>
  <si>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</si>
  <si>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</si>
  <si>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</si>
  <si>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</si>
  <si>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</si>
  <si>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</si>
  <si>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</si>
  <si>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</si>
  <si>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</si>
  <si>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</si>
  <si>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</si>
  <si>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</si>
  <si>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</si>
  <si>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</si>
  <si>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</si>
  <si>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</si>
  <si>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</si>
  <si>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</si>
  <si>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</si>
  <si>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</si>
  <si>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</si>
  <si>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</si>
  <si>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</si>
  <si>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</si>
  <si>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</si>
  <si>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</si>
  <si>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</si>
  <si>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</si>
  <si>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</si>
  <si>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</si>
  <si>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</si>
  <si>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</si>
  <si>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</si>
  <si>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</si>
  <si>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</si>
  <si>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</si>
  <si>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</si>
  <si>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</si>
  <si>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</si>
  <si>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</si>
  <si>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</si>
  <si>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</si>
  <si>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</si>
  <si>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</si>
  <si>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</si>
  <si>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</si>
  <si>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</si>
  <si>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</si>
  <si>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</si>
  <si>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</si>
  <si>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</si>
  <si>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</si>
  <si>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</si>
  <si>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</si>
  <si>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</si>
  <si>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</si>
  <si>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</si>
  <si>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</si>
  <si>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</si>
  <si>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</si>
  <si>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</si>
  <si>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</si>
  <si>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</si>
  <si>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</si>
  <si>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</si>
  <si>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</si>
  <si>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</si>
  <si>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</si>
  <si>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</si>
  <si>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</si>
  <si>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</si>
  <si>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</si>
  <si>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</si>
  <si>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</si>
  <si>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</si>
  <si>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</si>
  <si>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</si>
  <si>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</si>
  <si>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</si>
  <si>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</si>
  <si>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</si>
  <si>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</si>
  <si>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</si>
  <si>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</si>
  <si>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</si>
  <si>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</si>
  <si>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</si>
  <si>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</si>
  <si>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</si>
  <si>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</si>
  <si>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</si>
  <si>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</si>
  <si>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</si>
  <si>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</si>
  <si>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</si>
  <si>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</si>
  <si>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</si>
  <si>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</si>
  <si>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</si>
  <si>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</si>
  <si>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</si>
  <si>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</si>
  <si>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</si>
  <si>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</si>
  <si>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</si>
  <si>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</si>
  <si>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</si>
  <si>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</si>
  <si>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</si>
  <si>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</si>
  <si>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</si>
  <si>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</si>
  <si>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</si>
  <si>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</si>
  <si>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</si>
  <si>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</si>
  <si>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</si>
  <si>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</si>
  <si>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</si>
  <si>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</si>
  <si>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</si>
  <si>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</si>
  <si>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</si>
  <si>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</si>
  <si>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</si>
  <si>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</si>
  <si>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</si>
  <si>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</si>
  <si>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</si>
  <si>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</si>
  <si>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</si>
  <si>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</si>
  <si>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</si>
  <si>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</si>
  <si>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</si>
  <si>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</si>
  <si>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</si>
  <si>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</si>
  <si>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</si>
  <si>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</si>
  <si>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</si>
  <si>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</si>
  <si>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</si>
  <si>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</si>
  <si>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</si>
  <si>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</si>
  <si>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</si>
  <si>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</si>
  <si>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</si>
  <si>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</si>
  <si>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</si>
  <si>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</si>
  <si>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</si>
  <si>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</si>
  <si>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</si>
  <si>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</si>
  <si>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</si>
  <si>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</si>
  <si>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</si>
  <si>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</si>
  <si>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</si>
  <si>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</si>
  <si>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</si>
  <si>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</si>
  <si>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</si>
  <si>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</si>
  <si>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</si>
  <si>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</si>
  <si>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</si>
  <si>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</si>
  <si>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</si>
  <si>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</si>
  <si>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</si>
  <si>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</si>
  <si>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</si>
  <si>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</si>
  <si>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</si>
  <si>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{PAUSE} to take a pause with us, or {HELP} to access additional support resources.</t>
  </si>
  <si>
    <t>اكتب {MENU} علشان توصل للمصادر وتراجع النصائح السابقة، اكتب {PLAY} علشان تستقبل نشاط ممتع ممكن تعمله مع طفلك، اكتب {PAUSE} علشان توخذ لحظة استراحة ،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</si>
  <si>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</si>
  <si>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</si>
  <si>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</si>
  <si>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</si>
  <si>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</si>
  <si>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</si>
  <si>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</si>
  <si>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</si>
  <si>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</si>
  <si>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</si>
  <si>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</si>
  <si>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</si>
  <si>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</si>
  <si>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</si>
  <si>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</si>
  <si>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</si>
  <si>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</si>
  <si>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</si>
  <si>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</si>
  <si>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</si>
  <si>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</si>
  <si>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</si>
  <si>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</si>
  <si>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</si>
  <si>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</si>
  <si>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</si>
  <si>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</si>
  <si>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</si>
  <si>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</si>
  <si>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</si>
  <si>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</si>
  <si>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</si>
  <si>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</si>
  <si>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</si>
  <si>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</si>
  <si>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</si>
  <si>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</si>
  <si>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</si>
  <si>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</si>
  <si>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</si>
  <si>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</si>
  <si>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</si>
  <si>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</si>
  <si>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</si>
  <si>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</si>
  <si>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</si>
  <si>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</si>
  <si>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</si>
  <si>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</si>
  <si>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</si>
  <si>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</si>
  <si>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</si>
  <si>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</si>
  <si>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</si>
  <si>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</si>
  <si>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</si>
  <si>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</si>
  <si>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</si>
  <si>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</si>
  <si>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</si>
  <si>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</si>
  <si>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</si>
  <si>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</si>
  <si>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</si>
  <si>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</si>
  <si>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</si>
  <si>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</si>
  <si>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</si>
  <si>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</si>
  <si>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</si>
  <si>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</si>
  <si>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</si>
  <si>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</si>
  <si>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</si>
  <si>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</si>
  <si>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</si>
  <si>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</si>
  <si>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</si>
  <si>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</si>
  <si>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</si>
  <si>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 بحتاجه</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</si>
  <si>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</si>
  <si>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</si>
  <si>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</si>
  <si>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</si>
  <si>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</si>
  <si>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</si>
  <si>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</si>
  <si>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</si>
  <si>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</si>
  <si>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</si>
  <si>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</si>
  <si>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</si>
  <si>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</si>
  <si>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</si>
  <si>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</si>
  <si>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</si>
  <si>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</si>
  <si>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</si>
  <si>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</si>
  <si>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</si>
  <si>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</si>
  <si>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</si>
  <si>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</si>
  <si>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</si>
  <si>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</si>
  <si>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</si>
  <si>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</si>
  <si>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</si>
  <si>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</si>
  <si>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</si>
  <si>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</si>
  <si>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</si>
  <si>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</si>
  <si>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</si>
  <si>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</si>
  <si>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</si>
  <si>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</si>
  <si>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</si>
  <si>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</si>
  <si>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</si>
  <si>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</si>
  <si>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</si>
  <si>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</si>
  <si>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</si>
  <si>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</si>
  <si>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</si>
  <si>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</si>
  <si>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</si>
  <si>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</si>
  <si>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</si>
  <si>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</si>
  <si>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</si>
  <si>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</si>
  <si>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</si>
  <si>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بتساعدك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</si>
  <si>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</si>
  <si>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الإيجابية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</si>
  <si>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</si>
  <si>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</si>
  <si>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</si>
  <si>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</si>
  <si>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</si>
  <si>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</si>
  <si>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</si>
  <si>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</si>
  <si>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</si>
  <si>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</si>
  <si>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</si>
  <si>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</si>
  <si>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</si>
  <si>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</si>
  <si>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</si>
  <si>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</si>
  <si>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</si>
  <si>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</si>
  <si>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</si>
  <si>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</si>
  <si>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</si>
  <si>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</si>
  <si>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</si>
  <si>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</si>
  <si>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</si>
  <si>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</si>
  <si>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</si>
  <si>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</si>
  <si>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</si>
  <si>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</si>
  <si>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</si>
  <si>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</si>
  <si>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</si>
  <si>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</si>
  <si>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</si>
  <si>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</si>
  <si>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</si>
  <si>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</si>
  <si>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</si>
  <si>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</si>
  <si>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</si>
  <si>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</si>
  <si>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</si>
  <si>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</si>
  <si>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</si>
  <si>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</si>
  <si>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</si>
  <si>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</si>
  <si>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</si>
  <si>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</si>
  <si>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</si>
  <si>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</si>
  <si>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</si>
  <si>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</si>
  <si>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</si>
  <si>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</si>
  <si>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</si>
  <si>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</si>
  <si>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</si>
  <si>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</si>
  <si>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</si>
  <si>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</si>
  <si>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</si>
  <si>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</si>
  <si>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</si>
  <si>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</si>
  <si>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</si>
  <si>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</si>
  <si>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</si>
  <si>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</si>
  <si>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</si>
  <si>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</si>
  <si>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</si>
  <si>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</si>
  <si>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</si>
  <si>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</si>
  <si>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</si>
  <si>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</si>
  <si>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</si>
  <si>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</si>
  <si>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</si>
  <si>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</si>
  <si>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</si>
  <si>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</si>
  <si>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</si>
  <si>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</si>
  <si>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</si>
  <si>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</si>
  <si>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</si>
  <si>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</si>
  <si>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</si>
  <si>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</si>
  <si>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</si>
  <si>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</si>
  <si>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</si>
  <si>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</si>
  <si>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</si>
  <si>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</si>
  <si>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</si>
  <si>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</si>
  <si>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</si>
  <si>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</si>
  <si>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</si>
  <si>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</si>
  <si>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</si>
  <si>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</si>
  <si>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</si>
  <si>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</si>
  <si>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</si>
  <si>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</si>
  <si>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</si>
  <si>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</si>
  <si>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</si>
  <si>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</si>
  <si>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</si>
  <si>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</si>
  <si>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</si>
  <si>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</si>
  <si>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</si>
  <si>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</si>
  <si>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</si>
  <si>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</si>
  <si>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</si>
  <si>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</si>
  <si>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</si>
  <si>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</si>
  <si>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</si>
  <si>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</si>
  <si>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</si>
  <si>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</si>
  <si>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</si>
  <si>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</si>
  <si>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</si>
  <si>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</si>
  <si>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</si>
  <si>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</si>
  <si>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</si>
  <si>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</si>
  <si>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</si>
  <si>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</si>
  <si>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</si>
  <si>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</si>
  <si>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</si>
  <si>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</si>
  <si>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</si>
  <si>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</si>
  <si>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</si>
  <si>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</si>
  <si>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</si>
  <si>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</si>
  <si>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</si>
  <si>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</si>
  <si>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</si>
  <si>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</si>
  <si>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</si>
  <si>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</si>
  <si>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</si>
  <si>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</si>
  <si>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</si>
  <si>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</si>
  <si>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</si>
  <si>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</si>
  <si>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</si>
  <si>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</si>
  <si>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</si>
  <si>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</si>
  <si>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</si>
  <si>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</si>
  <si>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</si>
  <si>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</si>
  <si>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</si>
  <si>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</si>
  <si>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</si>
  <si>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</si>
  <si>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</si>
  <si>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</si>
  <si>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</si>
  <si>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</si>
  <si>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</si>
  <si>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</si>
  <si>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</si>
  <si>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</si>
  <si>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</si>
  <si>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</si>
  <si>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</si>
  <si>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</si>
  <si>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</si>
  <si>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</si>
  <si>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</si>
  <si>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</si>
  <si>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</si>
  <si>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</si>
  <si>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</si>
  <si>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</si>
  <si>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</si>
  <si>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</si>
  <si>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</si>
  <si>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</si>
  <si>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</si>
  <si>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</si>
  <si>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</si>
  <si>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</si>
  <si>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</si>
  <si>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</si>
  <si>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</si>
  <si>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</si>
  <si>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</si>
  <si>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</si>
  <si>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</si>
  <si>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</si>
  <si>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</si>
  <si>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</si>
  <si>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</si>
  <si>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</si>
  <si>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</si>
  <si>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</si>
  <si>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</si>
  <si>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</si>
  <si>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Welcome back!</t>
  </si>
  <si>
    <t>مرحبًا فيك مرة تانية!</t>
  </si>
  <si>
    <t>You will continue with your progress tomorrow.</t>
  </si>
  <si>
    <t>رح تكمل تقدّمك بكرا.</t>
  </si>
  <si>
    <t>2. No</t>
  </si>
  <si>
    <t>2. لا</t>
  </si>
  <si>
    <t>That's okay.</t>
  </si>
  <si>
    <t>عادي، ما في مشكلة.</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</si>
  <si>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</si>
  <si>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</si>
  <si>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</si>
  <si>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</si>
  <si>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</si>
  <si>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</si>
  <si>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</si>
  <si>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</si>
  <si>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</si>
  <si>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</si>
  <si>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</si>
  <si>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</si>
  <si>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</si>
  <si>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</si>
  <si>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</si>
  <si>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</si>
  <si>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</si>
  <si>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</si>
  <si>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</si>
  <si>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</si>
  <si>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</si>
  <si>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</si>
  <si>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</si>
  <si>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</si>
  <si>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</si>
  <si>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</si>
  <si>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</si>
  <si>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</si>
  <si>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</si>
  <si>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</si>
  <si>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</si>
  <si>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</si>
  <si>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</si>
  <si>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</si>
  <si>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</si>
  <si>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</si>
  <si>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</si>
  <si>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</si>
  <si>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</si>
  <si>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</si>
  <si>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</si>
  <si>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</si>
  <si>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</si>
  <si>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</si>
  <si>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</si>
  <si>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</si>
  <si>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</si>
  <si>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</si>
  <si>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</si>
  <si>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</si>
  <si>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</si>
  <si>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</si>
  <si>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</si>
  <si>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</si>
  <si>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</si>
  <si>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</si>
  <si>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</si>
  <si>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</si>
  <si>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</si>
  <si>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</si>
  <si>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</si>
  <si>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</si>
  <si>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</si>
  <si>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</si>
  <si>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</si>
  <si>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</si>
  <si>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</si>
  <si>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</si>
  <si>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</si>
  <si>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</si>
  <si>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</si>
  <si>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</si>
  <si>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</si>
  <si>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</si>
  <si>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</si>
  <si>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</si>
  <si>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</si>
  <si>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</si>
  <si>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</si>
  <si>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</si>
  <si>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</si>
  <si>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</si>
  <si>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</si>
  <si>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</si>
  <si>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</si>
  <si>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</si>
  <si>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</si>
  <si>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</si>
  <si>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</si>
  <si>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</si>
  <si>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</si>
  <si>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</si>
  <si>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</si>
  <si>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</si>
  <si>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</si>
  <si>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</si>
  <si>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</si>
  <si>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</si>
  <si>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</si>
  <si>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</si>
  <si>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</si>
  <si>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</si>
  <si>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</si>
  <si>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</si>
  <si>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</si>
  <si>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</si>
  <si>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</si>
  <si>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</si>
  <si>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</si>
  <si>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</si>
  <si>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</si>
  <si>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</si>
  <si>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</si>
  <si>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</si>
  <si>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</si>
  <si>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</si>
  <si>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</si>
  <si>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</si>
  <si>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</si>
  <si>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</si>
  <si>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</si>
  <si>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</si>
  <si>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</si>
  <si>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</si>
  <si>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</si>
  <si>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</si>
  <si>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</si>
  <si>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</si>
  <si>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</si>
  <si>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</si>
  <si>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</si>
  <si>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</si>
  <si>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</si>
  <si>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</si>
  <si>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</si>
  <si>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</si>
  <si>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</si>
  <si>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</si>
  <si>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</si>
  <si>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</si>
  <si>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</si>
  <si>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</si>
  <si>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</si>
  <si>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</si>
  <si>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</si>
  <si>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</si>
  <si>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</si>
  <si>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</si>
  <si>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</si>
  <si>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</si>
  <si>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</si>
  <si>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</si>
  <si>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</si>
  <si>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</si>
  <si>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</si>
  <si>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</si>
  <si>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</si>
  <si>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</si>
  <si>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</si>
  <si>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</si>
  <si>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</si>
  <si>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</si>
  <si>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</si>
  <si>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</si>
  <si>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</si>
  <si>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</si>
  <si>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</si>
  <si>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</si>
  <si>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</si>
  <si>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</si>
  <si>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</si>
  <si>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</si>
  <si>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</si>
  <si>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</si>
  <si>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</si>
  <si>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</si>
  <si>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</si>
  <si>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</si>
  <si>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</si>
  <si>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</si>
  <si>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</si>
  <si>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</si>
  <si>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</si>
  <si>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</si>
  <si>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</si>
  <si>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</si>
  <si>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</si>
  <si>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ولا مرة</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</si>
  <si>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</si>
  <si>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</si>
  <si>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</si>
  <si>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</si>
  <si>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</si>
  <si>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</si>
  <si>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</si>
  <si>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</si>
  <si>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</si>
  <si>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</si>
  <si>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</si>
  <si>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</si>
  <si>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</si>
  <si>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</si>
  <si>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</si>
  <si>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</si>
  <si>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</si>
  <si>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</si>
  <si>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</si>
  <si>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</si>
  <si>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</si>
  <si>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</si>
  <si>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</si>
  <si>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</si>
  <si>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</si>
  <si>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</si>
  <si>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</si>
  <si>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</si>
  <si>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</si>
  <si>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</si>
  <si>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</si>
  <si>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</si>
  <si>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</si>
  <si>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</si>
  <si>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</si>
  <si>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</si>
  <si>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</si>
  <si>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</si>
  <si>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</si>
  <si>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</si>
  <si>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</si>
  <si>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</si>
  <si>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</si>
  <si>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</si>
  <si>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</si>
  <si>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</si>
  <si>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</si>
  <si>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</si>
  <si>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</si>
  <si>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</si>
  <si>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</si>
  <si>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</si>
  <si>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</si>
  <si>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</si>
  <si>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</si>
  <si>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</si>
  <si>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أبدًا</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</si>
  <si>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</si>
  <si>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</si>
  <si>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</si>
  <si>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</si>
  <si>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</si>
  <si>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</si>
  <si>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</si>
  <si>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</si>
  <si>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</si>
  <si>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</si>
  <si>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</si>
  <si>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</si>
  <si>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</si>
  <si>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</si>
  <si>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</si>
  <si>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</si>
  <si>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</si>
  <si>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</si>
  <si>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</si>
  <si>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</si>
  <si>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</si>
  <si>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</si>
  <si>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</si>
  <si>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</si>
  <si>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</si>
  <si>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</si>
  <si>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</si>
  <si>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</si>
  <si>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</si>
  <si>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</si>
  <si>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</si>
  <si>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</si>
  <si>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</si>
  <si>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</si>
  <si>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</si>
  <si>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We have 8 quick questions. Your answers help us make these tips better for parents and children finding strength and hope during war, displacement, and other tough times.</t>
  </si>
  <si>
    <t>عنا ٨ أسئلة سريعة. إجاباتك بتساعدنا نطور هالنصايح للأهل والأولاد اللي عم يلاقوا قوة وأمل وقت الحرب، النزوح، والأوقات الصعبة.</t>
  </si>
  <si>
    <t>Can you believe it’s been a month? ⏳</t>
  </si>
  <si>
    <t>بتصدق إنه صار شهر؟ ⏳</t>
  </si>
  <si>
    <t>We’d love to check in and see how you’re doing ❤️. It’ll take less than 5 minutes.</t>
  </si>
  <si>
    <t>حابين نطمن عليك ونشوف كيف حالك ❤️ رح ياخد منك أقل من ٥ دقايق.</t>
  </si>
  <si>
    <t>Is now a good time? 🙂</t>
  </si>
  <si>
    <t>هل هلأ وقت مناسب؟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</si>
  <si>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</si>
  <si>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</si>
  <si>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</si>
  <si>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</si>
  <si>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</si>
  <si>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</si>
  <si>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</si>
  <si>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</si>
  <si>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</si>
  <si>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</si>
  <si>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</si>
  <si>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</si>
  <si>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</si>
  <si>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</si>
  <si>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</si>
  <si>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</si>
  <si>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</si>
  <si>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</si>
  <si>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</si>
  <si>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</si>
  <si>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</si>
  <si>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</si>
  <si>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</si>
  <si>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</si>
  <si>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</si>
  <si>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</si>
  <si>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</si>
  <si>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</si>
  <si>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</si>
  <si>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</si>
  <si>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</si>
  <si>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</si>
  <si>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</si>
  <si>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</si>
  <si>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</si>
  <si>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</si>
  <si>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</si>
  <si>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</si>
  <si>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</si>
  <si>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</si>
  <si>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</si>
  <si>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</si>
  <si>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</si>
  <si>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</si>
  <si>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</si>
  <si>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</si>
  <si>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</si>
  <si>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</si>
  <si>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</si>
  <si>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</si>
  <si>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</si>
  <si>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</si>
  <si>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</si>
  <si>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</si>
  <si>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</si>
  <si>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</si>
  <si>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</si>
  <si>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</si>
  <si>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</si>
  <si>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</si>
  <si>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</si>
  <si>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</si>
  <si>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</si>
  <si>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</si>
  <si>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</si>
  <si>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</si>
  <si>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</si>
  <si>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</si>
  <si>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</si>
  <si>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</si>
  <si>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</si>
  <si>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</si>
  <si>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</si>
  <si>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</si>
  <si>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</si>
  <si>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هادا الوقت صعب على عيلتك. أنا هون اليوم مع شوية نصائح عشان تخلق لحظات صغيرة للتواصل مع طفلك لتعطيه الروتين والاستقرار اللي</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</si>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</sst>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sz val="11.0"/>
      <color rgb="FF1F2328"/>
      <name val="-apple-system"/>
    </font>
    <font>
      <b/>
      <color theme="1"/>
      <name val="Arial"/>
    </font>
    <font>
      <color theme="1"/>
      <name val="Arial"/>
    </font>
    <font>
      <sz val="11.0"/>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71CEF8"/>
        <bgColor rgb="FF71CEF8"/>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71CEF8"/>
      </left>
      <right style="thin">
        <color rgb="FF71CEF8"/>
      </right>
      <top style="thin">
        <color rgb="FF71CEF8"/>
      </top>
      <bottom style="thin">
        <color rgb="FF71CEF8"/>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1"/>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1"/>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5" fillId="0" fontId="6" numFmtId="0" xfId="0" applyAlignment="1" applyBorder="1" applyFont="1">
      <alignment horizontal="right" readingOrder="0" shrinkToFit="0" vertical="bottom" wrapText="0"/>
    </xf>
    <xf borderId="6" fillId="0" fontId="5" numFmtId="0" xfId="0" applyAlignment="1" applyBorder="1" applyFont="1">
      <alignment readingOrder="0" shrinkToFit="0" vertical="center" wrapText="1"/>
    </xf>
    <xf borderId="13" fillId="3" fontId="7" numFmtId="0" xfId="0" applyAlignment="1" applyBorder="1" applyFill="1" applyFont="1">
      <alignment horizontal="right" readingOrder="0" shrinkToFit="0" vertical="center" wrapText="1"/>
    </xf>
    <xf borderId="8" fillId="0" fontId="6" numFmtId="0" xfId="0" applyAlignment="1" applyBorder="1" applyFont="1">
      <alignment horizontal="right" readingOrder="0" shrinkToFit="0" vertical="bottom" wrapText="1"/>
    </xf>
    <xf borderId="14" fillId="4"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1"/>
    </xf>
    <xf borderId="8" fillId="0" fontId="8" numFmtId="0" xfId="0" applyAlignment="1" applyBorder="1" applyFont="1">
      <alignment horizontal="center" shrinkToFit="0" vertical="bottom" wrapText="1"/>
    </xf>
    <xf borderId="5" fillId="0" fontId="8" numFmtId="0" xfId="0" applyAlignment="1" applyBorder="1" applyFont="1">
      <alignment horizontal="center" shrinkToFit="0" vertical="bottom" wrapText="1"/>
    </xf>
    <xf borderId="8" fillId="0" fontId="8" numFmtId="0" xfId="0" applyAlignment="1" applyBorder="1" applyFont="1">
      <alignment horizontal="center" readingOrder="0" shrinkToFit="0" vertical="bottom" wrapText="1"/>
    </xf>
    <xf borderId="5" fillId="0" fontId="8" numFmtId="0" xfId="0" applyAlignment="1" applyBorder="1" applyFont="1">
      <alignment horizontal="center" readingOrder="0" shrinkToFit="0" vertical="bottom" wrapText="1"/>
    </xf>
    <xf borderId="15" fillId="0" fontId="2" numFmtId="0" xfId="0" applyAlignment="1" applyBorder="1" applyFont="1">
      <alignment readingOrder="0" shrinkToFit="0" vertical="center" wrapText="1"/>
    </xf>
    <xf borderId="16" fillId="0" fontId="8" numFmtId="0" xfId="0" applyAlignment="1" applyBorder="1" applyFont="1">
      <alignment horizontal="center" readingOrder="0" shrinkToFit="0" vertical="bottom"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0" fontId="9" numFmtId="0" xfId="0" applyAlignment="1" applyBorder="1" applyFont="1">
      <alignment horizontal="center" readingOrder="0" shrinkToFit="0" vertical="top" wrapText="1"/>
    </xf>
    <xf borderId="2" fillId="5" fontId="10" numFmtId="49" xfId="0" applyAlignment="1" applyBorder="1" applyFill="1" applyFont="1" applyNumberFormat="1">
      <alignment horizontal="center" readingOrder="0" shrinkToFit="0" vertical="top" wrapText="1"/>
    </xf>
    <xf borderId="5" fillId="0" fontId="11" numFmtId="0" xfId="0" applyAlignment="1" applyBorder="1" applyFont="1">
      <alignment readingOrder="0" shrinkToFit="0" vertical="center" wrapText="1"/>
    </xf>
    <xf borderId="18" fillId="6" fontId="12" numFmtId="0" xfId="0" applyAlignment="1" applyBorder="1" applyFill="1" applyFont="1">
      <alignment shrinkToFit="0" vertical="center" wrapText="0"/>
    </xf>
    <xf borderId="19" fillId="2" fontId="12"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2" fontId="16" numFmtId="0" xfId="0" applyAlignment="1" applyBorder="1" applyFont="1">
      <alignment horizontal="left" readingOrder="0" shrinkToFit="0" vertical="center" wrapText="0"/>
    </xf>
    <xf borderId="5" fillId="2" fontId="13" numFmtId="0" xfId="0" applyAlignment="1" applyBorder="1" applyFont="1">
      <alignment horizontal="right" shrinkToFit="0" vertical="center" wrapText="1"/>
    </xf>
    <xf borderId="8" fillId="0" fontId="13" numFmtId="0" xfId="0" applyAlignment="1" applyBorder="1" applyFont="1">
      <alignment horizontal="right" readingOrder="0" shrinkToFit="0" vertical="center" wrapText="1"/>
    </xf>
    <xf borderId="5" fillId="0" fontId="11" numFmtId="0" xfId="0" applyAlignment="1" applyBorder="1" applyFont="1">
      <alignment readingOrder="0" shrinkToFit="0" vertical="center" wrapText="0"/>
    </xf>
    <xf borderId="8" fillId="6" fontId="13" numFmtId="0" xfId="0" applyAlignment="1" applyBorder="1" applyFont="1">
      <alignment horizontal="right" readingOrder="0" shrinkToFit="0" vertical="center" wrapText="1"/>
    </xf>
    <xf borderId="5" fillId="0" fontId="13" numFmtId="0" xfId="0" applyAlignment="1" applyBorder="1" applyFont="1">
      <alignment horizontal="right" readingOrder="0" shrinkToFit="0" vertical="center" wrapText="1"/>
    </xf>
    <xf borderId="8" fillId="0" fontId="11" numFmtId="0" xfId="0" applyAlignment="1" applyBorder="1" applyFont="1">
      <alignment readingOrder="0" shrinkToFit="0" vertical="center" wrapText="0"/>
    </xf>
    <xf borderId="5" fillId="2" fontId="12" numFmtId="0" xfId="0" applyAlignment="1" applyBorder="1" applyFont="1">
      <alignment shrinkToFit="0" vertical="center" wrapText="0"/>
    </xf>
    <xf borderId="8" fillId="2" fontId="12" numFmtId="0" xfId="0" applyAlignment="1" applyBorder="1" applyFont="1">
      <alignment shrinkToFit="0" vertical="center" wrapText="0"/>
    </xf>
    <xf borderId="20" fillId="0" fontId="5" numFmtId="0" xfId="0" applyAlignment="1" applyBorder="1" applyFont="1">
      <alignment readingOrder="0" shrinkToFit="0" vertical="center" wrapText="1"/>
    </xf>
    <xf borderId="21" fillId="0" fontId="15" numFmtId="0" xfId="0" applyAlignment="1" applyBorder="1" applyFont="1">
      <alignment readingOrder="0" shrinkToFit="0" vertical="center" wrapText="1"/>
    </xf>
    <xf borderId="21"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1" fillId="2" fontId="12" numFmtId="0" xfId="0" applyAlignment="1" applyBorder="1" applyFont="1">
      <alignment shrinkToFit="0" vertical="center" wrapText="0"/>
    </xf>
    <xf borderId="21" fillId="0" fontId="4" numFmtId="0" xfId="0" applyAlignment="1" applyBorder="1" applyFont="1">
      <alignment shrinkToFit="0" vertical="center" wrapText="0"/>
    </xf>
    <xf borderId="22" fillId="0" fontId="4" numFmtId="0" xfId="0" applyAlignment="1" applyBorder="1" applyFont="1">
      <alignment shrinkToFit="0" vertical="center" wrapText="0"/>
    </xf>
    <xf borderId="5" fillId="0" fontId="4" numFmtId="0" xfId="0" applyAlignment="1" applyBorder="1" applyFont="1">
      <alignment readingOrder="0" shrinkToFit="0" vertical="center" wrapText="1"/>
    </xf>
    <xf borderId="23" fillId="5" fontId="10"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6" fontId="12" numFmtId="0" xfId="0" applyAlignment="1" applyBorder="1" applyFont="1">
      <alignment readingOrder="0" shrinkToFit="0" vertical="center" wrapText="0"/>
    </xf>
    <xf borderId="24" fillId="2" fontId="2"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8" numFmtId="0" xfId="0" applyAlignment="1" applyBorder="1" applyFont="1">
      <alignment readingOrder="0" shrinkToFit="0" vertical="center" wrapText="0"/>
    </xf>
    <xf borderId="5" fillId="0" fontId="19"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6" fontId="12" numFmtId="0" xfId="0" applyAlignment="1" applyBorder="1" applyFont="1">
      <alignment shrinkToFit="0" vertical="center" wrapText="0"/>
    </xf>
    <xf borderId="5" fillId="6" fontId="12"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9" numFmtId="0" xfId="0" applyAlignment="1" applyBorder="1" applyFont="1">
      <alignment readingOrder="0" shrinkToFit="0" vertical="center" wrapText="0"/>
    </xf>
    <xf borderId="4" fillId="2" fontId="20" numFmtId="0" xfId="0" applyAlignment="1" applyBorder="1" applyFont="1">
      <alignment readingOrder="0" shrinkToFit="0" vertical="center" wrapText="0"/>
    </xf>
    <xf borderId="5" fillId="2" fontId="20" numFmtId="0" xfId="0" applyAlignment="1" applyBorder="1" applyFont="1">
      <alignment readingOrder="0" shrinkToFit="0" vertical="center" wrapText="0"/>
    </xf>
    <xf borderId="20" fillId="2" fontId="20" numFmtId="0" xfId="0" applyAlignment="1" applyBorder="1" applyFont="1">
      <alignment readingOrder="0" shrinkToFit="0" vertical="center" wrapText="0"/>
    </xf>
    <xf borderId="21" fillId="2" fontId="20" numFmtId="0" xfId="0" applyAlignment="1" applyBorder="1" applyFont="1">
      <alignment readingOrder="0" shrinkToFit="0" vertical="center" wrapText="0"/>
    </xf>
    <xf borderId="21" fillId="6" fontId="12" numFmtId="0" xfId="0" applyAlignment="1" applyBorder="1" applyFont="1">
      <alignment shrinkToFit="0" vertical="center" wrapText="0"/>
    </xf>
    <xf borderId="0" fillId="0" fontId="21" numFmtId="0" xfId="0" applyAlignment="1" applyFont="1">
      <alignment readingOrder="0"/>
    </xf>
    <xf borderId="25" fillId="0" fontId="21" numFmtId="0" xfId="0" applyAlignment="1" applyBorder="1" applyFont="1">
      <alignment readingOrder="0"/>
    </xf>
    <xf borderId="0" fillId="0" fontId="22" numFmtId="0" xfId="0" applyAlignment="1" applyFont="1">
      <alignment readingOrder="0"/>
    </xf>
    <xf borderId="25" fillId="0" fontId="22" numFmtId="0" xfId="0" applyAlignment="1" applyBorder="1" applyFont="1">
      <alignment readingOrder="0"/>
    </xf>
    <xf borderId="25" fillId="0" fontId="4" numFmtId="0" xfId="0" applyBorder="1" applyFont="1"/>
    <xf borderId="0" fillId="0" fontId="4" numFmtId="0" xfId="0" applyAlignment="1" applyFont="1">
      <alignment readingOrder="0"/>
    </xf>
    <xf borderId="26"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bottom" wrapText="0"/>
    </xf>
    <xf borderId="26" fillId="6" fontId="6" numFmtId="0" xfId="0" applyAlignment="1" applyBorder="1" applyFont="1">
      <alignment horizontal="right" readingOrder="0" shrinkToFit="0" vertical="center" wrapText="0"/>
    </xf>
    <xf borderId="26" fillId="2" fontId="6" numFmtId="0" xfId="0" applyAlignment="1" applyBorder="1" applyFont="1">
      <alignment horizontal="right" readingOrder="0" shrinkToFit="0" vertical="center" wrapText="0"/>
    </xf>
    <xf borderId="8" fillId="6" fontId="23"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center" wrapText="0"/>
    </xf>
    <xf borderId="26" fillId="6" fontId="23" numFmtId="0" xfId="0" applyAlignment="1" applyBorder="1" applyFont="1">
      <alignment horizontal="right" readingOrder="0" shrinkToFit="0" vertical="center" wrapText="0"/>
    </xf>
    <xf borderId="26" fillId="6" fontId="23" numFmtId="0" xfId="0" applyAlignment="1" applyBorder="1" applyFont="1">
      <alignment horizontal="right" readingOrder="0" shrinkToFit="0" vertical="bottom" wrapText="0"/>
    </xf>
    <xf borderId="26" fillId="2" fontId="23" numFmtId="0" xfId="0" applyAlignment="1" applyBorder="1" applyFont="1">
      <alignment readingOrder="0" shrinkToFit="0" vertical="bottom" wrapText="0"/>
    </xf>
    <xf borderId="8" fillId="6" fontId="23" numFmtId="0" xfId="0" applyAlignment="1" applyBorder="1" applyFont="1">
      <alignment horizontal="right" readingOrder="0" shrinkToFit="0" vertical="center" wrapText="0"/>
    </xf>
    <xf borderId="26" fillId="2" fontId="2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6" fontId="6" numFmtId="0" xfId="0" applyAlignment="1" applyBorder="1" applyFont="1">
      <alignment horizontal="right" readingOrder="0" shrinkToFit="0" vertical="bottom" wrapText="0"/>
    </xf>
    <xf borderId="26" fillId="2" fontId="6" numFmtId="0" xfId="0" applyAlignment="1" applyBorder="1" applyFont="1">
      <alignment horizontal="right" readingOrder="0" shrinkToFit="0" vertical="bottom" wrapText="0"/>
    </xf>
    <xf borderId="8" fillId="6" fontId="6" numFmtId="0" xfId="0" applyAlignment="1" applyBorder="1" applyFont="1">
      <alignment horizontal="left" readingOrder="0" shrinkToFit="0" vertical="bottom"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26" fillId="6"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6" fillId="4" fontId="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6" fillId="2" fontId="6" numFmtId="0" xfId="0" applyAlignment="1" applyBorder="1" applyFont="1">
      <alignment horizontal="righ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26"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6"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6"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1" fillId="0" fontId="5" numFmtId="0" xfId="0" applyAlignment="1" applyBorder="1" applyFont="1">
      <alignment horizontal="right" readingOrder="0" shrinkToFit="0" vertical="center" wrapText="1"/>
    </xf>
    <xf borderId="27"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5"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10"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5"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5"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77.25" customHeight="1">
      <c r="A22" s="5" t="s">
        <v>632</v>
      </c>
      <c r="B22" s="40" t="s">
        <v>633</v>
      </c>
      <c r="C22" s="7" t="s">
        <v>10</v>
      </c>
      <c r="D22" s="18" t="s">
        <v>11</v>
      </c>
      <c r="E22" s="18" t="s">
        <v>11</v>
      </c>
      <c r="F22" s="29"/>
      <c r="G22" s="41">
        <f>IFERROR(__xludf.DUMMYFUNCTION("COUNTA(SPLIT(A22, "" ""))"),36.0)</f>
        <v>36</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5"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739</v>
      </c>
      <c r="G75" s="43">
        <f>IFERROR(__xludf.DUMMYFUNCTION("COUNTA(SPLIT(A75, "" ""))"),14.0)</f>
        <v>14</v>
      </c>
      <c r="H75" s="15" t="b">
        <f t="shared" si="1"/>
        <v>1</v>
      </c>
      <c r="I75" s="16"/>
    </row>
    <row r="76" ht="14.25" customHeight="1">
      <c r="A76" s="17" t="s">
        <v>740</v>
      </c>
      <c r="B76" s="40" t="s">
        <v>741</v>
      </c>
      <c r="C76" s="7" t="s">
        <v>10</v>
      </c>
      <c r="D76" s="18" t="s">
        <v>11</v>
      </c>
      <c r="E76" s="18" t="s">
        <v>11</v>
      </c>
      <c r="F76" s="29"/>
      <c r="G76" s="41">
        <f>IFERROR(__xludf.DUMMYFUNCTION("COUNTA(SPLIT(A76, "" ""))"),17.0)</f>
        <v>17</v>
      </c>
      <c r="H76" s="9" t="b">
        <f t="shared" si="1"/>
        <v>1</v>
      </c>
      <c r="I76" s="19"/>
    </row>
    <row r="77" ht="14.25" customHeight="1">
      <c r="A77" s="11" t="s">
        <v>742</v>
      </c>
      <c r="B77" s="42" t="s">
        <v>743</v>
      </c>
      <c r="C77" s="12" t="s">
        <v>10</v>
      </c>
      <c r="D77" s="14" t="s">
        <v>11</v>
      </c>
      <c r="E77" s="14" t="s">
        <v>11</v>
      </c>
      <c r="F77" s="25"/>
      <c r="G77" s="43">
        <f>IFERROR(__xludf.DUMMYFUNCTION("COUNTA(SPLIT(A77, "" ""))"),31.0)</f>
        <v>31</v>
      </c>
      <c r="H77" s="15" t="b">
        <f t="shared" si="1"/>
        <v>1</v>
      </c>
      <c r="I77" s="16"/>
    </row>
    <row r="78" ht="14.25" customHeight="1">
      <c r="A78" s="17" t="s">
        <v>744</v>
      </c>
      <c r="B78" s="40" t="s">
        <v>745</v>
      </c>
      <c r="C78" s="7" t="s">
        <v>10</v>
      </c>
      <c r="D78" s="18" t="s">
        <v>11</v>
      </c>
      <c r="E78" s="18" t="s">
        <v>11</v>
      </c>
      <c r="F78" s="29"/>
      <c r="G78" s="41">
        <f>IFERROR(__xludf.DUMMYFUNCTION("COUNTA(SPLIT(A78, "" ""))"),2.0)</f>
        <v>2</v>
      </c>
      <c r="H78" s="9" t="b">
        <f t="shared" si="1"/>
        <v>1</v>
      </c>
      <c r="I78" s="19"/>
    </row>
    <row r="79" ht="14.25" customHeight="1">
      <c r="A79" s="21" t="s">
        <v>746</v>
      </c>
      <c r="B79" s="42" t="s">
        <v>747</v>
      </c>
      <c r="C79" s="12" t="s">
        <v>10</v>
      </c>
      <c r="D79" s="13" t="s">
        <v>11</v>
      </c>
      <c r="E79" s="13" t="s">
        <v>11</v>
      </c>
      <c r="F79" s="25"/>
      <c r="G79" s="43">
        <f>IFERROR(__xludf.DUMMYFUNCTION("COUNTA(SPLIT(A79, "" ""))"),5.0)</f>
        <v>5</v>
      </c>
      <c r="H79" s="15" t="b">
        <f t="shared" si="1"/>
        <v>1</v>
      </c>
      <c r="I79" s="16"/>
    </row>
    <row r="80" ht="14.25" customHeight="1">
      <c r="A80" s="17" t="s">
        <v>748</v>
      </c>
      <c r="B80" s="40" t="s">
        <v>749</v>
      </c>
      <c r="C80" s="7" t="s">
        <v>10</v>
      </c>
      <c r="D80" s="18" t="s">
        <v>11</v>
      </c>
      <c r="E80" s="18" t="s">
        <v>11</v>
      </c>
      <c r="F80" s="46" t="s">
        <v>750</v>
      </c>
      <c r="G80" s="41">
        <f>IFERROR(__xludf.DUMMYFUNCTION("COUNTA(SPLIT(A80, "" ""))"),12.0)</f>
        <v>12</v>
      </c>
      <c r="H80" s="9" t="b">
        <f t="shared" si="1"/>
        <v>1</v>
      </c>
      <c r="I80" s="47" t="s">
        <v>751</v>
      </c>
    </row>
    <row r="81" ht="14.25" customHeight="1">
      <c r="A81" s="21" t="s">
        <v>752</v>
      </c>
      <c r="B81" s="42" t="s">
        <v>753</v>
      </c>
      <c r="C81" s="12" t="s">
        <v>10</v>
      </c>
      <c r="D81" s="13" t="s">
        <v>11</v>
      </c>
      <c r="E81" s="13" t="s">
        <v>11</v>
      </c>
      <c r="F81" s="25"/>
      <c r="G81" s="43">
        <f>IFERROR(__xludf.DUMMYFUNCTION("COUNTA(SPLIT(A81, "" ""))"),25.0)</f>
        <v>25</v>
      </c>
      <c r="H81" s="15" t="b">
        <f t="shared" si="1"/>
        <v>1</v>
      </c>
      <c r="I81" s="16"/>
    </row>
    <row r="82" ht="14.25" customHeight="1">
      <c r="A82" s="17" t="s">
        <v>754</v>
      </c>
      <c r="B82" s="40" t="s">
        <v>755</v>
      </c>
      <c r="C82" s="7" t="s">
        <v>10</v>
      </c>
      <c r="D82" s="18" t="s">
        <v>11</v>
      </c>
      <c r="E82" s="18" t="s">
        <v>11</v>
      </c>
      <c r="F82" s="29"/>
      <c r="G82" s="41">
        <f>IFERROR(__xludf.DUMMYFUNCTION("COUNTA(SPLIT(A82, "" ""))"),16.0)</f>
        <v>16</v>
      </c>
      <c r="H82" s="9" t="b">
        <f t="shared" si="1"/>
        <v>1</v>
      </c>
      <c r="I82" s="19"/>
    </row>
    <row r="83" ht="14.25" customHeight="1">
      <c r="A83" s="21" t="s">
        <v>756</v>
      </c>
      <c r="B83" s="42" t="s">
        <v>757</v>
      </c>
      <c r="C83" s="12" t="s">
        <v>10</v>
      </c>
      <c r="D83" s="13" t="s">
        <v>11</v>
      </c>
      <c r="E83" s="13" t="s">
        <v>11</v>
      </c>
      <c r="F83" s="25"/>
      <c r="G83" s="43">
        <f>IFERROR(__xludf.DUMMYFUNCTION("COUNTA(SPLIT(A83, "" ""))"),20.0)</f>
        <v>20</v>
      </c>
      <c r="H83" s="15" t="b">
        <f t="shared" si="1"/>
        <v>1</v>
      </c>
      <c r="I83" s="16"/>
    </row>
    <row r="84" ht="14.25" customHeight="1">
      <c r="A84" s="17" t="s">
        <v>758</v>
      </c>
      <c r="B84" s="40" t="s">
        <v>759</v>
      </c>
      <c r="C84" s="7" t="s">
        <v>10</v>
      </c>
      <c r="D84" s="18" t="s">
        <v>11</v>
      </c>
      <c r="E84" s="18" t="s">
        <v>11</v>
      </c>
      <c r="F84" s="29"/>
      <c r="G84" s="41">
        <f>IFERROR(__xludf.DUMMYFUNCTION("COUNTA(SPLIT(A84, "" ""))"),6.0)</f>
        <v>6</v>
      </c>
      <c r="H84" s="9" t="b">
        <f t="shared" si="1"/>
        <v>1</v>
      </c>
      <c r="I84" s="19"/>
    </row>
    <row r="85" ht="14.25" customHeight="1">
      <c r="A85" s="11" t="s">
        <v>760</v>
      </c>
      <c r="B85" s="42" t="s">
        <v>761</v>
      </c>
      <c r="C85" s="12" t="s">
        <v>10</v>
      </c>
      <c r="D85" s="13" t="s">
        <v>11</v>
      </c>
      <c r="E85" s="13" t="s">
        <v>11</v>
      </c>
      <c r="F85" s="25"/>
      <c r="G85" s="43">
        <f>IFERROR(__xludf.DUMMYFUNCTION("COUNTA(SPLIT(A85, "" ""))"),8.0)</f>
        <v>8</v>
      </c>
      <c r="H85" s="15" t="b">
        <f t="shared" si="1"/>
        <v>1</v>
      </c>
      <c r="I85" s="16"/>
    </row>
    <row r="86" ht="14.25" customHeight="1">
      <c r="A86" s="17" t="s">
        <v>762</v>
      </c>
      <c r="B86" s="40" t="s">
        <v>763</v>
      </c>
      <c r="C86" s="7" t="s">
        <v>10</v>
      </c>
      <c r="D86" s="18" t="s">
        <v>11</v>
      </c>
      <c r="E86" s="18" t="s">
        <v>11</v>
      </c>
      <c r="F86" s="29"/>
      <c r="G86" s="41">
        <f>IFERROR(__xludf.DUMMYFUNCTION("COUNTA(SPLIT(A86, "" ""))"),15.0)</f>
        <v>15</v>
      </c>
      <c r="H86" s="9" t="b">
        <f t="shared" si="1"/>
        <v>1</v>
      </c>
      <c r="I86" s="19"/>
    </row>
    <row r="87" ht="14.25" customHeight="1">
      <c r="A87" s="21" t="s">
        <v>764</v>
      </c>
      <c r="B87" s="42" t="s">
        <v>765</v>
      </c>
      <c r="C87" s="12" t="s">
        <v>10</v>
      </c>
      <c r="D87" s="13" t="s">
        <v>11</v>
      </c>
      <c r="E87" s="13" t="s">
        <v>11</v>
      </c>
      <c r="F87" s="25"/>
      <c r="G87" s="43">
        <f>IFERROR(__xludf.DUMMYFUNCTION("COUNTA(SPLIT(A87, "" ""))"),26.0)</f>
        <v>26</v>
      </c>
      <c r="H87" s="15" t="b">
        <f t="shared" si="1"/>
        <v>1</v>
      </c>
      <c r="I87" s="16"/>
    </row>
    <row r="88" ht="56.25" customHeight="1">
      <c r="A88" s="17" t="s">
        <v>766</v>
      </c>
      <c r="B88" s="40" t="s">
        <v>767</v>
      </c>
      <c r="C88" s="7" t="s">
        <v>10</v>
      </c>
      <c r="D88" s="18" t="s">
        <v>11</v>
      </c>
      <c r="E88" s="18" t="s">
        <v>11</v>
      </c>
      <c r="F88" s="29"/>
      <c r="G88" s="41">
        <f>IFERROR(__xludf.DUMMYFUNCTION("COUNTA(SPLIT(A88, "" ""))"),29.0)</f>
        <v>29</v>
      </c>
      <c r="H88" s="9" t="b">
        <f t="shared" si="1"/>
        <v>1</v>
      </c>
      <c r="I88" s="19"/>
    </row>
    <row r="89" ht="55.5" customHeight="1">
      <c r="A89" s="21" t="s">
        <v>768</v>
      </c>
      <c r="B89" s="48" t="s">
        <v>769</v>
      </c>
      <c r="C89" s="12" t="s">
        <v>10</v>
      </c>
      <c r="D89" s="13" t="s">
        <v>11</v>
      </c>
      <c r="E89" s="13" t="s">
        <v>11</v>
      </c>
      <c r="F89" s="25"/>
      <c r="G89" s="43">
        <f>IFERROR(__xludf.DUMMYFUNCTION("COUNTA(SPLIT(A89, "" ""))"),40.0)</f>
        <v>40</v>
      </c>
      <c r="H89" s="15" t="b">
        <f t="shared" si="1"/>
        <v>1</v>
      </c>
      <c r="I89" s="16"/>
    </row>
    <row r="90" ht="14.25" customHeight="1">
      <c r="A90" s="17" t="s">
        <v>770</v>
      </c>
      <c r="B90" s="40" t="s">
        <v>771</v>
      </c>
      <c r="C90" s="7" t="s">
        <v>10</v>
      </c>
      <c r="D90" s="18" t="s">
        <v>11</v>
      </c>
      <c r="E90" s="18" t="s">
        <v>11</v>
      </c>
      <c r="F90" s="29"/>
      <c r="G90" s="41">
        <f>IFERROR(__xludf.DUMMYFUNCTION("COUNTA(SPLIT(A90, "" ""))"),24.0)</f>
        <v>24</v>
      </c>
      <c r="H90" s="9" t="b">
        <f t="shared" si="1"/>
        <v>1</v>
      </c>
      <c r="I90" s="19"/>
    </row>
    <row r="91" ht="14.25" customHeight="1">
      <c r="A91" s="21" t="s">
        <v>772</v>
      </c>
      <c r="B91" s="42" t="s">
        <v>773</v>
      </c>
      <c r="C91" s="12" t="s">
        <v>10</v>
      </c>
      <c r="D91" s="13" t="s">
        <v>11</v>
      </c>
      <c r="E91" s="13" t="s">
        <v>11</v>
      </c>
      <c r="F91" s="25"/>
      <c r="G91" s="43">
        <f>IFERROR(__xludf.DUMMYFUNCTION("COUNTA(SPLIT(A91, "" ""))"),27.0)</f>
        <v>27</v>
      </c>
      <c r="H91" s="15" t="b">
        <f t="shared" si="1"/>
        <v>1</v>
      </c>
      <c r="I91" s="16"/>
    </row>
    <row r="92" ht="14.25" customHeight="1">
      <c r="A92" s="17" t="s">
        <v>774</v>
      </c>
      <c r="B92" s="40" t="s">
        <v>775</v>
      </c>
      <c r="C92" s="7" t="s">
        <v>10</v>
      </c>
      <c r="D92" s="18" t="s">
        <v>11</v>
      </c>
      <c r="E92" s="18" t="s">
        <v>11</v>
      </c>
      <c r="F92" s="29"/>
      <c r="G92" s="41">
        <f>IFERROR(__xludf.DUMMYFUNCTION("COUNTA(SPLIT(A92, "" ""))"),17.0)</f>
        <v>17</v>
      </c>
      <c r="H92" s="9" t="b">
        <f t="shared" si="1"/>
        <v>1</v>
      </c>
      <c r="I92" s="19"/>
    </row>
    <row r="93" ht="14.25" customHeight="1">
      <c r="A93" s="21" t="s">
        <v>776</v>
      </c>
      <c r="B93" s="42" t="s">
        <v>777</v>
      </c>
      <c r="C93" s="12" t="s">
        <v>10</v>
      </c>
      <c r="D93" s="13" t="s">
        <v>11</v>
      </c>
      <c r="E93" s="13" t="s">
        <v>11</v>
      </c>
      <c r="F93" s="25"/>
      <c r="G93" s="43">
        <f>IFERROR(__xludf.DUMMYFUNCTION("COUNTA(SPLIT(A93, "" ""))"),8.0)</f>
        <v>8</v>
      </c>
      <c r="H93" s="15" t="b">
        <f t="shared" si="1"/>
        <v>1</v>
      </c>
      <c r="I93" s="16"/>
    </row>
    <row r="94" ht="14.25" customHeight="1">
      <c r="A94" s="17" t="s">
        <v>778</v>
      </c>
      <c r="B94" s="40" t="s">
        <v>778</v>
      </c>
      <c r="C94" s="7" t="s">
        <v>10</v>
      </c>
      <c r="D94" s="18" t="s">
        <v>11</v>
      </c>
      <c r="E94" s="18" t="s">
        <v>11</v>
      </c>
      <c r="F94" s="29"/>
      <c r="G94" s="41">
        <f>IFERROR(__xludf.DUMMYFUNCTION("COUNTA(SPLIT(A94, "" ""))"),2.0)</f>
        <v>2</v>
      </c>
      <c r="H94" s="9" t="b">
        <f t="shared" si="1"/>
        <v>1</v>
      </c>
      <c r="I94" s="19"/>
    </row>
    <row r="95" ht="14.25" customHeight="1">
      <c r="A95" s="11" t="s">
        <v>779</v>
      </c>
      <c r="B95" s="49" t="s">
        <v>779</v>
      </c>
      <c r="C95" s="12" t="s">
        <v>10</v>
      </c>
      <c r="D95" s="13" t="s">
        <v>11</v>
      </c>
      <c r="E95" s="13" t="s">
        <v>11</v>
      </c>
      <c r="F95" s="25"/>
      <c r="G95" s="43">
        <f>IFERROR(__xludf.DUMMYFUNCTION("COUNTA(SPLIT(A95, "" ""))"),2.0)</f>
        <v>2</v>
      </c>
      <c r="H95" s="15" t="b">
        <f t="shared" si="1"/>
        <v>1</v>
      </c>
      <c r="I95" s="16"/>
    </row>
    <row r="96" ht="14.25" customHeight="1">
      <c r="A96" s="17" t="s">
        <v>780</v>
      </c>
      <c r="B96" s="40" t="s">
        <v>781</v>
      </c>
      <c r="C96" s="7" t="s">
        <v>10</v>
      </c>
      <c r="D96" s="18" t="s">
        <v>11</v>
      </c>
      <c r="E96" s="18" t="s">
        <v>11</v>
      </c>
      <c r="F96" s="29"/>
      <c r="G96" s="41">
        <f>IFERROR(__xludf.DUMMYFUNCTION("COUNTA(SPLIT(A96, "" ""))"),7.0)</f>
        <v>7</v>
      </c>
      <c r="H96" s="9" t="b">
        <f t="shared" si="1"/>
        <v>1</v>
      </c>
      <c r="I96" s="19"/>
    </row>
    <row r="97" ht="14.25" customHeight="1">
      <c r="A97" s="21" t="s">
        <v>782</v>
      </c>
      <c r="B97" s="42" t="s">
        <v>783</v>
      </c>
      <c r="C97" s="12" t="s">
        <v>10</v>
      </c>
      <c r="D97" s="13" t="s">
        <v>11</v>
      </c>
      <c r="E97" s="13" t="s">
        <v>11</v>
      </c>
      <c r="F97" s="25"/>
      <c r="G97" s="43">
        <f>IFERROR(__xludf.DUMMYFUNCTION("COUNTA(SPLIT(A97, "" ""))"),17.0)</f>
        <v>17</v>
      </c>
      <c r="H97" s="15" t="b">
        <f t="shared" si="1"/>
        <v>1</v>
      </c>
      <c r="I97" s="16"/>
    </row>
    <row r="98" ht="14.25" customHeight="1">
      <c r="A98" s="17" t="s">
        <v>784</v>
      </c>
      <c r="B98" s="40" t="s">
        <v>785</v>
      </c>
      <c r="C98" s="7" t="s">
        <v>10</v>
      </c>
      <c r="D98" s="18" t="s">
        <v>11</v>
      </c>
      <c r="E98" s="18" t="s">
        <v>11</v>
      </c>
      <c r="F98" s="29"/>
      <c r="G98" s="41">
        <f>IFERROR(__xludf.DUMMYFUNCTION("COUNTA(SPLIT(A98, "" ""))"),18.0)</f>
        <v>18</v>
      </c>
      <c r="H98" s="9" t="b">
        <f t="shared" si="1"/>
        <v>1</v>
      </c>
      <c r="I98" s="19"/>
    </row>
    <row r="99" ht="14.25" customHeight="1">
      <c r="A99" s="21" t="s">
        <v>786</v>
      </c>
      <c r="B99" s="42" t="s">
        <v>787</v>
      </c>
      <c r="C99" s="12" t="s">
        <v>10</v>
      </c>
      <c r="D99" s="13" t="s">
        <v>11</v>
      </c>
      <c r="E99" s="13" t="s">
        <v>11</v>
      </c>
      <c r="F99" s="25"/>
      <c r="G99" s="43">
        <f>IFERROR(__xludf.DUMMYFUNCTION("COUNTA(SPLIT(A99, "" ""))"),5.0)</f>
        <v>5</v>
      </c>
      <c r="H99" s="15" t="b">
        <f t="shared" si="1"/>
        <v>1</v>
      </c>
      <c r="I99" s="16"/>
    </row>
    <row r="100" ht="14.25" customHeight="1">
      <c r="A100" s="17" t="s">
        <v>788</v>
      </c>
      <c r="B100" s="40" t="s">
        <v>789</v>
      </c>
      <c r="C100" s="7" t="s">
        <v>10</v>
      </c>
      <c r="D100" s="18" t="s">
        <v>11</v>
      </c>
      <c r="E100" s="18" t="s">
        <v>11</v>
      </c>
      <c r="F100" s="29"/>
      <c r="G100" s="41">
        <f>IFERROR(__xludf.DUMMYFUNCTION("COUNTA(SPLIT(A100, "" ""))"),9.0)</f>
        <v>9</v>
      </c>
      <c r="H100" s="9" t="b">
        <f t="shared" si="1"/>
        <v>1</v>
      </c>
      <c r="I100" s="19"/>
    </row>
    <row r="101" ht="14.25" customHeight="1">
      <c r="A101" s="21" t="s">
        <v>790</v>
      </c>
      <c r="B101" s="42" t="s">
        <v>791</v>
      </c>
      <c r="C101" s="12" t="s">
        <v>10</v>
      </c>
      <c r="D101" s="13" t="s">
        <v>11</v>
      </c>
      <c r="E101" s="13" t="s">
        <v>11</v>
      </c>
      <c r="F101" s="25"/>
      <c r="G101" s="43">
        <f>IFERROR(__xludf.DUMMYFUNCTION("COUNTA(SPLIT(A101, "" ""))"),9.0)</f>
        <v>9</v>
      </c>
      <c r="H101" s="15" t="b">
        <f t="shared" si="1"/>
        <v>1</v>
      </c>
      <c r="I101" s="16"/>
    </row>
    <row r="102" ht="14.25" customHeight="1">
      <c r="A102" s="17" t="s">
        <v>792</v>
      </c>
      <c r="B102" s="40" t="s">
        <v>793</v>
      </c>
      <c r="C102" s="7" t="s">
        <v>10</v>
      </c>
      <c r="D102" s="18" t="s">
        <v>11</v>
      </c>
      <c r="E102" s="18" t="s">
        <v>11</v>
      </c>
      <c r="F102" s="29"/>
      <c r="G102" s="41">
        <f>IFERROR(__xludf.DUMMYFUNCTION("COUNTA(SPLIT(A102, "" ""))"),5.0)</f>
        <v>5</v>
      </c>
      <c r="H102" s="9" t="b">
        <f t="shared" si="1"/>
        <v>1</v>
      </c>
      <c r="I102" s="19"/>
    </row>
    <row r="103" ht="14.25" customHeight="1">
      <c r="A103" s="21" t="s">
        <v>794</v>
      </c>
      <c r="B103" s="42" t="s">
        <v>795</v>
      </c>
      <c r="C103" s="12" t="s">
        <v>10</v>
      </c>
      <c r="D103" s="13" t="s">
        <v>11</v>
      </c>
      <c r="E103" s="13" t="s">
        <v>11</v>
      </c>
      <c r="F103" s="25"/>
      <c r="G103" s="43">
        <f>IFERROR(__xludf.DUMMYFUNCTION("COUNTA(SPLIT(A103, "" ""))"),5.0)</f>
        <v>5</v>
      </c>
      <c r="H103" s="15" t="b">
        <f t="shared" si="1"/>
        <v>1</v>
      </c>
      <c r="I103" s="16"/>
    </row>
    <row r="104" ht="14.25" customHeight="1">
      <c r="A104" s="17" t="s">
        <v>796</v>
      </c>
      <c r="B104" s="40" t="s">
        <v>797</v>
      </c>
      <c r="C104" s="7" t="s">
        <v>10</v>
      </c>
      <c r="D104" s="18" t="s">
        <v>11</v>
      </c>
      <c r="E104" s="18" t="s">
        <v>11</v>
      </c>
      <c r="F104" s="29"/>
      <c r="G104" s="41">
        <f>IFERROR(__xludf.DUMMYFUNCTION("COUNTA(SPLIT(A104, "" ""))"),6.0)</f>
        <v>6</v>
      </c>
      <c r="H104" s="9" t="b">
        <f t="shared" si="1"/>
        <v>1</v>
      </c>
      <c r="I104" s="19"/>
    </row>
    <row r="105" ht="14.25" customHeight="1">
      <c r="A105" s="50" t="s">
        <v>798</v>
      </c>
      <c r="B105" s="42" t="s">
        <v>799</v>
      </c>
      <c r="C105" s="12" t="s">
        <v>10</v>
      </c>
      <c r="D105" s="13" t="s">
        <v>11</v>
      </c>
      <c r="E105" s="13" t="s">
        <v>11</v>
      </c>
      <c r="F105" s="25"/>
      <c r="G105" s="43">
        <f>IFERROR(__xludf.DUMMYFUNCTION("COUNTA(SPLIT(A105, "" ""))"),12.0)</f>
        <v>12</v>
      </c>
      <c r="H105" s="15" t="b">
        <f t="shared" si="1"/>
        <v>1</v>
      </c>
      <c r="I105" s="16"/>
    </row>
    <row r="106" ht="14.25" customHeight="1">
      <c r="A106" s="17" t="s">
        <v>800</v>
      </c>
      <c r="B106" s="40" t="s">
        <v>801</v>
      </c>
      <c r="C106" s="7" t="s">
        <v>10</v>
      </c>
      <c r="D106" s="18" t="s">
        <v>11</v>
      </c>
      <c r="E106" s="18" t="s">
        <v>11</v>
      </c>
      <c r="F106" s="29"/>
      <c r="G106" s="41">
        <f>IFERROR(__xludf.DUMMYFUNCTION("COUNTA(SPLIT(A106, "" ""))"),8.0)</f>
        <v>8</v>
      </c>
      <c r="H106" s="9" t="b">
        <f t="shared" si="1"/>
        <v>1</v>
      </c>
      <c r="I106" s="19"/>
    </row>
    <row r="107" ht="14.25" customHeight="1">
      <c r="A107" s="21" t="s">
        <v>802</v>
      </c>
      <c r="B107" s="42" t="s">
        <v>803</v>
      </c>
      <c r="C107" s="12" t="s">
        <v>10</v>
      </c>
      <c r="D107" s="13" t="s">
        <v>11</v>
      </c>
      <c r="E107" s="13" t="s">
        <v>11</v>
      </c>
      <c r="F107" s="25"/>
      <c r="G107" s="43">
        <f>IFERROR(__xludf.DUMMYFUNCTION("COUNTA(SPLIT(A107, "" ""))"),8.0)</f>
        <v>8</v>
      </c>
      <c r="H107" s="15" t="b">
        <f t="shared" si="1"/>
        <v>1</v>
      </c>
      <c r="I107" s="16"/>
    </row>
    <row r="108" ht="14.25" customHeight="1">
      <c r="A108" s="17" t="s">
        <v>804</v>
      </c>
      <c r="B108" s="40" t="s">
        <v>805</v>
      </c>
      <c r="C108" s="7" t="s">
        <v>10</v>
      </c>
      <c r="D108" s="18" t="s">
        <v>11</v>
      </c>
      <c r="E108" s="18" t="s">
        <v>11</v>
      </c>
      <c r="F108" s="29"/>
      <c r="G108" s="41">
        <f>IFERROR(__xludf.DUMMYFUNCTION("COUNTA(SPLIT(A108, "" ""))"),7.0)</f>
        <v>7</v>
      </c>
      <c r="H108" s="9" t="b">
        <f t="shared" si="1"/>
        <v>1</v>
      </c>
      <c r="I108" s="19"/>
    </row>
    <row r="109" ht="14.25" customHeight="1">
      <c r="A109" s="21" t="s">
        <v>806</v>
      </c>
      <c r="B109" s="42" t="s">
        <v>807</v>
      </c>
      <c r="C109" s="12" t="s">
        <v>10</v>
      </c>
      <c r="D109" s="13" t="s">
        <v>11</v>
      </c>
      <c r="E109" s="13" t="s">
        <v>11</v>
      </c>
      <c r="F109" s="25"/>
      <c r="G109" s="43">
        <f>IFERROR(__xludf.DUMMYFUNCTION("COUNTA(SPLIT(A109, "" ""))"),7.0)</f>
        <v>7</v>
      </c>
      <c r="H109" s="15" t="b">
        <f t="shared" si="1"/>
        <v>1</v>
      </c>
      <c r="I109" s="16"/>
    </row>
    <row r="110" ht="14.25" customHeight="1">
      <c r="A110" s="17" t="s">
        <v>808</v>
      </c>
      <c r="B110" s="40" t="s">
        <v>809</v>
      </c>
      <c r="C110" s="7" t="s">
        <v>10</v>
      </c>
      <c r="D110" s="18" t="s">
        <v>11</v>
      </c>
      <c r="E110" s="18" t="s">
        <v>11</v>
      </c>
      <c r="F110" s="29"/>
      <c r="G110" s="41">
        <f>IFERROR(__xludf.DUMMYFUNCTION("COUNTA(SPLIT(A110, "" ""))"),7.0)</f>
        <v>7</v>
      </c>
      <c r="H110" s="9" t="b">
        <f t="shared" si="1"/>
        <v>1</v>
      </c>
      <c r="I110" s="19"/>
    </row>
    <row r="111" ht="14.25" customHeight="1">
      <c r="A111" s="21" t="s">
        <v>810</v>
      </c>
      <c r="B111" s="42" t="s">
        <v>811</v>
      </c>
      <c r="C111" s="12" t="s">
        <v>10</v>
      </c>
      <c r="D111" s="13" t="s">
        <v>11</v>
      </c>
      <c r="E111" s="13" t="s">
        <v>11</v>
      </c>
      <c r="F111" s="25"/>
      <c r="G111" s="43">
        <f>IFERROR(__xludf.DUMMYFUNCTION("COUNTA(SPLIT(A111, "" ""))"),7.0)</f>
        <v>7</v>
      </c>
      <c r="H111" s="15" t="b">
        <f t="shared" si="1"/>
        <v>1</v>
      </c>
      <c r="I111" s="16"/>
    </row>
    <row r="112" ht="14.25" customHeight="1">
      <c r="A112" s="17" t="s">
        <v>812</v>
      </c>
      <c r="B112" s="40" t="s">
        <v>813</v>
      </c>
      <c r="C112" s="7" t="s">
        <v>10</v>
      </c>
      <c r="D112" s="18" t="s">
        <v>11</v>
      </c>
      <c r="E112" s="18" t="s">
        <v>11</v>
      </c>
      <c r="F112" s="29"/>
      <c r="G112" s="41">
        <f>IFERROR(__xludf.DUMMYFUNCTION("COUNTA(SPLIT(A112, "" ""))"),6.0)</f>
        <v>6</v>
      </c>
      <c r="H112" s="9" t="b">
        <f t="shared" si="1"/>
        <v>1</v>
      </c>
      <c r="I112" s="19"/>
    </row>
    <row r="113" ht="14.25" customHeight="1">
      <c r="A113" s="21" t="s">
        <v>814</v>
      </c>
      <c r="B113" s="42" t="s">
        <v>815</v>
      </c>
      <c r="C113" s="12" t="s">
        <v>10</v>
      </c>
      <c r="D113" s="13" t="s">
        <v>11</v>
      </c>
      <c r="E113" s="13" t="s">
        <v>11</v>
      </c>
      <c r="F113" s="25"/>
      <c r="G113" s="43">
        <f>IFERROR(__xludf.DUMMYFUNCTION("COUNTA(SPLIT(A113, "" ""))"),7.0)</f>
        <v>7</v>
      </c>
      <c r="H113" s="15" t="b">
        <f t="shared" si="1"/>
        <v>1</v>
      </c>
      <c r="I113" s="16"/>
    </row>
    <row r="114" ht="14.25" customHeight="1">
      <c r="A114" s="17" t="s">
        <v>816</v>
      </c>
      <c r="B114" s="40" t="s">
        <v>817</v>
      </c>
      <c r="C114" s="7" t="s">
        <v>10</v>
      </c>
      <c r="D114" s="18" t="s">
        <v>11</v>
      </c>
      <c r="E114" s="18" t="s">
        <v>11</v>
      </c>
      <c r="F114" s="29"/>
      <c r="G114" s="41">
        <f>IFERROR(__xludf.DUMMYFUNCTION("COUNTA(SPLIT(A114, "" ""))"),2.0)</f>
        <v>2</v>
      </c>
      <c r="H114" s="9" t="b">
        <f t="shared" si="1"/>
        <v>1</v>
      </c>
      <c r="I114" s="19"/>
    </row>
    <row r="115" ht="14.25" customHeight="1">
      <c r="A115" s="11" t="s">
        <v>818</v>
      </c>
      <c r="B115" s="42" t="s">
        <v>819</v>
      </c>
      <c r="C115" s="12" t="s">
        <v>10</v>
      </c>
      <c r="D115" s="14" t="s">
        <v>11</v>
      </c>
      <c r="E115" s="14" t="s">
        <v>11</v>
      </c>
      <c r="F115" s="25"/>
      <c r="G115" s="43">
        <f>IFERROR(__xludf.DUMMYFUNCTION("COUNTA(SPLIT(A115, "" ""))"),15.0)</f>
        <v>15</v>
      </c>
      <c r="H115" s="15" t="b">
        <f t="shared" si="1"/>
        <v>1</v>
      </c>
      <c r="I115" s="16"/>
    </row>
    <row r="116" ht="14.25" customHeight="1">
      <c r="A116" s="17" t="s">
        <v>820</v>
      </c>
      <c r="B116" s="40" t="s">
        <v>821</v>
      </c>
      <c r="C116" s="7" t="s">
        <v>10</v>
      </c>
      <c r="D116" s="18" t="s">
        <v>11</v>
      </c>
      <c r="E116" s="18" t="s">
        <v>11</v>
      </c>
      <c r="F116" s="29"/>
      <c r="G116" s="41">
        <f>IFERROR(__xludf.DUMMYFUNCTION("COUNTA(SPLIT(A116, "" ""))"),7.0)</f>
        <v>7</v>
      </c>
      <c r="H116" s="9" t="b">
        <f t="shared" si="1"/>
        <v>1</v>
      </c>
      <c r="I116" s="19"/>
    </row>
    <row r="117" ht="14.25" customHeight="1">
      <c r="A117" s="21" t="s">
        <v>822</v>
      </c>
      <c r="B117" s="42" t="s">
        <v>823</v>
      </c>
      <c r="C117" s="12" t="s">
        <v>10</v>
      </c>
      <c r="D117" s="13" t="s">
        <v>11</v>
      </c>
      <c r="E117" s="13" t="s">
        <v>11</v>
      </c>
      <c r="F117" s="25"/>
      <c r="G117" s="43">
        <f>IFERROR(__xludf.DUMMYFUNCTION("COUNTA(SPLIT(A117, "" ""))"),5.0)</f>
        <v>5</v>
      </c>
      <c r="H117" s="15" t="b">
        <f t="shared" si="1"/>
        <v>1</v>
      </c>
      <c r="I117" s="16"/>
    </row>
    <row r="118" ht="14.25" customHeight="1">
      <c r="A118" s="17" t="s">
        <v>824</v>
      </c>
      <c r="B118" s="40" t="s">
        <v>825</v>
      </c>
      <c r="C118" s="7" t="s">
        <v>596</v>
      </c>
      <c r="D118" s="18" t="s">
        <v>11</v>
      </c>
      <c r="E118" s="18" t="s">
        <v>11</v>
      </c>
      <c r="F118" s="29"/>
      <c r="G118" s="41">
        <f>IFERROR(__xludf.DUMMYFUNCTION("COUNTA(SPLIT(A118, "" ""))"),1.0)</f>
        <v>1</v>
      </c>
      <c r="H118" s="9" t="b">
        <f t="shared" si="1"/>
        <v>1</v>
      </c>
      <c r="I118" s="19"/>
    </row>
    <row r="119" ht="14.25" customHeight="1">
      <c r="A119" s="21" t="s">
        <v>826</v>
      </c>
      <c r="B119" s="42" t="s">
        <v>827</v>
      </c>
      <c r="C119" s="12" t="s">
        <v>596</v>
      </c>
      <c r="D119" s="13" t="s">
        <v>11</v>
      </c>
      <c r="E119" s="13" t="s">
        <v>11</v>
      </c>
      <c r="F119" s="25"/>
      <c r="G119" s="43">
        <f>IFERROR(__xludf.DUMMYFUNCTION("COUNTA(SPLIT(A119, "" ""))"),1.0)</f>
        <v>1</v>
      </c>
      <c r="H119" s="15" t="b">
        <f t="shared" si="1"/>
        <v>1</v>
      </c>
      <c r="I119" s="16"/>
    </row>
    <row r="120" ht="14.25" customHeight="1">
      <c r="A120" s="17" t="s">
        <v>828</v>
      </c>
      <c r="B120" s="40" t="s">
        <v>829</v>
      </c>
      <c r="C120" s="7" t="s">
        <v>596</v>
      </c>
      <c r="D120" s="18" t="s">
        <v>11</v>
      </c>
      <c r="E120" s="18" t="s">
        <v>11</v>
      </c>
      <c r="F120" s="29"/>
      <c r="G120" s="41">
        <f>IFERROR(__xludf.DUMMYFUNCTION("COUNTA(SPLIT(A120, "" ""))"),4.0)</f>
        <v>4</v>
      </c>
      <c r="H120" s="9" t="b">
        <f t="shared" si="1"/>
        <v>1</v>
      </c>
      <c r="I120" s="19"/>
    </row>
    <row r="121" ht="14.25" customHeight="1">
      <c r="A121" s="21" t="s">
        <v>830</v>
      </c>
      <c r="B121" s="42" t="s">
        <v>831</v>
      </c>
      <c r="C121" s="12" t="s">
        <v>596</v>
      </c>
      <c r="D121" s="13" t="s">
        <v>11</v>
      </c>
      <c r="E121" s="13" t="s">
        <v>11</v>
      </c>
      <c r="F121" s="25"/>
      <c r="G121" s="43">
        <f>IFERROR(__xludf.DUMMYFUNCTION("COUNTA(SPLIT(A121, "" ""))"),2.0)</f>
        <v>2</v>
      </c>
      <c r="H121" s="15" t="b">
        <f t="shared" si="1"/>
        <v>1</v>
      </c>
      <c r="I121" s="16"/>
    </row>
    <row r="122" ht="14.25" customHeight="1">
      <c r="A122" s="17" t="s">
        <v>832</v>
      </c>
      <c r="B122" s="40" t="s">
        <v>833</v>
      </c>
      <c r="C122" s="7" t="s">
        <v>596</v>
      </c>
      <c r="D122" s="18" t="s">
        <v>11</v>
      </c>
      <c r="E122" s="18" t="s">
        <v>11</v>
      </c>
      <c r="F122" s="29"/>
      <c r="G122" s="41">
        <f>IFERROR(__xludf.DUMMYFUNCTION("COUNTA(SPLIT(A122, "" ""))"),3.0)</f>
        <v>3</v>
      </c>
      <c r="H122" s="9" t="b">
        <f t="shared" si="1"/>
        <v>1</v>
      </c>
      <c r="I122" s="19"/>
    </row>
    <row r="123" ht="14.25" customHeight="1">
      <c r="A123" s="21" t="s">
        <v>834</v>
      </c>
      <c r="B123" s="42" t="s">
        <v>835</v>
      </c>
      <c r="C123" s="12" t="s">
        <v>596</v>
      </c>
      <c r="D123" s="13" t="s">
        <v>11</v>
      </c>
      <c r="E123" s="13" t="s">
        <v>11</v>
      </c>
      <c r="F123" s="25"/>
      <c r="G123" s="43">
        <f>IFERROR(__xludf.DUMMYFUNCTION("COUNTA(SPLIT(A123, "" ""))"),3.0)</f>
        <v>3</v>
      </c>
      <c r="H123" s="15" t="b">
        <f t="shared" si="1"/>
        <v>1</v>
      </c>
      <c r="I123" s="16"/>
    </row>
    <row r="124" ht="14.25" customHeight="1">
      <c r="A124" s="17" t="s">
        <v>836</v>
      </c>
      <c r="B124" s="40" t="s">
        <v>837</v>
      </c>
      <c r="C124" s="7" t="s">
        <v>596</v>
      </c>
      <c r="D124" s="18" t="s">
        <v>11</v>
      </c>
      <c r="E124" s="18" t="s">
        <v>11</v>
      </c>
      <c r="F124" s="29"/>
      <c r="G124" s="41">
        <f>IFERROR(__xludf.DUMMYFUNCTION("COUNTA(SPLIT(A124, "" ""))"),2.0)</f>
        <v>2</v>
      </c>
      <c r="H124" s="9" t="b">
        <f t="shared" si="1"/>
        <v>1</v>
      </c>
      <c r="I124" s="19"/>
    </row>
    <row r="125" ht="14.25" customHeight="1">
      <c r="A125" s="21" t="s">
        <v>838</v>
      </c>
      <c r="B125" s="42" t="s">
        <v>839</v>
      </c>
      <c r="C125" s="12" t="s">
        <v>596</v>
      </c>
      <c r="D125" s="13" t="s">
        <v>11</v>
      </c>
      <c r="E125" s="13" t="s">
        <v>11</v>
      </c>
      <c r="F125" s="25"/>
      <c r="G125" s="43">
        <f>IFERROR(__xludf.DUMMYFUNCTION("COUNTA(SPLIT(A125, "" ""))"),2.0)</f>
        <v>2</v>
      </c>
      <c r="H125" s="15" t="b">
        <f t="shared" si="1"/>
        <v>1</v>
      </c>
      <c r="I125" s="16"/>
    </row>
    <row r="126" ht="14.25" customHeight="1">
      <c r="A126" s="17" t="s">
        <v>840</v>
      </c>
      <c r="B126" s="40" t="s">
        <v>841</v>
      </c>
      <c r="C126" s="7" t="s">
        <v>596</v>
      </c>
      <c r="D126" s="18" t="s">
        <v>11</v>
      </c>
      <c r="E126" s="18" t="s">
        <v>11</v>
      </c>
      <c r="F126" s="29"/>
      <c r="G126" s="41">
        <f>IFERROR(__xludf.DUMMYFUNCTION("COUNTA(SPLIT(A126, "" ""))"),4.0)</f>
        <v>4</v>
      </c>
      <c r="H126" s="9" t="b">
        <f t="shared" si="1"/>
        <v>1</v>
      </c>
      <c r="I126" s="19"/>
    </row>
    <row r="127" ht="14.25" customHeight="1">
      <c r="A127" s="21" t="s">
        <v>842</v>
      </c>
      <c r="B127" s="42" t="s">
        <v>843</v>
      </c>
      <c r="C127" s="12" t="s">
        <v>596</v>
      </c>
      <c r="D127" s="13" t="s">
        <v>11</v>
      </c>
      <c r="E127" s="13" t="s">
        <v>11</v>
      </c>
      <c r="F127" s="25"/>
      <c r="G127" s="43">
        <f>IFERROR(__xludf.DUMMYFUNCTION("COUNTA(SPLIT(A127, "" ""))"),5.0)</f>
        <v>5</v>
      </c>
      <c r="H127" s="15" t="b">
        <f t="shared" si="1"/>
        <v>1</v>
      </c>
      <c r="I127" s="16"/>
    </row>
    <row r="128" ht="14.25" customHeight="1">
      <c r="A128" s="17" t="s">
        <v>844</v>
      </c>
      <c r="B128" s="40" t="s">
        <v>845</v>
      </c>
      <c r="C128" s="7" t="s">
        <v>596</v>
      </c>
      <c r="D128" s="18" t="s">
        <v>11</v>
      </c>
      <c r="E128" s="18" t="s">
        <v>11</v>
      </c>
      <c r="F128" s="29"/>
      <c r="G128" s="41">
        <f>IFERROR(__xludf.DUMMYFUNCTION("COUNTA(SPLIT(A128, "" ""))"),2.0)</f>
        <v>2</v>
      </c>
      <c r="H128" s="9" t="b">
        <f t="shared" si="1"/>
        <v>1</v>
      </c>
      <c r="I128" s="19"/>
    </row>
    <row r="129" ht="14.25" customHeight="1">
      <c r="A129" s="21" t="s">
        <v>846</v>
      </c>
      <c r="B129" s="42" t="s">
        <v>847</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848</v>
      </c>
      <c r="B131" s="42" t="s">
        <v>849</v>
      </c>
      <c r="C131" s="12" t="s">
        <v>596</v>
      </c>
      <c r="D131" s="13" t="s">
        <v>11</v>
      </c>
      <c r="E131" s="13" t="s">
        <v>11</v>
      </c>
      <c r="F131" s="25"/>
      <c r="G131" s="43">
        <f>IFERROR(__xludf.DUMMYFUNCTION("COUNTA(SPLIT(A131, "" ""))"),9.0)</f>
        <v>9</v>
      </c>
      <c r="H131" s="15" t="b">
        <f t="shared" si="1"/>
        <v>1</v>
      </c>
      <c r="I131" s="16"/>
    </row>
    <row r="132" ht="14.25" customHeight="1">
      <c r="A132" s="17" t="s">
        <v>850</v>
      </c>
      <c r="B132" s="40" t="s">
        <v>851</v>
      </c>
      <c r="C132" s="7" t="s">
        <v>596</v>
      </c>
      <c r="D132" s="18" t="s">
        <v>11</v>
      </c>
      <c r="E132" s="18" t="s">
        <v>11</v>
      </c>
      <c r="F132" s="29"/>
      <c r="G132" s="41">
        <f>IFERROR(__xludf.DUMMYFUNCTION("COUNTA(SPLIT(A132, "" ""))"),5.0)</f>
        <v>5</v>
      </c>
      <c r="H132" s="9" t="b">
        <f t="shared" si="1"/>
        <v>1</v>
      </c>
      <c r="I132" s="19"/>
    </row>
    <row r="133" ht="14.25" customHeight="1">
      <c r="A133" s="21" t="s">
        <v>852</v>
      </c>
      <c r="B133" s="42" t="s">
        <v>853</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854</v>
      </c>
      <c r="B135" s="42" t="s">
        <v>855</v>
      </c>
      <c r="C135" s="12" t="s">
        <v>596</v>
      </c>
      <c r="D135" s="13" t="s">
        <v>11</v>
      </c>
      <c r="E135" s="13" t="s">
        <v>11</v>
      </c>
      <c r="F135" s="25"/>
      <c r="G135" s="43">
        <f>IFERROR(__xludf.DUMMYFUNCTION("COUNTA(SPLIT(A135, "" ""))"),9.0)</f>
        <v>9</v>
      </c>
      <c r="H135" s="15" t="b">
        <f t="shared" si="1"/>
        <v>1</v>
      </c>
      <c r="I135" s="16"/>
    </row>
    <row r="136" ht="14.25" customHeight="1">
      <c r="A136" s="17" t="s">
        <v>856</v>
      </c>
      <c r="B136" s="40" t="s">
        <v>857</v>
      </c>
      <c r="C136" s="7" t="s">
        <v>596</v>
      </c>
      <c r="D136" s="18" t="s">
        <v>11</v>
      </c>
      <c r="E136" s="18" t="s">
        <v>11</v>
      </c>
      <c r="F136" s="29"/>
      <c r="G136" s="41">
        <f>IFERROR(__xludf.DUMMYFUNCTION("COUNTA(SPLIT(A136, "" ""))"),5.0)</f>
        <v>5</v>
      </c>
      <c r="H136" s="9" t="b">
        <f t="shared" si="1"/>
        <v>1</v>
      </c>
      <c r="I136" s="19"/>
    </row>
    <row r="137" ht="14.25" customHeight="1">
      <c r="A137" s="21" t="s">
        <v>858</v>
      </c>
      <c r="B137" s="42" t="s">
        <v>859</v>
      </c>
      <c r="C137" s="12" t="s">
        <v>596</v>
      </c>
      <c r="D137" s="13" t="s">
        <v>11</v>
      </c>
      <c r="E137" s="13" t="s">
        <v>11</v>
      </c>
      <c r="F137" s="25"/>
      <c r="G137" s="43">
        <f>IFERROR(__xludf.DUMMYFUNCTION("COUNTA(SPLIT(A137, "" ""))"),4.0)</f>
        <v>4</v>
      </c>
      <c r="H137" s="15" t="b">
        <f t="shared" si="1"/>
        <v>1</v>
      </c>
      <c r="I137" s="16"/>
    </row>
    <row r="138" ht="14.25" customHeight="1">
      <c r="A138" s="17" t="s">
        <v>860</v>
      </c>
      <c r="B138" s="40" t="s">
        <v>861</v>
      </c>
      <c r="C138" s="7" t="s">
        <v>596</v>
      </c>
      <c r="D138" s="18" t="s">
        <v>11</v>
      </c>
      <c r="E138" s="18" t="s">
        <v>11</v>
      </c>
      <c r="F138" s="29"/>
      <c r="G138" s="41">
        <f>IFERROR(__xludf.DUMMYFUNCTION("COUNTA(SPLIT(A138, "" ""))"),4.0)</f>
        <v>4</v>
      </c>
      <c r="H138" s="9" t="b">
        <f t="shared" si="1"/>
        <v>1</v>
      </c>
      <c r="I138" s="19"/>
    </row>
    <row r="139" ht="14.25" customHeight="1">
      <c r="A139" s="21" t="s">
        <v>862</v>
      </c>
      <c r="B139" s="42" t="s">
        <v>863</v>
      </c>
      <c r="C139" s="12" t="s">
        <v>596</v>
      </c>
      <c r="D139" s="13" t="s">
        <v>11</v>
      </c>
      <c r="E139" s="13" t="s">
        <v>11</v>
      </c>
      <c r="F139" s="25"/>
      <c r="G139" s="43">
        <f>IFERROR(__xludf.DUMMYFUNCTION("COUNTA(SPLIT(A139, "" ""))"),2.0)</f>
        <v>2</v>
      </c>
      <c r="H139" s="15" t="b">
        <f t="shared" si="1"/>
        <v>1</v>
      </c>
      <c r="I139" s="16"/>
    </row>
    <row r="140" ht="14.25" customHeight="1">
      <c r="A140" s="17" t="s">
        <v>864</v>
      </c>
      <c r="B140" s="40" t="s">
        <v>865</v>
      </c>
      <c r="C140" s="7" t="s">
        <v>596</v>
      </c>
      <c r="D140" s="18" t="s">
        <v>11</v>
      </c>
      <c r="E140" s="18" t="s">
        <v>11</v>
      </c>
      <c r="F140" s="29"/>
      <c r="G140" s="41">
        <f>IFERROR(__xludf.DUMMYFUNCTION("COUNTA(SPLIT(A140, "" ""))"),2.0)</f>
        <v>2</v>
      </c>
      <c r="H140" s="9" t="b">
        <f t="shared" si="1"/>
        <v>1</v>
      </c>
      <c r="I140" s="19"/>
    </row>
    <row r="141" ht="14.25" customHeight="1">
      <c r="A141" s="21" t="s">
        <v>866</v>
      </c>
      <c r="B141" s="42" t="s">
        <v>867</v>
      </c>
      <c r="C141" s="12" t="s">
        <v>596</v>
      </c>
      <c r="D141" s="13" t="s">
        <v>11</v>
      </c>
      <c r="E141" s="13" t="s">
        <v>11</v>
      </c>
      <c r="F141" s="25"/>
      <c r="G141" s="43">
        <f>IFERROR(__xludf.DUMMYFUNCTION("COUNTA(SPLIT(A141, "" ""))"),2.0)</f>
        <v>2</v>
      </c>
      <c r="H141" s="15" t="b">
        <f t="shared" si="1"/>
        <v>1</v>
      </c>
      <c r="I141" s="16"/>
    </row>
    <row r="142" ht="14.25" customHeight="1">
      <c r="A142" s="17" t="s">
        <v>868</v>
      </c>
      <c r="B142" s="40" t="s">
        <v>869</v>
      </c>
      <c r="C142" s="7" t="s">
        <v>596</v>
      </c>
      <c r="D142" s="18" t="s">
        <v>11</v>
      </c>
      <c r="E142" s="18" t="s">
        <v>11</v>
      </c>
      <c r="F142" s="29"/>
      <c r="G142" s="41">
        <f>IFERROR(__xludf.DUMMYFUNCTION("COUNTA(SPLIT(A142, "" ""))"),1.0)</f>
        <v>1</v>
      </c>
      <c r="H142" s="9" t="b">
        <f t="shared" si="1"/>
        <v>1</v>
      </c>
      <c r="I142" s="19"/>
    </row>
    <row r="143" ht="14.25" customHeight="1">
      <c r="A143" s="21" t="s">
        <v>870</v>
      </c>
      <c r="B143" s="42" t="s">
        <v>871</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872</v>
      </c>
      <c r="B147" s="42" t="s">
        <v>873</v>
      </c>
      <c r="C147" s="12" t="s">
        <v>596</v>
      </c>
      <c r="D147" s="13" t="s">
        <v>11</v>
      </c>
      <c r="E147" s="13" t="s">
        <v>11</v>
      </c>
      <c r="F147" s="25"/>
      <c r="G147" s="43">
        <f>IFERROR(__xludf.DUMMYFUNCTION("COUNTA(SPLIT(A147, "" ""))"),3.0)</f>
        <v>3</v>
      </c>
      <c r="H147" s="15" t="b">
        <f t="shared" si="1"/>
        <v>1</v>
      </c>
      <c r="I147" s="16"/>
    </row>
    <row r="148" ht="14.25" customHeight="1">
      <c r="A148" s="17" t="s">
        <v>874</v>
      </c>
      <c r="B148" s="40" t="s">
        <v>875</v>
      </c>
      <c r="C148" s="7" t="s">
        <v>596</v>
      </c>
      <c r="D148" s="18" t="s">
        <v>11</v>
      </c>
      <c r="E148" s="18" t="s">
        <v>11</v>
      </c>
      <c r="F148" s="29"/>
      <c r="G148" s="41">
        <f>IFERROR(__xludf.DUMMYFUNCTION("COUNTA(SPLIT(A148, "" ""))"),4.0)</f>
        <v>4</v>
      </c>
      <c r="H148" s="9" t="b">
        <f t="shared" si="1"/>
        <v>1</v>
      </c>
      <c r="I148" s="19"/>
    </row>
    <row r="149" ht="14.25" customHeight="1">
      <c r="A149" s="21" t="s">
        <v>876</v>
      </c>
      <c r="B149" s="42" t="s">
        <v>877</v>
      </c>
      <c r="C149" s="12" t="s">
        <v>596</v>
      </c>
      <c r="D149" s="13" t="s">
        <v>11</v>
      </c>
      <c r="E149" s="13" t="s">
        <v>11</v>
      </c>
      <c r="F149" s="25"/>
      <c r="G149" s="43">
        <f>IFERROR(__xludf.DUMMYFUNCTION("COUNTA(SPLIT(A149, "" ""))"),2.0)</f>
        <v>2</v>
      </c>
      <c r="H149" s="15" t="b">
        <f t="shared" si="1"/>
        <v>1</v>
      </c>
      <c r="I149" s="16"/>
    </row>
    <row r="150" ht="14.25" customHeight="1">
      <c r="A150" s="17" t="s">
        <v>878</v>
      </c>
      <c r="B150" s="40" t="s">
        <v>879</v>
      </c>
      <c r="C150" s="7" t="s">
        <v>596</v>
      </c>
      <c r="D150" s="18" t="s">
        <v>11</v>
      </c>
      <c r="E150" s="18" t="s">
        <v>11</v>
      </c>
      <c r="F150" s="29"/>
      <c r="G150" s="41">
        <f>IFERROR(__xludf.DUMMYFUNCTION("COUNTA(SPLIT(A150, "" ""))"),3.0)</f>
        <v>3</v>
      </c>
      <c r="H150" s="9" t="b">
        <f t="shared" si="1"/>
        <v>1</v>
      </c>
      <c r="I150" s="19"/>
    </row>
    <row r="151" ht="14.25" customHeight="1">
      <c r="A151" s="21" t="s">
        <v>880</v>
      </c>
      <c r="B151" s="42" t="s">
        <v>881</v>
      </c>
      <c r="C151" s="12" t="s">
        <v>596</v>
      </c>
      <c r="D151" s="13" t="s">
        <v>11</v>
      </c>
      <c r="E151" s="13" t="s">
        <v>11</v>
      </c>
      <c r="F151" s="25"/>
      <c r="G151" s="43">
        <f>IFERROR(__xludf.DUMMYFUNCTION("COUNTA(SPLIT(A151, "" ""))"),5.0)</f>
        <v>5</v>
      </c>
      <c r="H151" s="15" t="b">
        <f t="shared" si="1"/>
        <v>1</v>
      </c>
      <c r="I151" s="16"/>
    </row>
    <row r="152" ht="14.25" customHeight="1">
      <c r="A152" s="17" t="s">
        <v>882</v>
      </c>
      <c r="B152" s="40" t="s">
        <v>883</v>
      </c>
      <c r="C152" s="7" t="s">
        <v>596</v>
      </c>
      <c r="D152" s="18" t="s">
        <v>11</v>
      </c>
      <c r="E152" s="18" t="s">
        <v>11</v>
      </c>
      <c r="F152" s="29"/>
      <c r="G152" s="41">
        <f>IFERROR(__xludf.DUMMYFUNCTION("COUNTA(SPLIT(A152, "" ""))"),3.0)</f>
        <v>3</v>
      </c>
      <c r="H152" s="9" t="b">
        <f t="shared" si="1"/>
        <v>1</v>
      </c>
      <c r="I152" s="19"/>
    </row>
    <row r="153" ht="14.25" customHeight="1">
      <c r="A153" s="21" t="s">
        <v>884</v>
      </c>
      <c r="B153" s="42" t="s">
        <v>885</v>
      </c>
      <c r="C153" s="12" t="s">
        <v>596</v>
      </c>
      <c r="D153" s="13" t="s">
        <v>11</v>
      </c>
      <c r="E153" s="13" t="s">
        <v>11</v>
      </c>
      <c r="F153" s="25"/>
      <c r="G153" s="43">
        <f>IFERROR(__xludf.DUMMYFUNCTION("COUNTA(SPLIT(A153, "" ""))"),5.0)</f>
        <v>5</v>
      </c>
      <c r="H153" s="15" t="b">
        <f t="shared" si="1"/>
        <v>1</v>
      </c>
      <c r="I153" s="16"/>
    </row>
    <row r="154" ht="14.25" customHeight="1">
      <c r="A154" s="17" t="s">
        <v>886</v>
      </c>
      <c r="B154" s="40" t="s">
        <v>887</v>
      </c>
      <c r="C154" s="7" t="s">
        <v>596</v>
      </c>
      <c r="D154" s="18" t="s">
        <v>11</v>
      </c>
      <c r="E154" s="18" t="s">
        <v>11</v>
      </c>
      <c r="F154" s="29"/>
      <c r="G154" s="41">
        <f>IFERROR(__xludf.DUMMYFUNCTION("COUNTA(SPLIT(A154, "" ""))"),4.0)</f>
        <v>4</v>
      </c>
      <c r="H154" s="9" t="b">
        <f t="shared" si="1"/>
        <v>1</v>
      </c>
      <c r="I154" s="19"/>
    </row>
    <row r="155" ht="14.25" customHeight="1">
      <c r="A155" s="21" t="s">
        <v>888</v>
      </c>
      <c r="B155" s="42" t="s">
        <v>889</v>
      </c>
      <c r="C155" s="12" t="s">
        <v>596</v>
      </c>
      <c r="D155" s="13" t="s">
        <v>11</v>
      </c>
      <c r="E155" s="13" t="s">
        <v>11</v>
      </c>
      <c r="F155" s="25"/>
      <c r="G155" s="43">
        <f>IFERROR(__xludf.DUMMYFUNCTION("COUNTA(SPLIT(A155, "" ""))"),4.0)</f>
        <v>4</v>
      </c>
      <c r="H155" s="15" t="b">
        <f t="shared" si="1"/>
        <v>1</v>
      </c>
      <c r="I155" s="16"/>
    </row>
    <row r="156" ht="14.25" customHeight="1">
      <c r="A156" s="17" t="s">
        <v>890</v>
      </c>
      <c r="B156" s="40" t="s">
        <v>891</v>
      </c>
      <c r="C156" s="7" t="s">
        <v>596</v>
      </c>
      <c r="D156" s="18" t="s">
        <v>11</v>
      </c>
      <c r="E156" s="18" t="s">
        <v>11</v>
      </c>
      <c r="F156" s="29"/>
      <c r="G156" s="41">
        <f>IFERROR(__xludf.DUMMYFUNCTION("COUNTA(SPLIT(A156, "" ""))"),3.0)</f>
        <v>3</v>
      </c>
      <c r="H156" s="9" t="b">
        <f t="shared" si="1"/>
        <v>1</v>
      </c>
      <c r="I156" s="19"/>
    </row>
    <row r="157" ht="14.25" customHeight="1">
      <c r="A157" s="21" t="s">
        <v>892</v>
      </c>
      <c r="B157" s="42" t="s">
        <v>893</v>
      </c>
      <c r="C157" s="12" t="s">
        <v>596</v>
      </c>
      <c r="D157" s="13" t="s">
        <v>11</v>
      </c>
      <c r="E157" s="13" t="s">
        <v>11</v>
      </c>
      <c r="F157" s="25"/>
      <c r="G157" s="43">
        <f>IFERROR(__xludf.DUMMYFUNCTION("COUNTA(SPLIT(A157, "" ""))"),4.0)</f>
        <v>4</v>
      </c>
      <c r="H157" s="15" t="b">
        <f t="shared" si="1"/>
        <v>1</v>
      </c>
      <c r="I157" s="16"/>
    </row>
    <row r="158" ht="14.25" customHeight="1">
      <c r="A158" s="17" t="s">
        <v>894</v>
      </c>
      <c r="B158" s="40" t="s">
        <v>895</v>
      </c>
      <c r="C158" s="7" t="s">
        <v>596</v>
      </c>
      <c r="D158" s="18" t="s">
        <v>11</v>
      </c>
      <c r="E158" s="18" t="s">
        <v>11</v>
      </c>
      <c r="F158" s="29"/>
      <c r="G158" s="41">
        <f>IFERROR(__xludf.DUMMYFUNCTION("COUNTA(SPLIT(A158, "" ""))"),4.0)</f>
        <v>4</v>
      </c>
      <c r="H158" s="9" t="b">
        <f t="shared" si="1"/>
        <v>1</v>
      </c>
      <c r="I158" s="19"/>
    </row>
    <row r="159" ht="14.25" customHeight="1">
      <c r="A159" s="21" t="s">
        <v>896</v>
      </c>
      <c r="B159" s="42" t="s">
        <v>897</v>
      </c>
      <c r="C159" s="12" t="s">
        <v>596</v>
      </c>
      <c r="D159" s="13" t="s">
        <v>11</v>
      </c>
      <c r="E159" s="13" t="s">
        <v>11</v>
      </c>
      <c r="F159" s="25"/>
      <c r="G159" s="43">
        <f>IFERROR(__xludf.DUMMYFUNCTION("COUNTA(SPLIT(A159, "" ""))"),3.0)</f>
        <v>3</v>
      </c>
      <c r="H159" s="15" t="b">
        <f t="shared" si="1"/>
        <v>1</v>
      </c>
      <c r="I159" s="16"/>
    </row>
    <row r="160" ht="14.25" customHeight="1">
      <c r="A160" s="17" t="s">
        <v>898</v>
      </c>
      <c r="B160" s="40" t="s">
        <v>899</v>
      </c>
      <c r="C160" s="7" t="s">
        <v>596</v>
      </c>
      <c r="D160" s="18" t="s">
        <v>11</v>
      </c>
      <c r="E160" s="18" t="s">
        <v>11</v>
      </c>
      <c r="F160" s="29"/>
      <c r="G160" s="41">
        <f>IFERROR(__xludf.DUMMYFUNCTION("COUNTA(SPLIT(A160, "" ""))"),6.0)</f>
        <v>6</v>
      </c>
      <c r="H160" s="9" t="b">
        <f t="shared" si="1"/>
        <v>1</v>
      </c>
      <c r="I160" s="19"/>
    </row>
    <row r="161" ht="14.25" customHeight="1">
      <c r="A161" s="21" t="s">
        <v>900</v>
      </c>
      <c r="B161" s="42" t="s">
        <v>901</v>
      </c>
      <c r="C161" s="12" t="s">
        <v>596</v>
      </c>
      <c r="D161" s="13" t="s">
        <v>11</v>
      </c>
      <c r="E161" s="13" t="s">
        <v>11</v>
      </c>
      <c r="F161" s="25"/>
      <c r="G161" s="43">
        <f>IFERROR(__xludf.DUMMYFUNCTION("COUNTA(SPLIT(A161, "" ""))"),3.0)</f>
        <v>3</v>
      </c>
      <c r="H161" s="15" t="b">
        <f t="shared" si="1"/>
        <v>1</v>
      </c>
      <c r="I161" s="16"/>
    </row>
    <row r="162" ht="14.25" customHeight="1">
      <c r="A162" s="17" t="s">
        <v>902</v>
      </c>
      <c r="B162" s="40" t="s">
        <v>903</v>
      </c>
      <c r="C162" s="7" t="s">
        <v>596</v>
      </c>
      <c r="D162" s="18" t="s">
        <v>11</v>
      </c>
      <c r="E162" s="18" t="s">
        <v>11</v>
      </c>
      <c r="F162" s="29"/>
      <c r="G162" s="41">
        <f>IFERROR(__xludf.DUMMYFUNCTION("COUNTA(SPLIT(A162, "" ""))"),4.0)</f>
        <v>4</v>
      </c>
      <c r="H162" s="9" t="b">
        <f t="shared" si="1"/>
        <v>1</v>
      </c>
      <c r="I162" s="19"/>
    </row>
    <row r="163" ht="14.25" customHeight="1">
      <c r="A163" s="21" t="s">
        <v>904</v>
      </c>
      <c r="B163" s="42" t="s">
        <v>905</v>
      </c>
      <c r="C163" s="12" t="s">
        <v>906</v>
      </c>
      <c r="D163" s="13" t="s">
        <v>11</v>
      </c>
      <c r="E163" s="13" t="s">
        <v>11</v>
      </c>
      <c r="F163" s="25"/>
      <c r="G163" s="43">
        <f>IFERROR(__xludf.DUMMYFUNCTION("COUNTA(SPLIT(A163, "" ""))"),1.0)</f>
        <v>1</v>
      </c>
      <c r="H163" s="15" t="b">
        <f t="shared" si="1"/>
        <v>1</v>
      </c>
      <c r="I163" s="16"/>
    </row>
    <row r="164" ht="14.25" customHeight="1">
      <c r="A164" s="17" t="s">
        <v>907</v>
      </c>
      <c r="B164" s="40" t="s">
        <v>908</v>
      </c>
      <c r="C164" s="7" t="s">
        <v>906</v>
      </c>
      <c r="D164" s="18" t="s">
        <v>11</v>
      </c>
      <c r="E164" s="18" t="s">
        <v>11</v>
      </c>
      <c r="F164" s="29"/>
      <c r="G164" s="41">
        <f>IFERROR(__xludf.DUMMYFUNCTION("COUNTA(SPLIT(A164, "" ""))"),1.0)</f>
        <v>1</v>
      </c>
      <c r="H164" s="9" t="b">
        <f t="shared" si="1"/>
        <v>1</v>
      </c>
      <c r="I164" s="19"/>
    </row>
    <row r="165" ht="14.25" customHeight="1">
      <c r="A165" s="21" t="s">
        <v>909</v>
      </c>
      <c r="B165" s="42" t="s">
        <v>910</v>
      </c>
      <c r="C165" s="12" t="s">
        <v>906</v>
      </c>
      <c r="D165" s="13" t="s">
        <v>11</v>
      </c>
      <c r="E165" s="13" t="s">
        <v>11</v>
      </c>
      <c r="F165" s="25"/>
      <c r="G165" s="43">
        <f>IFERROR(__xludf.DUMMYFUNCTION("COUNTA(SPLIT(A165, "" ""))"),1.0)</f>
        <v>1</v>
      </c>
      <c r="H165" s="15" t="b">
        <f t="shared" si="1"/>
        <v>1</v>
      </c>
      <c r="I165" s="16"/>
    </row>
    <row r="166" ht="14.25" customHeight="1">
      <c r="A166" s="17" t="s">
        <v>911</v>
      </c>
      <c r="B166" s="40" t="s">
        <v>837</v>
      </c>
      <c r="C166" s="7" t="s">
        <v>906</v>
      </c>
      <c r="D166" s="18" t="s">
        <v>11</v>
      </c>
      <c r="E166" s="18" t="s">
        <v>11</v>
      </c>
      <c r="F166" s="29"/>
      <c r="G166" s="41">
        <f>IFERROR(__xludf.DUMMYFUNCTION("COUNTA(SPLIT(A166, "" ""))"),1.0)</f>
        <v>1</v>
      </c>
      <c r="H166" s="9" t="b">
        <f t="shared" si="1"/>
        <v>1</v>
      </c>
      <c r="I166" s="19"/>
    </row>
    <row r="167" ht="14.25" customHeight="1">
      <c r="A167" s="21" t="s">
        <v>912</v>
      </c>
      <c r="B167" s="42" t="s">
        <v>913</v>
      </c>
      <c r="C167" s="12" t="s">
        <v>906</v>
      </c>
      <c r="D167" s="13" t="s">
        <v>11</v>
      </c>
      <c r="E167" s="13" t="s">
        <v>11</v>
      </c>
      <c r="F167" s="25"/>
      <c r="G167" s="43">
        <f>IFERROR(__xludf.DUMMYFUNCTION("COUNTA(SPLIT(A167, "" ""))"),1.0)</f>
        <v>1</v>
      </c>
      <c r="H167" s="15" t="b">
        <f t="shared" si="1"/>
        <v>1</v>
      </c>
      <c r="I167" s="16"/>
    </row>
    <row r="168" ht="14.25" customHeight="1">
      <c r="A168" s="17" t="s">
        <v>914</v>
      </c>
      <c r="B168" s="40" t="s">
        <v>915</v>
      </c>
      <c r="C168" s="7" t="s">
        <v>906</v>
      </c>
      <c r="D168" s="18" t="s">
        <v>11</v>
      </c>
      <c r="E168" s="18" t="s">
        <v>11</v>
      </c>
      <c r="F168" s="29"/>
      <c r="G168" s="41">
        <f>IFERROR(__xludf.DUMMYFUNCTION("COUNTA(SPLIT(A168, "" ""))"),1.0)</f>
        <v>1</v>
      </c>
      <c r="H168" s="9" t="b">
        <f t="shared" si="1"/>
        <v>1</v>
      </c>
      <c r="I168" s="19"/>
    </row>
    <row r="169" ht="14.25" customHeight="1">
      <c r="A169" s="21" t="s">
        <v>916</v>
      </c>
      <c r="B169" s="42" t="s">
        <v>917</v>
      </c>
      <c r="C169" s="12" t="s">
        <v>906</v>
      </c>
      <c r="D169" s="13" t="s">
        <v>11</v>
      </c>
      <c r="E169" s="13" t="s">
        <v>11</v>
      </c>
      <c r="F169" s="25"/>
      <c r="G169" s="43">
        <f>IFERROR(__xludf.DUMMYFUNCTION("COUNTA(SPLIT(A169, "" ""))"),1.0)</f>
        <v>1</v>
      </c>
      <c r="H169" s="15" t="b">
        <f t="shared" si="1"/>
        <v>1</v>
      </c>
      <c r="I169" s="16"/>
    </row>
    <row r="170" ht="14.25" customHeight="1">
      <c r="A170" s="17" t="s">
        <v>918</v>
      </c>
      <c r="B170" s="40" t="s">
        <v>919</v>
      </c>
      <c r="C170" s="7" t="s">
        <v>906</v>
      </c>
      <c r="D170" s="18" t="s">
        <v>11</v>
      </c>
      <c r="E170" s="18" t="s">
        <v>11</v>
      </c>
      <c r="F170" s="29"/>
      <c r="G170" s="41">
        <f>IFERROR(__xludf.DUMMYFUNCTION("COUNTA(SPLIT(A170, "" ""))"),1.0)</f>
        <v>1</v>
      </c>
      <c r="H170" s="9" t="b">
        <f t="shared" si="1"/>
        <v>1</v>
      </c>
      <c r="I170" s="19"/>
    </row>
    <row r="171" ht="14.25" customHeight="1">
      <c r="A171" s="21" t="s">
        <v>920</v>
      </c>
      <c r="B171" s="42" t="s">
        <v>921</v>
      </c>
      <c r="C171" s="12" t="s">
        <v>906</v>
      </c>
      <c r="D171" s="13" t="s">
        <v>11</v>
      </c>
      <c r="E171" s="13" t="s">
        <v>11</v>
      </c>
      <c r="F171" s="25"/>
      <c r="G171" s="43">
        <f>IFERROR(__xludf.DUMMYFUNCTION("COUNTA(SPLIT(A171, "" ""))"),1.0)</f>
        <v>1</v>
      </c>
      <c r="H171" s="15" t="b">
        <f t="shared" si="1"/>
        <v>1</v>
      </c>
      <c r="I171" s="16"/>
    </row>
    <row r="172" ht="14.25" customHeight="1">
      <c r="A172" s="17" t="s">
        <v>922</v>
      </c>
      <c r="B172" s="40" t="s">
        <v>919</v>
      </c>
      <c r="C172" s="7" t="s">
        <v>906</v>
      </c>
      <c r="D172" s="18" t="s">
        <v>11</v>
      </c>
      <c r="E172" s="18" t="s">
        <v>11</v>
      </c>
      <c r="F172" s="29"/>
      <c r="G172" s="41">
        <f>IFERROR(__xludf.DUMMYFUNCTION("COUNTA(SPLIT(A172, "" ""))"),1.0)</f>
        <v>1</v>
      </c>
      <c r="H172" s="9" t="b">
        <f t="shared" si="1"/>
        <v>1</v>
      </c>
      <c r="I172" s="19"/>
    </row>
    <row r="173" ht="14.25" customHeight="1">
      <c r="A173" s="21" t="s">
        <v>923</v>
      </c>
      <c r="B173" s="42" t="s">
        <v>924</v>
      </c>
      <c r="C173" s="12" t="s">
        <v>906</v>
      </c>
      <c r="D173" s="13" t="s">
        <v>11</v>
      </c>
      <c r="E173" s="13" t="s">
        <v>11</v>
      </c>
      <c r="F173" s="25"/>
      <c r="G173" s="43">
        <f>IFERROR(__xludf.DUMMYFUNCTION("COUNTA(SPLIT(A173, "" ""))"),4.0)</f>
        <v>4</v>
      </c>
      <c r="H173" s="15" t="b">
        <f t="shared" si="1"/>
        <v>1</v>
      </c>
      <c r="I173" s="16"/>
    </row>
    <row r="174" ht="14.25" customHeight="1">
      <c r="A174" s="17" t="s">
        <v>925</v>
      </c>
      <c r="B174" s="40" t="s">
        <v>926</v>
      </c>
      <c r="C174" s="7" t="s">
        <v>906</v>
      </c>
      <c r="D174" s="18" t="s">
        <v>11</v>
      </c>
      <c r="E174" s="18" t="s">
        <v>11</v>
      </c>
      <c r="F174" s="29"/>
      <c r="G174" s="41">
        <f>IFERROR(__xludf.DUMMYFUNCTION("COUNTA(SPLIT(A174, "" ""))"),4.0)</f>
        <v>4</v>
      </c>
      <c r="H174" s="9" t="b">
        <f t="shared" si="1"/>
        <v>1</v>
      </c>
      <c r="I174" s="19"/>
    </row>
    <row r="175" ht="14.25" customHeight="1">
      <c r="A175" s="21" t="s">
        <v>927</v>
      </c>
      <c r="B175" s="42" t="s">
        <v>926</v>
      </c>
      <c r="C175" s="12" t="s">
        <v>906</v>
      </c>
      <c r="D175" s="13" t="s">
        <v>11</v>
      </c>
      <c r="E175" s="13" t="s">
        <v>11</v>
      </c>
      <c r="F175" s="25"/>
      <c r="G175" s="43">
        <f>IFERROR(__xludf.DUMMYFUNCTION("COUNTA(SPLIT(A175, "" ""))"),3.0)</f>
        <v>3</v>
      </c>
      <c r="H175" s="15" t="b">
        <f t="shared" si="1"/>
        <v>1</v>
      </c>
      <c r="I175" s="16"/>
    </row>
    <row r="176" ht="14.25" customHeight="1">
      <c r="A176" s="17" t="s">
        <v>928</v>
      </c>
      <c r="B176" s="40" t="s">
        <v>829</v>
      </c>
      <c r="C176" s="7" t="s">
        <v>906</v>
      </c>
      <c r="D176" s="18" t="s">
        <v>11</v>
      </c>
      <c r="E176" s="18" t="s">
        <v>11</v>
      </c>
      <c r="F176" s="29"/>
      <c r="G176" s="41">
        <f>IFERROR(__xludf.DUMMYFUNCTION("COUNTA(SPLIT(A176, "" ""))"),4.0)</f>
        <v>4</v>
      </c>
      <c r="H176" s="9" t="b">
        <f t="shared" si="1"/>
        <v>1</v>
      </c>
      <c r="I176" s="19"/>
    </row>
    <row r="177" ht="14.25" customHeight="1">
      <c r="A177" s="21" t="s">
        <v>929</v>
      </c>
      <c r="B177" s="42" t="s">
        <v>831</v>
      </c>
      <c r="C177" s="12" t="s">
        <v>906</v>
      </c>
      <c r="D177" s="13" t="s">
        <v>11</v>
      </c>
      <c r="E177" s="13" t="s">
        <v>11</v>
      </c>
      <c r="F177" s="25"/>
      <c r="G177" s="43">
        <f>IFERROR(__xludf.DUMMYFUNCTION("COUNTA(SPLIT(A177, "" ""))"),2.0)</f>
        <v>2</v>
      </c>
      <c r="H177" s="15" t="b">
        <f t="shared" si="1"/>
        <v>1</v>
      </c>
      <c r="I177" s="16"/>
    </row>
    <row r="178" ht="14.25" customHeight="1">
      <c r="A178" s="17" t="s">
        <v>930</v>
      </c>
      <c r="B178" s="40" t="s">
        <v>833</v>
      </c>
      <c r="C178" s="7" t="s">
        <v>906</v>
      </c>
      <c r="D178" s="18" t="s">
        <v>11</v>
      </c>
      <c r="E178" s="18" t="s">
        <v>11</v>
      </c>
      <c r="F178" s="29"/>
      <c r="G178" s="41">
        <f>IFERROR(__xludf.DUMMYFUNCTION("COUNTA(SPLIT(A178, "" ""))"),3.0)</f>
        <v>3</v>
      </c>
      <c r="H178" s="9" t="b">
        <f t="shared" si="1"/>
        <v>1</v>
      </c>
      <c r="I178" s="19"/>
    </row>
    <row r="179" ht="14.25" customHeight="1">
      <c r="A179" s="21" t="s">
        <v>931</v>
      </c>
      <c r="B179" s="42" t="s">
        <v>835</v>
      </c>
      <c r="C179" s="12" t="s">
        <v>906</v>
      </c>
      <c r="D179" s="13" t="s">
        <v>11</v>
      </c>
      <c r="E179" s="13" t="s">
        <v>11</v>
      </c>
      <c r="F179" s="25"/>
      <c r="G179" s="43">
        <f>IFERROR(__xludf.DUMMYFUNCTION("COUNTA(SPLIT(A179, "" ""))"),3.0)</f>
        <v>3</v>
      </c>
      <c r="H179" s="15" t="b">
        <f t="shared" si="1"/>
        <v>1</v>
      </c>
      <c r="I179" s="16"/>
    </row>
    <row r="180" ht="14.25" customHeight="1">
      <c r="A180" s="17" t="s">
        <v>932</v>
      </c>
      <c r="B180" s="40" t="s">
        <v>837</v>
      </c>
      <c r="C180" s="7" t="s">
        <v>906</v>
      </c>
      <c r="D180" s="18" t="s">
        <v>11</v>
      </c>
      <c r="E180" s="18" t="s">
        <v>11</v>
      </c>
      <c r="F180" s="29"/>
      <c r="G180" s="41">
        <f>IFERROR(__xludf.DUMMYFUNCTION("COUNTA(SPLIT(A180, "" ""))"),2.0)</f>
        <v>2</v>
      </c>
      <c r="H180" s="9" t="b">
        <f t="shared" si="1"/>
        <v>1</v>
      </c>
      <c r="I180" s="19"/>
    </row>
    <row r="181" ht="14.25" customHeight="1">
      <c r="A181" s="21" t="s">
        <v>933</v>
      </c>
      <c r="B181" s="42" t="s">
        <v>839</v>
      </c>
      <c r="C181" s="12" t="s">
        <v>906</v>
      </c>
      <c r="D181" s="13" t="s">
        <v>11</v>
      </c>
      <c r="E181" s="13" t="s">
        <v>11</v>
      </c>
      <c r="F181" s="25"/>
      <c r="G181" s="43">
        <f>IFERROR(__xludf.DUMMYFUNCTION("COUNTA(SPLIT(A181, "" ""))"),2.0)</f>
        <v>2</v>
      </c>
      <c r="H181" s="15" t="b">
        <f t="shared" si="1"/>
        <v>1</v>
      </c>
      <c r="I181" s="16"/>
    </row>
    <row r="182" ht="14.25" customHeight="1">
      <c r="A182" s="17" t="s">
        <v>934</v>
      </c>
      <c r="B182" s="40" t="s">
        <v>841</v>
      </c>
      <c r="C182" s="7" t="s">
        <v>906</v>
      </c>
      <c r="D182" s="18" t="s">
        <v>11</v>
      </c>
      <c r="E182" s="18" t="s">
        <v>11</v>
      </c>
      <c r="F182" s="29"/>
      <c r="G182" s="41">
        <f>IFERROR(__xludf.DUMMYFUNCTION("COUNTA(SPLIT(A182, "" ""))"),4.0)</f>
        <v>4</v>
      </c>
      <c r="H182" s="9" t="b">
        <f t="shared" si="1"/>
        <v>1</v>
      </c>
      <c r="I182" s="19"/>
    </row>
    <row r="183" ht="14.25" customHeight="1">
      <c r="A183" s="21" t="s">
        <v>935</v>
      </c>
      <c r="B183" s="42" t="s">
        <v>843</v>
      </c>
      <c r="C183" s="12" t="s">
        <v>906</v>
      </c>
      <c r="D183" s="13" t="s">
        <v>11</v>
      </c>
      <c r="E183" s="13" t="s">
        <v>11</v>
      </c>
      <c r="F183" s="25"/>
      <c r="G183" s="43">
        <f>IFERROR(__xludf.DUMMYFUNCTION("COUNTA(SPLIT(A183, "" ""))"),5.0)</f>
        <v>5</v>
      </c>
      <c r="H183" s="15" t="b">
        <f t="shared" si="1"/>
        <v>1</v>
      </c>
      <c r="I183" s="16"/>
    </row>
    <row r="184" ht="14.25" customHeight="1">
      <c r="A184" s="17" t="s">
        <v>936</v>
      </c>
      <c r="B184" s="40" t="s">
        <v>845</v>
      </c>
      <c r="C184" s="7" t="s">
        <v>906</v>
      </c>
      <c r="D184" s="18" t="s">
        <v>11</v>
      </c>
      <c r="E184" s="18" t="s">
        <v>11</v>
      </c>
      <c r="F184" s="29"/>
      <c r="G184" s="41">
        <f>IFERROR(__xludf.DUMMYFUNCTION("COUNTA(SPLIT(A184, "" ""))"),2.0)</f>
        <v>2</v>
      </c>
      <c r="H184" s="9" t="b">
        <f t="shared" si="1"/>
        <v>1</v>
      </c>
      <c r="I184" s="19"/>
    </row>
    <row r="185" ht="14.25" customHeight="1">
      <c r="A185" s="21" t="s">
        <v>937</v>
      </c>
      <c r="B185" s="42" t="s">
        <v>825</v>
      </c>
      <c r="C185" s="12" t="s">
        <v>906</v>
      </c>
      <c r="D185" s="13" t="s">
        <v>11</v>
      </c>
      <c r="E185" s="13" t="s">
        <v>11</v>
      </c>
      <c r="F185" s="25"/>
      <c r="G185" s="43">
        <f>IFERROR(__xludf.DUMMYFUNCTION("COUNTA(SPLIT(A185, "" ""))"),1.0)</f>
        <v>1</v>
      </c>
      <c r="H185" s="15" t="b">
        <f t="shared" si="1"/>
        <v>1</v>
      </c>
      <c r="I185" s="16"/>
    </row>
    <row r="186" ht="14.25" customHeight="1">
      <c r="A186" s="17" t="s">
        <v>938</v>
      </c>
      <c r="B186" s="40" t="s">
        <v>827</v>
      </c>
      <c r="C186" s="7" t="s">
        <v>906</v>
      </c>
      <c r="D186" s="18" t="s">
        <v>11</v>
      </c>
      <c r="E186" s="18" t="s">
        <v>11</v>
      </c>
      <c r="F186" s="29"/>
      <c r="G186" s="41">
        <f>IFERROR(__xludf.DUMMYFUNCTION("COUNTA(SPLIT(A186, "" ""))"),1.0)</f>
        <v>1</v>
      </c>
      <c r="H186" s="9" t="b">
        <f t="shared" si="1"/>
        <v>1</v>
      </c>
      <c r="I186" s="19"/>
    </row>
    <row r="187" ht="14.25" customHeight="1">
      <c r="A187" s="21" t="s">
        <v>939</v>
      </c>
      <c r="B187" s="42" t="s">
        <v>940</v>
      </c>
      <c r="C187" s="12" t="s">
        <v>906</v>
      </c>
      <c r="D187" s="13" t="s">
        <v>11</v>
      </c>
      <c r="E187" s="13" t="s">
        <v>11</v>
      </c>
      <c r="F187" s="25"/>
      <c r="G187" s="43">
        <f>IFERROR(__xludf.DUMMYFUNCTION("COUNTA(SPLIT(A187, "" ""))"),1.0)</f>
        <v>1</v>
      </c>
      <c r="H187" s="15" t="b">
        <f t="shared" si="1"/>
        <v>1</v>
      </c>
      <c r="I187" s="16"/>
    </row>
    <row r="188" ht="14.25" customHeight="1">
      <c r="A188" s="17" t="s">
        <v>941</v>
      </c>
      <c r="B188" s="40" t="s">
        <v>847</v>
      </c>
      <c r="C188" s="7" t="s">
        <v>906</v>
      </c>
      <c r="D188" s="18" t="s">
        <v>11</v>
      </c>
      <c r="E188" s="18" t="s">
        <v>11</v>
      </c>
      <c r="F188" s="29"/>
      <c r="G188" s="41">
        <f>IFERROR(__xludf.DUMMYFUNCTION("COUNTA(SPLIT(A188, "" ""))"),1.0)</f>
        <v>1</v>
      </c>
      <c r="H188" s="9" t="b">
        <f t="shared" si="1"/>
        <v>1</v>
      </c>
      <c r="I188" s="19"/>
    </row>
    <row r="189" ht="14.25" customHeight="1">
      <c r="A189" s="21" t="s">
        <v>942</v>
      </c>
      <c r="B189" s="42" t="s">
        <v>853</v>
      </c>
      <c r="C189" s="12" t="s">
        <v>906</v>
      </c>
      <c r="D189" s="13" t="s">
        <v>11</v>
      </c>
      <c r="E189" s="13" t="s">
        <v>11</v>
      </c>
      <c r="F189" s="25"/>
      <c r="G189" s="43">
        <f>IFERROR(__xludf.DUMMYFUNCTION("COUNTA(SPLIT(A189, "" ""))"),4.0)</f>
        <v>4</v>
      </c>
      <c r="H189" s="15" t="b">
        <f t="shared" si="1"/>
        <v>1</v>
      </c>
      <c r="I189" s="16"/>
    </row>
    <row r="190" ht="14.25" customHeight="1">
      <c r="A190" s="17" t="s">
        <v>943</v>
      </c>
      <c r="B190" s="40" t="s">
        <v>849</v>
      </c>
      <c r="C190" s="7" t="s">
        <v>906</v>
      </c>
      <c r="D190" s="18" t="s">
        <v>11</v>
      </c>
      <c r="E190" s="18" t="s">
        <v>11</v>
      </c>
      <c r="F190" s="29"/>
      <c r="G190" s="41">
        <f>IFERROR(__xludf.DUMMYFUNCTION("COUNTA(SPLIT(A190, "" ""))"),9.0)</f>
        <v>9</v>
      </c>
      <c r="H190" s="9" t="b">
        <f t="shared" si="1"/>
        <v>1</v>
      </c>
      <c r="I190" s="19"/>
    </row>
    <row r="191" ht="14.25" customHeight="1">
      <c r="A191" s="21" t="s">
        <v>944</v>
      </c>
      <c r="B191" s="42" t="s">
        <v>851</v>
      </c>
      <c r="C191" s="12" t="s">
        <v>906</v>
      </c>
      <c r="D191" s="13" t="s">
        <v>11</v>
      </c>
      <c r="E191" s="13" t="s">
        <v>11</v>
      </c>
      <c r="F191" s="25"/>
      <c r="G191" s="43">
        <f>IFERROR(__xludf.DUMMYFUNCTION("COUNTA(SPLIT(A191, "" ""))"),5.0)</f>
        <v>5</v>
      </c>
      <c r="H191" s="15" t="b">
        <f t="shared" si="1"/>
        <v>1</v>
      </c>
      <c r="I191" s="16"/>
    </row>
    <row r="192" ht="14.25" customHeight="1">
      <c r="A192" s="17" t="s">
        <v>945</v>
      </c>
      <c r="B192" s="40" t="s">
        <v>676</v>
      </c>
      <c r="C192" s="7" t="s">
        <v>906</v>
      </c>
      <c r="D192" s="18" t="s">
        <v>11</v>
      </c>
      <c r="E192" s="18" t="s">
        <v>11</v>
      </c>
      <c r="F192" s="29"/>
      <c r="G192" s="41">
        <f>IFERROR(__xludf.DUMMYFUNCTION("COUNTA(SPLIT(A192, "" ""))"),1.0)</f>
        <v>1</v>
      </c>
      <c r="H192" s="9" t="b">
        <f t="shared" si="1"/>
        <v>1</v>
      </c>
      <c r="I192" s="19"/>
    </row>
    <row r="193" ht="14.25" customHeight="1">
      <c r="A193" s="21" t="s">
        <v>946</v>
      </c>
      <c r="B193" s="42" t="s">
        <v>855</v>
      </c>
      <c r="C193" s="12" t="s">
        <v>906</v>
      </c>
      <c r="D193" s="13" t="s">
        <v>11</v>
      </c>
      <c r="E193" s="13" t="s">
        <v>11</v>
      </c>
      <c r="F193" s="25"/>
      <c r="G193" s="43">
        <f>IFERROR(__xludf.DUMMYFUNCTION("COUNTA(SPLIT(A193, "" ""))"),9.0)</f>
        <v>9</v>
      </c>
      <c r="H193" s="15" t="b">
        <f t="shared" si="1"/>
        <v>1</v>
      </c>
      <c r="I193" s="16"/>
    </row>
    <row r="194" ht="14.25" customHeight="1">
      <c r="A194" s="17" t="s">
        <v>947</v>
      </c>
      <c r="B194" s="40" t="s">
        <v>857</v>
      </c>
      <c r="C194" s="7" t="s">
        <v>906</v>
      </c>
      <c r="D194" s="18" t="s">
        <v>11</v>
      </c>
      <c r="E194" s="18" t="s">
        <v>11</v>
      </c>
      <c r="F194" s="29"/>
      <c r="G194" s="41">
        <f>IFERROR(__xludf.DUMMYFUNCTION("COUNTA(SPLIT(A194, "" ""))"),5.0)</f>
        <v>5</v>
      </c>
      <c r="H194" s="9" t="b">
        <f t="shared" si="1"/>
        <v>1</v>
      </c>
      <c r="I194" s="19"/>
    </row>
    <row r="195" ht="14.25" customHeight="1">
      <c r="A195" s="21" t="s">
        <v>948</v>
      </c>
      <c r="B195" s="42" t="s">
        <v>859</v>
      </c>
      <c r="C195" s="12" t="s">
        <v>906</v>
      </c>
      <c r="D195" s="13" t="s">
        <v>11</v>
      </c>
      <c r="E195" s="13" t="s">
        <v>11</v>
      </c>
      <c r="F195" s="25"/>
      <c r="G195" s="43">
        <f>IFERROR(__xludf.DUMMYFUNCTION("COUNTA(SPLIT(A195, "" ""))"),4.0)</f>
        <v>4</v>
      </c>
      <c r="H195" s="15" t="b">
        <f t="shared" si="1"/>
        <v>1</v>
      </c>
      <c r="I195" s="16"/>
    </row>
    <row r="196" ht="14.25" customHeight="1">
      <c r="A196" s="17" t="s">
        <v>949</v>
      </c>
      <c r="B196" s="40" t="s">
        <v>861</v>
      </c>
      <c r="C196" s="7" t="s">
        <v>906</v>
      </c>
      <c r="D196" s="18" t="s">
        <v>11</v>
      </c>
      <c r="E196" s="18" t="s">
        <v>11</v>
      </c>
      <c r="F196" s="29"/>
      <c r="G196" s="41">
        <f>IFERROR(__xludf.DUMMYFUNCTION("COUNTA(SPLIT(A196, "" ""))"),4.0)</f>
        <v>4</v>
      </c>
      <c r="H196" s="9" t="b">
        <f t="shared" si="1"/>
        <v>1</v>
      </c>
      <c r="I196" s="19"/>
    </row>
    <row r="197" ht="14.25" customHeight="1">
      <c r="A197" s="21" t="s">
        <v>950</v>
      </c>
      <c r="B197" s="42" t="s">
        <v>863</v>
      </c>
      <c r="C197" s="12" t="s">
        <v>906</v>
      </c>
      <c r="D197" s="13" t="s">
        <v>11</v>
      </c>
      <c r="E197" s="13" t="s">
        <v>11</v>
      </c>
      <c r="F197" s="25"/>
      <c r="G197" s="43">
        <f>IFERROR(__xludf.DUMMYFUNCTION("COUNTA(SPLIT(A197, "" ""))"),2.0)</f>
        <v>2</v>
      </c>
      <c r="H197" s="15" t="b">
        <f t="shared" si="1"/>
        <v>1</v>
      </c>
      <c r="I197" s="16"/>
    </row>
    <row r="198" ht="14.25" customHeight="1">
      <c r="A198" s="17" t="s">
        <v>951</v>
      </c>
      <c r="B198" s="40" t="s">
        <v>865</v>
      </c>
      <c r="C198" s="7" t="s">
        <v>906</v>
      </c>
      <c r="D198" s="18" t="s">
        <v>11</v>
      </c>
      <c r="E198" s="18" t="s">
        <v>11</v>
      </c>
      <c r="F198" s="29"/>
      <c r="G198" s="41">
        <f>IFERROR(__xludf.DUMMYFUNCTION("COUNTA(SPLIT(A198, "" ""))"),2.0)</f>
        <v>2</v>
      </c>
      <c r="H198" s="9" t="b">
        <f t="shared" si="1"/>
        <v>1</v>
      </c>
      <c r="I198" s="19"/>
    </row>
    <row r="199" ht="14.25" customHeight="1">
      <c r="A199" s="21" t="s">
        <v>952</v>
      </c>
      <c r="B199" s="42" t="s">
        <v>867</v>
      </c>
      <c r="C199" s="12" t="s">
        <v>906</v>
      </c>
      <c r="D199" s="13" t="s">
        <v>11</v>
      </c>
      <c r="E199" s="13" t="s">
        <v>11</v>
      </c>
      <c r="F199" s="25"/>
      <c r="G199" s="43">
        <f>IFERROR(__xludf.DUMMYFUNCTION("COUNTA(SPLIT(A199, "" ""))"),2.0)</f>
        <v>2</v>
      </c>
      <c r="H199" s="15" t="b">
        <f t="shared" si="1"/>
        <v>1</v>
      </c>
      <c r="I199" s="16"/>
    </row>
    <row r="200" ht="14.25" customHeight="1">
      <c r="A200" s="17" t="s">
        <v>953</v>
      </c>
      <c r="B200" s="40" t="s">
        <v>869</v>
      </c>
      <c r="C200" s="7" t="s">
        <v>906</v>
      </c>
      <c r="D200" s="18" t="s">
        <v>11</v>
      </c>
      <c r="E200" s="18" t="s">
        <v>11</v>
      </c>
      <c r="F200" s="29"/>
      <c r="G200" s="41">
        <f>IFERROR(__xludf.DUMMYFUNCTION("COUNTA(SPLIT(A200, "" ""))"),1.0)</f>
        <v>1</v>
      </c>
      <c r="H200" s="9" t="b">
        <f t="shared" si="1"/>
        <v>1</v>
      </c>
      <c r="I200" s="19"/>
    </row>
    <row r="201" ht="14.25" customHeight="1">
      <c r="A201" s="21" t="s">
        <v>954</v>
      </c>
      <c r="B201" s="42" t="s">
        <v>871</v>
      </c>
      <c r="C201" s="12" t="s">
        <v>906</v>
      </c>
      <c r="D201" s="13" t="s">
        <v>11</v>
      </c>
      <c r="E201" s="13" t="s">
        <v>11</v>
      </c>
      <c r="F201" s="25"/>
      <c r="G201" s="43">
        <f>IFERROR(__xludf.DUMMYFUNCTION("COUNTA(SPLIT(A201, "" ""))"),1.0)</f>
        <v>1</v>
      </c>
      <c r="H201" s="15" t="b">
        <f t="shared" si="1"/>
        <v>1</v>
      </c>
      <c r="I201" s="16"/>
    </row>
    <row r="202" ht="14.25" customHeight="1">
      <c r="A202" s="17">
        <v>1.0</v>
      </c>
      <c r="B202" s="40">
        <v>1.0</v>
      </c>
      <c r="C202" s="7" t="s">
        <v>906</v>
      </c>
      <c r="D202" s="18" t="s">
        <v>11</v>
      </c>
      <c r="E202" s="18" t="s">
        <v>11</v>
      </c>
      <c r="F202" s="29"/>
      <c r="G202" s="41">
        <f>IFERROR(__xludf.DUMMYFUNCTION("COUNTA(SPLIT(A202, "" ""))"),1.0)</f>
        <v>1</v>
      </c>
      <c r="H202" s="9" t="b">
        <f t="shared" si="1"/>
        <v>1</v>
      </c>
      <c r="I202" s="19"/>
    </row>
    <row r="203" ht="14.25" customHeight="1">
      <c r="A203" s="21">
        <v>2.0</v>
      </c>
      <c r="B203" s="42">
        <v>2.0</v>
      </c>
      <c r="C203" s="12" t="s">
        <v>906</v>
      </c>
      <c r="D203" s="13" t="s">
        <v>11</v>
      </c>
      <c r="E203" s="13" t="s">
        <v>11</v>
      </c>
      <c r="F203" s="25"/>
      <c r="G203" s="43">
        <f>IFERROR(__xludf.DUMMYFUNCTION("COUNTA(SPLIT(A203, "" ""))"),1.0)</f>
        <v>1</v>
      </c>
      <c r="H203" s="15" t="b">
        <f t="shared" si="1"/>
        <v>1</v>
      </c>
      <c r="I203" s="16"/>
    </row>
    <row r="204" ht="14.25" customHeight="1">
      <c r="A204" s="17">
        <v>3.0</v>
      </c>
      <c r="B204" s="40">
        <v>3.0</v>
      </c>
      <c r="C204" s="7" t="s">
        <v>906</v>
      </c>
      <c r="D204" s="18" t="s">
        <v>11</v>
      </c>
      <c r="E204" s="18" t="s">
        <v>11</v>
      </c>
      <c r="F204" s="29"/>
      <c r="G204" s="41">
        <f>IFERROR(__xludf.DUMMYFUNCTION("COUNTA(SPLIT(A204, "" ""))"),1.0)</f>
        <v>1</v>
      </c>
      <c r="H204" s="9" t="b">
        <f t="shared" si="1"/>
        <v>1</v>
      </c>
      <c r="I204" s="19"/>
    </row>
    <row r="205" ht="14.25" customHeight="1">
      <c r="A205" s="21" t="s">
        <v>955</v>
      </c>
      <c r="B205" s="42" t="s">
        <v>873</v>
      </c>
      <c r="C205" s="12" t="s">
        <v>906</v>
      </c>
      <c r="D205" s="13" t="s">
        <v>11</v>
      </c>
      <c r="E205" s="13" t="s">
        <v>11</v>
      </c>
      <c r="F205" s="25"/>
      <c r="G205" s="43">
        <f>IFERROR(__xludf.DUMMYFUNCTION("COUNTA(SPLIT(A205, "" ""))"),3.0)</f>
        <v>3</v>
      </c>
      <c r="H205" s="15" t="b">
        <f t="shared" si="1"/>
        <v>1</v>
      </c>
      <c r="I205" s="16"/>
    </row>
    <row r="206" ht="14.25" customHeight="1">
      <c r="A206" s="17" t="s">
        <v>956</v>
      </c>
      <c r="B206" s="40" t="s">
        <v>875</v>
      </c>
      <c r="C206" s="7" t="s">
        <v>906</v>
      </c>
      <c r="D206" s="18" t="s">
        <v>11</v>
      </c>
      <c r="E206" s="18" t="s">
        <v>11</v>
      </c>
      <c r="F206" s="29"/>
      <c r="G206" s="41">
        <f>IFERROR(__xludf.DUMMYFUNCTION("COUNTA(SPLIT(A206, "" ""))"),4.0)</f>
        <v>4</v>
      </c>
      <c r="H206" s="9" t="b">
        <f t="shared" si="1"/>
        <v>1</v>
      </c>
      <c r="I206" s="19"/>
    </row>
    <row r="207" ht="14.25" customHeight="1">
      <c r="A207" s="21" t="s">
        <v>957</v>
      </c>
      <c r="B207" s="42" t="s">
        <v>877</v>
      </c>
      <c r="C207" s="12" t="s">
        <v>906</v>
      </c>
      <c r="D207" s="13" t="s">
        <v>11</v>
      </c>
      <c r="E207" s="13" t="s">
        <v>11</v>
      </c>
      <c r="F207" s="25"/>
      <c r="G207" s="43">
        <f>IFERROR(__xludf.DUMMYFUNCTION("COUNTA(SPLIT(A207, "" ""))"),2.0)</f>
        <v>2</v>
      </c>
      <c r="H207" s="15" t="b">
        <f t="shared" si="1"/>
        <v>1</v>
      </c>
      <c r="I207" s="16"/>
    </row>
    <row r="208" ht="14.25" customHeight="1">
      <c r="A208" s="17" t="s">
        <v>958</v>
      </c>
      <c r="B208" s="40" t="s">
        <v>879</v>
      </c>
      <c r="C208" s="7" t="s">
        <v>906</v>
      </c>
      <c r="D208" s="18" t="s">
        <v>11</v>
      </c>
      <c r="E208" s="18" t="s">
        <v>11</v>
      </c>
      <c r="F208" s="29"/>
      <c r="G208" s="41">
        <f>IFERROR(__xludf.DUMMYFUNCTION("COUNTA(SPLIT(A208, "" ""))"),3.0)</f>
        <v>3</v>
      </c>
      <c r="H208" s="9" t="b">
        <f t="shared" si="1"/>
        <v>1</v>
      </c>
      <c r="I208" s="19"/>
    </row>
    <row r="209" ht="14.25" customHeight="1">
      <c r="A209" s="21" t="s">
        <v>959</v>
      </c>
      <c r="B209" s="42" t="s">
        <v>881</v>
      </c>
      <c r="C209" s="12" t="s">
        <v>906</v>
      </c>
      <c r="D209" s="13" t="s">
        <v>11</v>
      </c>
      <c r="E209" s="13" t="s">
        <v>11</v>
      </c>
      <c r="F209" s="25"/>
      <c r="G209" s="43">
        <f>IFERROR(__xludf.DUMMYFUNCTION("COUNTA(SPLIT(A209, "" ""))"),5.0)</f>
        <v>5</v>
      </c>
      <c r="H209" s="15" t="b">
        <f t="shared" si="1"/>
        <v>1</v>
      </c>
      <c r="I209" s="16"/>
    </row>
    <row r="210" ht="14.25" customHeight="1">
      <c r="A210" s="17" t="s">
        <v>960</v>
      </c>
      <c r="B210" s="40" t="s">
        <v>883</v>
      </c>
      <c r="C210" s="7" t="s">
        <v>906</v>
      </c>
      <c r="D210" s="18" t="s">
        <v>11</v>
      </c>
      <c r="E210" s="18" t="s">
        <v>11</v>
      </c>
      <c r="F210" s="29"/>
      <c r="G210" s="41">
        <f>IFERROR(__xludf.DUMMYFUNCTION("COUNTA(SPLIT(A210, "" ""))"),3.0)</f>
        <v>3</v>
      </c>
      <c r="H210" s="9" t="b">
        <f t="shared" si="1"/>
        <v>1</v>
      </c>
      <c r="I210" s="19"/>
    </row>
    <row r="211" ht="14.25" customHeight="1">
      <c r="A211" s="21" t="s">
        <v>961</v>
      </c>
      <c r="B211" s="42" t="s">
        <v>885</v>
      </c>
      <c r="C211" s="12" t="s">
        <v>906</v>
      </c>
      <c r="D211" s="13" t="s">
        <v>11</v>
      </c>
      <c r="E211" s="13" t="s">
        <v>11</v>
      </c>
      <c r="F211" s="25"/>
      <c r="G211" s="43">
        <f>IFERROR(__xludf.DUMMYFUNCTION("COUNTA(SPLIT(A211, "" ""))"),5.0)</f>
        <v>5</v>
      </c>
      <c r="H211" s="15" t="b">
        <f t="shared" si="1"/>
        <v>1</v>
      </c>
      <c r="I211" s="16"/>
    </row>
    <row r="212" ht="14.25" customHeight="1">
      <c r="A212" s="17" t="s">
        <v>962</v>
      </c>
      <c r="B212" s="40" t="s">
        <v>887</v>
      </c>
      <c r="C212" s="7" t="s">
        <v>906</v>
      </c>
      <c r="D212" s="18" t="s">
        <v>11</v>
      </c>
      <c r="E212" s="18" t="s">
        <v>11</v>
      </c>
      <c r="F212" s="29"/>
      <c r="G212" s="41">
        <f>IFERROR(__xludf.DUMMYFUNCTION("COUNTA(SPLIT(A212, "" ""))"),4.0)</f>
        <v>4</v>
      </c>
      <c r="H212" s="9" t="b">
        <f t="shared" si="1"/>
        <v>1</v>
      </c>
      <c r="I212" s="19"/>
    </row>
    <row r="213" ht="14.25" customHeight="1">
      <c r="A213" s="21" t="s">
        <v>963</v>
      </c>
      <c r="B213" s="42" t="s">
        <v>889</v>
      </c>
      <c r="C213" s="12" t="s">
        <v>906</v>
      </c>
      <c r="D213" s="13" t="s">
        <v>11</v>
      </c>
      <c r="E213" s="13" t="s">
        <v>11</v>
      </c>
      <c r="F213" s="25"/>
      <c r="G213" s="43">
        <f>IFERROR(__xludf.DUMMYFUNCTION("COUNTA(SPLIT(A213, "" ""))"),4.0)</f>
        <v>4</v>
      </c>
      <c r="H213" s="15" t="b">
        <f t="shared" si="1"/>
        <v>1</v>
      </c>
      <c r="I213" s="16"/>
    </row>
    <row r="214" ht="14.25" customHeight="1">
      <c r="A214" s="17" t="s">
        <v>964</v>
      </c>
      <c r="B214" s="40" t="s">
        <v>891</v>
      </c>
      <c r="C214" s="7" t="s">
        <v>906</v>
      </c>
      <c r="D214" s="18" t="s">
        <v>11</v>
      </c>
      <c r="E214" s="18" t="s">
        <v>11</v>
      </c>
      <c r="F214" s="29"/>
      <c r="G214" s="41">
        <f>IFERROR(__xludf.DUMMYFUNCTION("COUNTA(SPLIT(A214, "" ""))"),3.0)</f>
        <v>3</v>
      </c>
      <c r="H214" s="9" t="b">
        <f t="shared" si="1"/>
        <v>1</v>
      </c>
      <c r="I214" s="19"/>
    </row>
    <row r="215" ht="14.25" customHeight="1">
      <c r="A215" s="21" t="s">
        <v>965</v>
      </c>
      <c r="B215" s="42" t="s">
        <v>893</v>
      </c>
      <c r="C215" s="12" t="s">
        <v>906</v>
      </c>
      <c r="D215" s="13" t="s">
        <v>11</v>
      </c>
      <c r="E215" s="13" t="s">
        <v>11</v>
      </c>
      <c r="F215" s="25"/>
      <c r="G215" s="43">
        <f>IFERROR(__xludf.DUMMYFUNCTION("COUNTA(SPLIT(A215, "" ""))"),4.0)</f>
        <v>4</v>
      </c>
      <c r="H215" s="15" t="b">
        <f t="shared" si="1"/>
        <v>1</v>
      </c>
      <c r="I215" s="16"/>
    </row>
    <row r="216" ht="14.25" customHeight="1">
      <c r="A216" s="17" t="s">
        <v>966</v>
      </c>
      <c r="B216" s="40" t="s">
        <v>895</v>
      </c>
      <c r="C216" s="7" t="s">
        <v>906</v>
      </c>
      <c r="D216" s="18" t="s">
        <v>11</v>
      </c>
      <c r="E216" s="18" t="s">
        <v>11</v>
      </c>
      <c r="F216" s="29"/>
      <c r="G216" s="41">
        <f>IFERROR(__xludf.DUMMYFUNCTION("COUNTA(SPLIT(A216, "" ""))"),4.0)</f>
        <v>4</v>
      </c>
      <c r="H216" s="9" t="b">
        <f t="shared" si="1"/>
        <v>1</v>
      </c>
      <c r="I216" s="19"/>
    </row>
    <row r="217" ht="14.25" customHeight="1">
      <c r="A217" s="21" t="s">
        <v>967</v>
      </c>
      <c r="B217" s="42" t="s">
        <v>968</v>
      </c>
      <c r="C217" s="12" t="s">
        <v>906</v>
      </c>
      <c r="D217" s="13" t="s">
        <v>11</v>
      </c>
      <c r="E217" s="13" t="s">
        <v>11</v>
      </c>
      <c r="F217" s="25"/>
      <c r="G217" s="43">
        <f>IFERROR(__xludf.DUMMYFUNCTION("COUNTA(SPLIT(A217, "" ""))"),3.0)</f>
        <v>3</v>
      </c>
      <c r="H217" s="15" t="b">
        <f t="shared" si="1"/>
        <v>1</v>
      </c>
      <c r="I217" s="16"/>
    </row>
    <row r="218" ht="14.25" customHeight="1">
      <c r="A218" s="17" t="s">
        <v>969</v>
      </c>
      <c r="B218" s="40" t="s">
        <v>899</v>
      </c>
      <c r="C218" s="7" t="s">
        <v>906</v>
      </c>
      <c r="D218" s="18" t="s">
        <v>11</v>
      </c>
      <c r="E218" s="18" t="s">
        <v>11</v>
      </c>
      <c r="F218" s="29"/>
      <c r="G218" s="41">
        <f>IFERROR(__xludf.DUMMYFUNCTION("COUNTA(SPLIT(A218, "" ""))"),6.0)</f>
        <v>6</v>
      </c>
      <c r="H218" s="9" t="b">
        <f t="shared" si="1"/>
        <v>1</v>
      </c>
      <c r="I218" s="19"/>
    </row>
    <row r="219" ht="14.25" customHeight="1">
      <c r="A219" s="21" t="s">
        <v>970</v>
      </c>
      <c r="B219" s="42" t="s">
        <v>901</v>
      </c>
      <c r="C219" s="12" t="s">
        <v>906</v>
      </c>
      <c r="D219" s="13" t="s">
        <v>11</v>
      </c>
      <c r="E219" s="13" t="s">
        <v>11</v>
      </c>
      <c r="F219" s="25"/>
      <c r="G219" s="43">
        <f>IFERROR(__xludf.DUMMYFUNCTION("COUNTA(SPLIT(A219, "" ""))"),3.0)</f>
        <v>3</v>
      </c>
      <c r="H219" s="15" t="b">
        <f t="shared" si="1"/>
        <v>1</v>
      </c>
      <c r="I219" s="16"/>
    </row>
    <row r="220" ht="14.25" customHeight="1">
      <c r="A220" s="17" t="s">
        <v>971</v>
      </c>
      <c r="B220" s="40" t="s">
        <v>903</v>
      </c>
      <c r="C220" s="7" t="s">
        <v>906</v>
      </c>
      <c r="D220" s="18" t="s">
        <v>11</v>
      </c>
      <c r="E220" s="18" t="s">
        <v>11</v>
      </c>
      <c r="F220" s="29"/>
      <c r="G220" s="41">
        <f>IFERROR(__xludf.DUMMYFUNCTION("COUNTA(SPLIT(A220, "" ""))"),4.0)</f>
        <v>4</v>
      </c>
      <c r="H220" s="9" t="b">
        <f t="shared" si="1"/>
        <v>1</v>
      </c>
      <c r="I220" s="19"/>
    </row>
    <row r="221" ht="14.25" customHeight="1">
      <c r="A221" s="21" t="s">
        <v>972</v>
      </c>
      <c r="B221" s="42" t="s">
        <v>973</v>
      </c>
      <c r="C221" s="12" t="s">
        <v>906</v>
      </c>
      <c r="D221" s="13" t="s">
        <v>11</v>
      </c>
      <c r="E221" s="13" t="s">
        <v>11</v>
      </c>
      <c r="F221" s="25"/>
      <c r="G221" s="43">
        <f>IFERROR(__xludf.DUMMYFUNCTION("COUNTA(SPLIT(A221, "" ""))"),5.0)</f>
        <v>5</v>
      </c>
      <c r="H221" s="15" t="b">
        <f t="shared" si="1"/>
        <v>1</v>
      </c>
      <c r="I221" s="16"/>
    </row>
    <row r="222" ht="14.25" customHeight="1">
      <c r="A222" s="17" t="s">
        <v>974</v>
      </c>
      <c r="B222" s="40" t="s">
        <v>975</v>
      </c>
      <c r="C222" s="7" t="s">
        <v>10</v>
      </c>
      <c r="D222" s="8" t="s">
        <v>642</v>
      </c>
      <c r="E222" s="8" t="s">
        <v>642</v>
      </c>
      <c r="F222" s="29"/>
      <c r="G222" s="41">
        <f>IFERROR(__xludf.DUMMYFUNCTION("COUNTA(SPLIT(A222, "" ""))"),8.0)</f>
        <v>8</v>
      </c>
      <c r="H222" s="9" t="b">
        <f t="shared" si="1"/>
        <v>1</v>
      </c>
      <c r="I222" s="19"/>
    </row>
    <row r="223" ht="14.25" customHeight="1">
      <c r="A223" s="21" t="s">
        <v>976</v>
      </c>
      <c r="B223" s="42" t="s">
        <v>977</v>
      </c>
      <c r="C223" s="12" t="s">
        <v>10</v>
      </c>
      <c r="D223" s="14" t="s">
        <v>642</v>
      </c>
      <c r="E223" s="14" t="s">
        <v>642</v>
      </c>
      <c r="F223" s="25"/>
      <c r="G223" s="43">
        <f>IFERROR(__xludf.DUMMYFUNCTION("COUNTA(SPLIT(A223, "" ""))"),6.0)</f>
        <v>6</v>
      </c>
      <c r="H223" s="15" t="b">
        <f t="shared" si="1"/>
        <v>1</v>
      </c>
      <c r="I223" s="16"/>
    </row>
    <row r="224" ht="14.25" customHeight="1">
      <c r="A224" s="17" t="s">
        <v>978</v>
      </c>
      <c r="B224" s="40" t="s">
        <v>979</v>
      </c>
      <c r="C224" s="7" t="s">
        <v>10</v>
      </c>
      <c r="D224" s="8" t="s">
        <v>642</v>
      </c>
      <c r="E224" s="8" t="s">
        <v>642</v>
      </c>
      <c r="F224" s="29"/>
      <c r="G224" s="41">
        <f>IFERROR(__xludf.DUMMYFUNCTION("COUNTA(SPLIT(A224, "" ""))"),40.0)</f>
        <v>40</v>
      </c>
      <c r="H224" s="9" t="b">
        <f t="shared" si="1"/>
        <v>1</v>
      </c>
      <c r="I224" s="19"/>
    </row>
    <row r="225" ht="14.25" customHeight="1">
      <c r="A225" s="21" t="s">
        <v>980</v>
      </c>
      <c r="B225" s="42" t="s">
        <v>981</v>
      </c>
      <c r="C225" s="12" t="s">
        <v>596</v>
      </c>
      <c r="D225" s="14" t="s">
        <v>642</v>
      </c>
      <c r="E225" s="14" t="s">
        <v>642</v>
      </c>
      <c r="F225" s="25"/>
      <c r="G225" s="43">
        <f>IFERROR(__xludf.DUMMYFUNCTION("COUNTA(SPLIT(A225, "" ""))"),5.0)</f>
        <v>5</v>
      </c>
      <c r="H225" s="15" t="b">
        <f t="shared" si="1"/>
        <v>1</v>
      </c>
      <c r="I225" s="16"/>
    </row>
    <row r="226" ht="14.25" customHeight="1">
      <c r="A226" s="17" t="s">
        <v>982</v>
      </c>
      <c r="B226" s="51" t="s">
        <v>983</v>
      </c>
      <c r="C226" s="7" t="s">
        <v>596</v>
      </c>
      <c r="D226" s="8" t="s">
        <v>642</v>
      </c>
      <c r="E226" s="8" t="s">
        <v>642</v>
      </c>
      <c r="F226" s="29"/>
      <c r="G226" s="41">
        <f>IFERROR(__xludf.DUMMYFUNCTION("COUNTA(SPLIT(A226, "" ""))"),3.0)</f>
        <v>3</v>
      </c>
      <c r="H226" s="9" t="b">
        <f t="shared" si="1"/>
        <v>1</v>
      </c>
      <c r="I226" s="19"/>
    </row>
    <row r="227" ht="14.25" customHeight="1">
      <c r="A227" s="21" t="s">
        <v>1</v>
      </c>
      <c r="B227" s="52" t="s">
        <v>984</v>
      </c>
      <c r="C227" s="12" t="s">
        <v>596</v>
      </c>
      <c r="D227" s="14" t="s">
        <v>642</v>
      </c>
      <c r="E227" s="14" t="s">
        <v>642</v>
      </c>
      <c r="F227" s="25"/>
      <c r="G227" s="43">
        <f>IFERROR(__xludf.DUMMYFUNCTION("COUNTA(SPLIT(A227, "" ""))"),1.0)</f>
        <v>1</v>
      </c>
      <c r="H227" s="15" t="b">
        <f t="shared" si="1"/>
        <v>1</v>
      </c>
      <c r="I227" s="16"/>
    </row>
    <row r="228" ht="14.25" customHeight="1">
      <c r="A228" s="17" t="s">
        <v>985</v>
      </c>
      <c r="B228" s="40" t="s">
        <v>981</v>
      </c>
      <c r="C228" s="7" t="s">
        <v>906</v>
      </c>
      <c r="D228" s="8" t="s">
        <v>642</v>
      </c>
      <c r="E228" s="8" t="s">
        <v>642</v>
      </c>
      <c r="F228" s="29"/>
      <c r="G228" s="41">
        <f>IFERROR(__xludf.DUMMYFUNCTION("COUNTA(SPLIT(A228, "" ""))"),5.0)</f>
        <v>5</v>
      </c>
      <c r="H228" s="9" t="b">
        <f t="shared" si="1"/>
        <v>1</v>
      </c>
      <c r="I228" s="19"/>
    </row>
    <row r="229" ht="14.25" customHeight="1">
      <c r="A229" s="21" t="s">
        <v>986</v>
      </c>
      <c r="B229" s="42" t="s">
        <v>983</v>
      </c>
      <c r="C229" s="12" t="s">
        <v>906</v>
      </c>
      <c r="D229" s="14" t="s">
        <v>642</v>
      </c>
      <c r="E229" s="14" t="s">
        <v>642</v>
      </c>
      <c r="F229" s="25"/>
      <c r="G229" s="43">
        <f>IFERROR(__xludf.DUMMYFUNCTION("COUNTA(SPLIT(A229, "" ""))"),3.0)</f>
        <v>3</v>
      </c>
      <c r="H229" s="15" t="b">
        <f t="shared" si="1"/>
        <v>1</v>
      </c>
      <c r="I229" s="16"/>
    </row>
    <row r="230" ht="14.25" customHeight="1">
      <c r="A230" s="17" t="s">
        <v>987</v>
      </c>
      <c r="B230" s="53" t="s">
        <v>984</v>
      </c>
      <c r="C230" s="7" t="s">
        <v>906</v>
      </c>
      <c r="D230" s="8" t="s">
        <v>642</v>
      </c>
      <c r="E230" s="8" t="s">
        <v>642</v>
      </c>
      <c r="F230" s="29"/>
      <c r="G230" s="41">
        <f>IFERROR(__xludf.DUMMYFUNCTION("COUNTA(SPLIT(A230, "" ""))"),1.0)</f>
        <v>1</v>
      </c>
      <c r="H230" s="9" t="b">
        <f t="shared" si="1"/>
        <v>1</v>
      </c>
      <c r="I230" s="19"/>
    </row>
    <row r="231" ht="14.25" customHeight="1">
      <c r="A231" s="11" t="s">
        <v>988</v>
      </c>
      <c r="B231" s="54" t="s">
        <v>989</v>
      </c>
      <c r="C231" s="12" t="s">
        <v>10</v>
      </c>
      <c r="D231" s="14" t="s">
        <v>642</v>
      </c>
      <c r="E231" s="14" t="s">
        <v>642</v>
      </c>
      <c r="F231" s="25"/>
      <c r="G231" s="43">
        <f>IFERROR(__xludf.DUMMYFUNCTION("COUNTA(SPLIT(A231, "" ""))"),16.0)</f>
        <v>16</v>
      </c>
      <c r="H231" s="15" t="b">
        <f t="shared" si="1"/>
        <v>1</v>
      </c>
      <c r="I231" s="16"/>
    </row>
    <row r="232" ht="14.25" customHeight="1">
      <c r="A232" s="5" t="s">
        <v>990</v>
      </c>
      <c r="B232" s="55" t="s">
        <v>991</v>
      </c>
      <c r="C232" s="7" t="s">
        <v>10</v>
      </c>
      <c r="D232" s="8" t="s">
        <v>642</v>
      </c>
      <c r="E232" s="8" t="s">
        <v>642</v>
      </c>
      <c r="F232" s="29"/>
      <c r="G232" s="41">
        <f>IFERROR(__xludf.DUMMYFUNCTION("COUNTA(SPLIT(A232, "" ""))"),2.0)</f>
        <v>2</v>
      </c>
      <c r="H232" s="9" t="b">
        <f t="shared" si="1"/>
        <v>1</v>
      </c>
      <c r="I232" s="19"/>
    </row>
    <row r="233" ht="14.25" customHeight="1">
      <c r="A233" s="11" t="s">
        <v>992</v>
      </c>
      <c r="B233" s="54" t="s">
        <v>993</v>
      </c>
      <c r="C233" s="12" t="s">
        <v>10</v>
      </c>
      <c r="D233" s="14" t="s">
        <v>642</v>
      </c>
      <c r="E233" s="14" t="s">
        <v>642</v>
      </c>
      <c r="F233" s="25"/>
      <c r="G233" s="43">
        <f>IFERROR(__xludf.DUMMYFUNCTION("COUNTA(SPLIT(A233, "" ""))"),7.0)</f>
        <v>7</v>
      </c>
      <c r="H233" s="15" t="b">
        <f t="shared" si="1"/>
        <v>1</v>
      </c>
      <c r="I233" s="16"/>
    </row>
    <row r="234" ht="14.25" customHeight="1">
      <c r="A234" s="5" t="s">
        <v>994</v>
      </c>
      <c r="B234" s="55" t="s">
        <v>995</v>
      </c>
      <c r="C234" s="7" t="s">
        <v>10</v>
      </c>
      <c r="D234" s="8" t="s">
        <v>642</v>
      </c>
      <c r="E234" s="8" t="s">
        <v>642</v>
      </c>
      <c r="F234" s="29"/>
      <c r="G234" s="41">
        <f>IFERROR(__xludf.DUMMYFUNCTION("COUNTA(SPLIT(A234, "" ""))"),2.0)</f>
        <v>2</v>
      </c>
      <c r="H234" s="9" t="b">
        <f t="shared" si="1"/>
        <v>1</v>
      </c>
      <c r="I234" s="19"/>
    </row>
    <row r="235" ht="14.25" customHeight="1">
      <c r="A235" s="56" t="s">
        <v>996</v>
      </c>
      <c r="B235" s="57" t="s">
        <v>997</v>
      </c>
      <c r="C235" s="58" t="s">
        <v>10</v>
      </c>
      <c r="D235" s="59" t="s">
        <v>642</v>
      </c>
      <c r="E235" s="59" t="s">
        <v>642</v>
      </c>
      <c r="F235" s="60"/>
      <c r="G235" s="61">
        <f>IFERROR(__xludf.DUMMYFUNCTION("COUNTA(SPLIT(A235, "" ""))"),2.0)</f>
        <v>2</v>
      </c>
      <c r="H235" s="62" t="b">
        <f t="shared" si="1"/>
        <v>1</v>
      </c>
      <c r="I235" s="63"/>
    </row>
  </sheetData>
  <conditionalFormatting sqref="C1:C235 D1 B226">
    <cfRule type="containsBlanks" dxfId="0" priority="1">
      <formula>LEN(TRIM(C1))=0</formula>
    </cfRule>
  </conditionalFormatting>
  <conditionalFormatting sqref="B1:B7 B9 B11:B16 B18:B235">
    <cfRule type="containsBlanks" dxfId="1" priority="2">
      <formula>LEN(TRIM(B1))=0</formula>
    </cfRule>
  </conditionalFormatting>
  <dataValidations>
    <dataValidation type="list" allowBlank="1" sqref="D2:E23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4" t="s">
        <v>1</v>
      </c>
      <c r="C1" s="3" t="s">
        <v>2</v>
      </c>
      <c r="D1" s="3" t="s">
        <v>3</v>
      </c>
      <c r="E1" s="65" t="s">
        <v>4</v>
      </c>
      <c r="F1" s="65" t="s">
        <v>5</v>
      </c>
      <c r="G1" s="3" t="s">
        <v>6</v>
      </c>
      <c r="H1" s="4" t="s">
        <v>7</v>
      </c>
    </row>
    <row r="2" ht="14.25" customHeight="1">
      <c r="A2" s="17" t="s">
        <v>998</v>
      </c>
      <c r="B2" s="66" t="s">
        <v>999</v>
      </c>
      <c r="C2" s="7" t="s">
        <v>10</v>
      </c>
      <c r="D2" s="18" t="s">
        <v>11</v>
      </c>
      <c r="E2" s="8" t="s">
        <v>11</v>
      </c>
      <c r="F2" s="67"/>
      <c r="G2" s="9">
        <f>IFERROR(__xludf.DUMMYFUNCTION("COUNTA(SPLIT(A2, "" ""))"),17.0)</f>
        <v>17</v>
      </c>
      <c r="H2" s="19" t="b">
        <f t="shared" ref="H2:H92" si="1">if(len(B2)&gt;0,TRUE,FALSE)</f>
        <v>1</v>
      </c>
    </row>
    <row r="3" ht="14.25" customHeight="1">
      <c r="A3" s="21" t="s">
        <v>1000</v>
      </c>
      <c r="B3" s="45" t="s">
        <v>1000</v>
      </c>
      <c r="C3" s="12" t="s">
        <v>10</v>
      </c>
      <c r="D3" s="13" t="s">
        <v>11</v>
      </c>
      <c r="E3" s="14" t="s">
        <v>11</v>
      </c>
      <c r="F3" s="68"/>
      <c r="G3" s="15">
        <f>IFERROR(__xludf.DUMMYFUNCTION("COUNTA(SPLIT(A3, "" ""))"),4.0)</f>
        <v>4</v>
      </c>
      <c r="H3" s="16" t="b">
        <f t="shared" si="1"/>
        <v>1</v>
      </c>
    </row>
    <row r="4" ht="14.25" customHeight="1">
      <c r="A4" s="69" t="s">
        <v>1001</v>
      </c>
      <c r="B4" s="70" t="s">
        <v>1001</v>
      </c>
      <c r="C4" s="7" t="s">
        <v>10</v>
      </c>
      <c r="D4" s="18" t="s">
        <v>11</v>
      </c>
      <c r="E4" s="8" t="s">
        <v>11</v>
      </c>
      <c r="F4" s="67"/>
      <c r="G4" s="9">
        <f>IFERROR(__xludf.DUMMYFUNCTION("COUNTA(SPLIT(A4, "" ""))"),4.0)</f>
        <v>4</v>
      </c>
      <c r="H4" s="19" t="b">
        <f t="shared" si="1"/>
        <v>1</v>
      </c>
    </row>
    <row r="5" ht="14.25" customHeight="1">
      <c r="A5" s="21" t="s">
        <v>602</v>
      </c>
      <c r="B5" s="71" t="s">
        <v>603</v>
      </c>
      <c r="C5" s="12" t="s">
        <v>10</v>
      </c>
      <c r="D5" s="13" t="s">
        <v>11</v>
      </c>
      <c r="E5" s="14" t="s">
        <v>11</v>
      </c>
      <c r="F5" s="68"/>
      <c r="G5" s="15">
        <f>IFERROR(__xludf.DUMMYFUNCTION("COUNTA(SPLIT(A5, "" ""))"),7.0)</f>
        <v>7</v>
      </c>
      <c r="H5" s="16" t="b">
        <f t="shared" si="1"/>
        <v>1</v>
      </c>
    </row>
    <row r="6" ht="14.25" customHeight="1">
      <c r="A6" s="17" t="s">
        <v>1002</v>
      </c>
      <c r="B6" s="66" t="s">
        <v>1003</v>
      </c>
      <c r="C6" s="7" t="s">
        <v>10</v>
      </c>
      <c r="D6" s="18" t="s">
        <v>11</v>
      </c>
      <c r="E6" s="8" t="s">
        <v>11</v>
      </c>
      <c r="F6" s="67"/>
      <c r="G6" s="9">
        <f>IFERROR(__xludf.DUMMYFUNCTION("COUNTA(SPLIT(A6, "" ""))"),14.0)</f>
        <v>14</v>
      </c>
      <c r="H6" s="19" t="b">
        <f t="shared" si="1"/>
        <v>1</v>
      </c>
    </row>
    <row r="7" ht="14.25" customHeight="1">
      <c r="A7" s="21" t="s">
        <v>1004</v>
      </c>
      <c r="B7" s="71" t="s">
        <v>1005</v>
      </c>
      <c r="C7" s="12" t="s">
        <v>10</v>
      </c>
      <c r="D7" s="13" t="s">
        <v>11</v>
      </c>
      <c r="E7" s="14" t="s">
        <v>11</v>
      </c>
      <c r="F7" s="68"/>
      <c r="G7" s="15">
        <f>IFERROR(__xludf.DUMMYFUNCTION("COUNTA(SPLIT(A7, "" ""))"),29.0)</f>
        <v>29</v>
      </c>
      <c r="H7" s="16" t="b">
        <f t="shared" si="1"/>
        <v>1</v>
      </c>
    </row>
    <row r="8" ht="14.25" customHeight="1">
      <c r="A8" s="17" t="s">
        <v>1006</v>
      </c>
      <c r="B8" s="66" t="s">
        <v>1007</v>
      </c>
      <c r="C8" s="7" t="s">
        <v>10</v>
      </c>
      <c r="D8" s="18" t="s">
        <v>11</v>
      </c>
      <c r="E8" s="8" t="s">
        <v>11</v>
      </c>
      <c r="F8" s="67"/>
      <c r="G8" s="9">
        <f>IFERROR(__xludf.DUMMYFUNCTION("COUNTA(SPLIT(A8, "" ""))"),11.0)</f>
        <v>11</v>
      </c>
      <c r="H8" s="19" t="b">
        <f t="shared" si="1"/>
        <v>1</v>
      </c>
    </row>
    <row r="9" ht="14.25" customHeight="1">
      <c r="A9" s="21" t="s">
        <v>1008</v>
      </c>
      <c r="B9" s="71" t="s">
        <v>1009</v>
      </c>
      <c r="C9" s="12" t="s">
        <v>10</v>
      </c>
      <c r="D9" s="13" t="s">
        <v>11</v>
      </c>
      <c r="E9" s="14" t="s">
        <v>11</v>
      </c>
      <c r="F9" s="68"/>
      <c r="G9" s="15">
        <f>IFERROR(__xludf.DUMMYFUNCTION("COUNTA(SPLIT(A9, "" ""))"),6.0)</f>
        <v>6</v>
      </c>
      <c r="H9" s="16" t="b">
        <f t="shared" si="1"/>
        <v>1</v>
      </c>
    </row>
    <row r="10" ht="14.25" customHeight="1">
      <c r="A10" s="17" t="s">
        <v>1010</v>
      </c>
      <c r="B10" s="66" t="s">
        <v>1011</v>
      </c>
      <c r="C10" s="7" t="s">
        <v>10</v>
      </c>
      <c r="D10" s="18" t="s">
        <v>11</v>
      </c>
      <c r="E10" s="8" t="s">
        <v>11</v>
      </c>
      <c r="F10" s="67"/>
      <c r="G10" s="9">
        <f>IFERROR(__xludf.DUMMYFUNCTION("COUNTA(SPLIT(A10, "" ""))"),16.0)</f>
        <v>16</v>
      </c>
      <c r="H10" s="19" t="b">
        <f t="shared" si="1"/>
        <v>1</v>
      </c>
    </row>
    <row r="11" ht="14.25" customHeight="1">
      <c r="A11" s="21" t="s">
        <v>1012</v>
      </c>
      <c r="B11" s="72" t="s">
        <v>1013</v>
      </c>
      <c r="C11" s="12" t="s">
        <v>10</v>
      </c>
      <c r="D11" s="13" t="s">
        <v>11</v>
      </c>
      <c r="E11" s="14" t="s">
        <v>11</v>
      </c>
      <c r="F11" s="68"/>
      <c r="G11" s="15">
        <f>IFERROR(__xludf.DUMMYFUNCTION("COUNTA(SPLIT(A11, "" ""))"),35.0)</f>
        <v>35</v>
      </c>
      <c r="H11" s="16" t="b">
        <f t="shared" si="1"/>
        <v>1</v>
      </c>
    </row>
    <row r="12" ht="14.25" customHeight="1">
      <c r="A12" s="17" t="s">
        <v>1014</v>
      </c>
      <c r="B12" s="70" t="s">
        <v>1015</v>
      </c>
      <c r="C12" s="7" t="s">
        <v>10</v>
      </c>
      <c r="D12" s="18" t="s">
        <v>11</v>
      </c>
      <c r="E12" s="8" t="s">
        <v>11</v>
      </c>
      <c r="F12" s="67"/>
      <c r="G12" s="9">
        <f>IFERROR(__xludf.DUMMYFUNCTION("COUNTA(SPLIT(A12, "" ""))"),9.0)</f>
        <v>9</v>
      </c>
      <c r="H12" s="19" t="b">
        <f t="shared" si="1"/>
        <v>1</v>
      </c>
    </row>
    <row r="13" ht="14.25" customHeight="1">
      <c r="A13" s="21" t="s">
        <v>1016</v>
      </c>
      <c r="B13" s="71" t="s">
        <v>1017</v>
      </c>
      <c r="C13" s="12" t="s">
        <v>10</v>
      </c>
      <c r="D13" s="13" t="s">
        <v>11</v>
      </c>
      <c r="E13" s="14" t="s">
        <v>11</v>
      </c>
      <c r="F13" s="68"/>
      <c r="G13" s="15">
        <f>IFERROR(__xludf.DUMMYFUNCTION("COUNTA(SPLIT(A13, "" ""))"),8.0)</f>
        <v>8</v>
      </c>
      <c r="H13" s="16" t="b">
        <f t="shared" si="1"/>
        <v>1</v>
      </c>
    </row>
    <row r="14" ht="14.25" customHeight="1">
      <c r="A14" s="17" t="s">
        <v>1018</v>
      </c>
      <c r="B14" s="70" t="s">
        <v>1019</v>
      </c>
      <c r="C14" s="7" t="s">
        <v>10</v>
      </c>
      <c r="D14" s="18" t="s">
        <v>11</v>
      </c>
      <c r="E14" s="8" t="s">
        <v>11</v>
      </c>
      <c r="F14" s="67"/>
      <c r="G14" s="9">
        <f>IFERROR(__xludf.DUMMYFUNCTION("COUNTA(SPLIT(A14, "" ""))"),19.0)</f>
        <v>19</v>
      </c>
      <c r="H14" s="19" t="b">
        <f t="shared" si="1"/>
        <v>1</v>
      </c>
    </row>
    <row r="15" ht="14.25" customHeight="1">
      <c r="A15" s="21" t="s">
        <v>1020</v>
      </c>
      <c r="B15" s="73" t="s">
        <v>1021</v>
      </c>
      <c r="C15" s="12" t="s">
        <v>10</v>
      </c>
      <c r="D15" s="14" t="s">
        <v>11</v>
      </c>
      <c r="E15" s="14" t="s">
        <v>11</v>
      </c>
      <c r="F15" s="68"/>
      <c r="G15" s="15">
        <f>IFERROR(__xludf.DUMMYFUNCTION("COUNTA(SPLIT(A15, "" ""))"),36.0)</f>
        <v>36</v>
      </c>
      <c r="H15" s="16" t="b">
        <f t="shared" si="1"/>
        <v>1</v>
      </c>
    </row>
    <row r="16" ht="14.25" customHeight="1">
      <c r="A16" s="5" t="s">
        <v>1022</v>
      </c>
      <c r="B16" s="70" t="s">
        <v>1023</v>
      </c>
      <c r="C16" s="7" t="s">
        <v>10</v>
      </c>
      <c r="D16" s="8" t="s">
        <v>11</v>
      </c>
      <c r="E16" s="8" t="s">
        <v>11</v>
      </c>
      <c r="F16" s="67"/>
      <c r="G16" s="9">
        <f>IFERROR(__xludf.DUMMYFUNCTION("COUNTA(SPLIT(A16, "" ""))"),12.0)</f>
        <v>12</v>
      </c>
      <c r="H16" s="19" t="b">
        <f t="shared" si="1"/>
        <v>1</v>
      </c>
    </row>
    <row r="17" ht="14.25" customHeight="1">
      <c r="A17" s="21" t="s">
        <v>1024</v>
      </c>
      <c r="B17" s="73" t="s">
        <v>1025</v>
      </c>
      <c r="C17" s="12" t="s">
        <v>10</v>
      </c>
      <c r="D17" s="13" t="s">
        <v>11</v>
      </c>
      <c r="E17" s="14" t="s">
        <v>11</v>
      </c>
      <c r="F17" s="68"/>
      <c r="G17" s="15">
        <f>IFERROR(__xludf.DUMMYFUNCTION("COUNTA(SPLIT(A17, "" ""))"),19.0)</f>
        <v>19</v>
      </c>
      <c r="H17" s="16" t="b">
        <f t="shared" si="1"/>
        <v>1</v>
      </c>
    </row>
    <row r="18" ht="14.25" customHeight="1">
      <c r="A18" s="17" t="s">
        <v>1026</v>
      </c>
      <c r="B18" s="66" t="s">
        <v>1027</v>
      </c>
      <c r="C18" s="7" t="s">
        <v>10</v>
      </c>
      <c r="D18" s="18" t="s">
        <v>11</v>
      </c>
      <c r="E18" s="8" t="s">
        <v>11</v>
      </c>
      <c r="F18" s="67"/>
      <c r="G18" s="9">
        <f>IFERROR(__xludf.DUMMYFUNCTION("COUNTA(SPLIT(A18, "" ""))"),14.0)</f>
        <v>14</v>
      </c>
      <c r="H18" s="19" t="b">
        <f t="shared" si="1"/>
        <v>1</v>
      </c>
    </row>
    <row r="19" ht="14.25" customHeight="1">
      <c r="A19" s="21" t="s">
        <v>1028</v>
      </c>
      <c r="B19" s="73" t="s">
        <v>1029</v>
      </c>
      <c r="C19" s="12" t="s">
        <v>10</v>
      </c>
      <c r="D19" s="13" t="s">
        <v>11</v>
      </c>
      <c r="E19" s="14" t="s">
        <v>11</v>
      </c>
      <c r="F19" s="68"/>
      <c r="G19" s="15">
        <f>IFERROR(__xludf.DUMMYFUNCTION("COUNTA(SPLIT(A19, "" ""))"),17.0)</f>
        <v>17</v>
      </c>
      <c r="H19" s="16" t="b">
        <f t="shared" si="1"/>
        <v>1</v>
      </c>
    </row>
    <row r="20" ht="14.25" customHeight="1">
      <c r="A20" s="17" t="s">
        <v>1030</v>
      </c>
      <c r="B20" s="70" t="s">
        <v>1031</v>
      </c>
      <c r="C20" s="7" t="s">
        <v>10</v>
      </c>
      <c r="D20" s="18" t="s">
        <v>11</v>
      </c>
      <c r="E20" s="8" t="s">
        <v>11</v>
      </c>
      <c r="F20" s="67"/>
      <c r="G20" s="9">
        <f>IFERROR(__xludf.DUMMYFUNCTION("COUNTA(SPLIT(A20, "" ""))"),4.0)</f>
        <v>4</v>
      </c>
      <c r="H20" s="19" t="b">
        <f t="shared" si="1"/>
        <v>1</v>
      </c>
    </row>
    <row r="21" ht="14.25" customHeight="1">
      <c r="A21" s="21" t="s">
        <v>1032</v>
      </c>
      <c r="B21" s="73" t="s">
        <v>1033</v>
      </c>
      <c r="C21" s="12" t="s">
        <v>10</v>
      </c>
      <c r="D21" s="13" t="s">
        <v>11</v>
      </c>
      <c r="E21" s="14" t="s">
        <v>11</v>
      </c>
      <c r="F21" s="68"/>
      <c r="G21" s="15">
        <f>IFERROR(__xludf.DUMMYFUNCTION("COUNTA(SPLIT(A21, "" ""))"),6.0)</f>
        <v>6</v>
      </c>
      <c r="H21" s="16" t="b">
        <f t="shared" si="1"/>
        <v>1</v>
      </c>
    </row>
    <row r="22" ht="14.25" customHeight="1">
      <c r="A22" s="17" t="s">
        <v>1034</v>
      </c>
      <c r="B22" s="74" t="s">
        <v>1035</v>
      </c>
      <c r="C22" s="7" t="s">
        <v>10</v>
      </c>
      <c r="D22" s="18" t="s">
        <v>11</v>
      </c>
      <c r="E22" s="8" t="s">
        <v>11</v>
      </c>
      <c r="F22" s="67"/>
      <c r="G22" s="9">
        <f>IFERROR(__xludf.DUMMYFUNCTION("COUNTA(SPLIT(A22, "" ""))"),8.0)</f>
        <v>8</v>
      </c>
      <c r="H22" s="19" t="b">
        <f t="shared" si="1"/>
        <v>1</v>
      </c>
    </row>
    <row r="23" ht="14.25" customHeight="1">
      <c r="A23" s="21" t="s">
        <v>1036</v>
      </c>
      <c r="B23" s="75" t="s">
        <v>1037</v>
      </c>
      <c r="C23" s="12" t="s">
        <v>10</v>
      </c>
      <c r="D23" s="13" t="s">
        <v>11</v>
      </c>
      <c r="E23" s="14" t="s">
        <v>11</v>
      </c>
      <c r="F23" s="68"/>
      <c r="G23" s="15">
        <f>IFERROR(__xludf.DUMMYFUNCTION("COUNTA(SPLIT(A23, "" ""))"),28.0)</f>
        <v>28</v>
      </c>
      <c r="H23" s="16" t="b">
        <f t="shared" si="1"/>
        <v>1</v>
      </c>
    </row>
    <row r="24" ht="14.25" customHeight="1">
      <c r="A24" s="5" t="s">
        <v>1038</v>
      </c>
      <c r="B24" s="66" t="s">
        <v>1039</v>
      </c>
      <c r="C24" s="7" t="s">
        <v>10</v>
      </c>
      <c r="D24" s="8" t="s">
        <v>11</v>
      </c>
      <c r="E24" s="8" t="s">
        <v>11</v>
      </c>
      <c r="F24" s="67"/>
      <c r="G24" s="9">
        <f>IFERROR(__xludf.DUMMYFUNCTION("COUNTA(SPLIT(A24, "" ""))"),15.0)</f>
        <v>15</v>
      </c>
      <c r="H24" s="19" t="b">
        <f t="shared" si="1"/>
        <v>1</v>
      </c>
    </row>
    <row r="25" ht="14.25" customHeight="1">
      <c r="A25" s="21" t="s">
        <v>1040</v>
      </c>
      <c r="B25" s="73" t="s">
        <v>1041</v>
      </c>
      <c r="C25" s="12" t="s">
        <v>10</v>
      </c>
      <c r="D25" s="13" t="s">
        <v>11</v>
      </c>
      <c r="E25" s="14" t="s">
        <v>11</v>
      </c>
      <c r="F25" s="68"/>
      <c r="G25" s="15">
        <f>IFERROR(__xludf.DUMMYFUNCTION("COUNTA(SPLIT(A25, "" ""))"),5.0)</f>
        <v>5</v>
      </c>
      <c r="H25" s="16" t="b">
        <f t="shared" si="1"/>
        <v>1</v>
      </c>
    </row>
    <row r="26" ht="14.25" customHeight="1">
      <c r="A26" s="17" t="s">
        <v>1042</v>
      </c>
      <c r="B26" s="66" t="s">
        <v>1043</v>
      </c>
      <c r="C26" s="7" t="s">
        <v>10</v>
      </c>
      <c r="D26" s="18" t="s">
        <v>11</v>
      </c>
      <c r="E26" s="8" t="s">
        <v>11</v>
      </c>
      <c r="F26" s="67"/>
      <c r="G26" s="9">
        <f>IFERROR(__xludf.DUMMYFUNCTION("COUNTA(SPLIT(A26, "" ""))"),30.0)</f>
        <v>30</v>
      </c>
      <c r="H26" s="19" t="b">
        <f t="shared" si="1"/>
        <v>1</v>
      </c>
    </row>
    <row r="27" ht="14.25" customHeight="1">
      <c r="A27" s="21" t="s">
        <v>1044</v>
      </c>
      <c r="B27" s="71" t="s">
        <v>1045</v>
      </c>
      <c r="C27" s="12" t="s">
        <v>10</v>
      </c>
      <c r="D27" s="13" t="s">
        <v>11</v>
      </c>
      <c r="E27" s="14" t="s">
        <v>11</v>
      </c>
      <c r="F27" s="68"/>
      <c r="G27" s="15">
        <f>IFERROR(__xludf.DUMMYFUNCTION("COUNTA(SPLIT(A27, "" ""))"),6.0)</f>
        <v>6</v>
      </c>
      <c r="H27" s="16" t="b">
        <f t="shared" si="1"/>
        <v>1</v>
      </c>
    </row>
    <row r="28" ht="14.25" customHeight="1">
      <c r="A28" s="17" t="s">
        <v>1046</v>
      </c>
      <c r="B28" s="66" t="s">
        <v>1047</v>
      </c>
      <c r="C28" s="7" t="s">
        <v>10</v>
      </c>
      <c r="D28" s="18" t="s">
        <v>11</v>
      </c>
      <c r="E28" s="8" t="s">
        <v>11</v>
      </c>
      <c r="F28" s="67"/>
      <c r="G28" s="9">
        <f>IFERROR(__xludf.DUMMYFUNCTION("COUNTA(SPLIT(A28, "" ""))"),11.0)</f>
        <v>11</v>
      </c>
      <c r="H28" s="19" t="b">
        <f t="shared" si="1"/>
        <v>1</v>
      </c>
    </row>
    <row r="29" ht="14.25" customHeight="1">
      <c r="A29" s="21" t="s">
        <v>1048</v>
      </c>
      <c r="B29" s="73" t="s">
        <v>1049</v>
      </c>
      <c r="C29" s="12" t="s">
        <v>10</v>
      </c>
      <c r="D29" s="13" t="s">
        <v>11</v>
      </c>
      <c r="E29" s="14" t="s">
        <v>11</v>
      </c>
      <c r="F29" s="68"/>
      <c r="G29" s="15">
        <f>IFERROR(__xludf.DUMMYFUNCTION("COUNTA(SPLIT(A29, "" ""))"),11.0)</f>
        <v>11</v>
      </c>
      <c r="H29" s="16" t="b">
        <f t="shared" si="1"/>
        <v>1</v>
      </c>
    </row>
    <row r="30" ht="14.25" customHeight="1">
      <c r="A30" s="17" t="s">
        <v>0</v>
      </c>
      <c r="B30" s="44" t="s">
        <v>0</v>
      </c>
      <c r="C30" s="7" t="s">
        <v>596</v>
      </c>
      <c r="D30" s="18" t="s">
        <v>11</v>
      </c>
      <c r="E30" s="8" t="s">
        <v>11</v>
      </c>
      <c r="F30" s="67"/>
      <c r="G30" s="9">
        <f>IFERROR(__xludf.DUMMYFUNCTION("COUNTA(SPLIT(A30, "" ""))"),1.0)</f>
        <v>1</v>
      </c>
      <c r="H30" s="19" t="b">
        <f t="shared" si="1"/>
        <v>1</v>
      </c>
    </row>
    <row r="31" ht="14.25" customHeight="1">
      <c r="A31" s="76" t="s">
        <v>984</v>
      </c>
      <c r="B31" s="73" t="s">
        <v>1050</v>
      </c>
      <c r="C31" s="12" t="s">
        <v>596</v>
      </c>
      <c r="D31" s="13" t="s">
        <v>11</v>
      </c>
      <c r="E31" s="14" t="s">
        <v>11</v>
      </c>
      <c r="F31" s="68"/>
      <c r="G31" s="15">
        <f>IFERROR(__xludf.DUMMYFUNCTION("COUNTA(SPLIT(A31, "" ""))"),2.0)</f>
        <v>2</v>
      </c>
      <c r="H31" s="16" t="b">
        <f t="shared" si="1"/>
        <v>1</v>
      </c>
    </row>
    <row r="32" ht="14.25" customHeight="1">
      <c r="A32" s="17" t="s">
        <v>1051</v>
      </c>
      <c r="B32" s="70" t="s">
        <v>825</v>
      </c>
      <c r="C32" s="7" t="s">
        <v>596</v>
      </c>
      <c r="D32" s="18" t="s">
        <v>11</v>
      </c>
      <c r="E32" s="8" t="s">
        <v>11</v>
      </c>
      <c r="F32" s="67"/>
      <c r="G32" s="9">
        <f>IFERROR(__xludf.DUMMYFUNCTION("COUNTA(SPLIT(A32, "" ""))"),1.0)</f>
        <v>1</v>
      </c>
      <c r="H32" s="19" t="b">
        <f t="shared" si="1"/>
        <v>1</v>
      </c>
    </row>
    <row r="33" ht="14.25" customHeight="1">
      <c r="A33" s="21" t="s">
        <v>1052</v>
      </c>
      <c r="B33" s="71" t="s">
        <v>827</v>
      </c>
      <c r="C33" s="12" t="s">
        <v>596</v>
      </c>
      <c r="D33" s="13" t="s">
        <v>11</v>
      </c>
      <c r="E33" s="14" t="s">
        <v>11</v>
      </c>
      <c r="F33" s="68"/>
      <c r="G33" s="15">
        <f>IFERROR(__xludf.DUMMYFUNCTION("COUNTA(SPLIT(A33, "" ""))"),1.0)</f>
        <v>1</v>
      </c>
      <c r="H33" s="16" t="b">
        <f t="shared" si="1"/>
        <v>1</v>
      </c>
    </row>
    <row r="34" ht="14.25" customHeight="1">
      <c r="A34" s="17" t="s">
        <v>846</v>
      </c>
      <c r="B34" s="70" t="s">
        <v>847</v>
      </c>
      <c r="C34" s="7" t="s">
        <v>596</v>
      </c>
      <c r="D34" s="18" t="s">
        <v>11</v>
      </c>
      <c r="E34" s="8" t="s">
        <v>11</v>
      </c>
      <c r="F34" s="67"/>
      <c r="G34" s="9">
        <f>IFERROR(__xludf.DUMMYFUNCTION("COUNTA(SPLIT(A34, "" ""))"),1.0)</f>
        <v>1</v>
      </c>
      <c r="H34" s="19" t="b">
        <f t="shared" si="1"/>
        <v>1</v>
      </c>
    </row>
    <row r="35" ht="14.25" customHeight="1">
      <c r="A35" s="21" t="s">
        <v>1053</v>
      </c>
      <c r="B35" s="73" t="s">
        <v>1054</v>
      </c>
      <c r="C35" s="12" t="s">
        <v>596</v>
      </c>
      <c r="D35" s="13" t="s">
        <v>11</v>
      </c>
      <c r="E35" s="14" t="s">
        <v>11</v>
      </c>
      <c r="F35" s="68"/>
      <c r="G35" s="15">
        <f>IFERROR(__xludf.DUMMYFUNCTION("COUNTA(SPLIT(A35, "" ""))"),3.0)</f>
        <v>3</v>
      </c>
      <c r="H35" s="16" t="b">
        <f t="shared" si="1"/>
        <v>1</v>
      </c>
    </row>
    <row r="36" ht="14.25" customHeight="1">
      <c r="A36" s="17" t="s">
        <v>1055</v>
      </c>
      <c r="B36" s="70" t="s">
        <v>1056</v>
      </c>
      <c r="C36" s="7" t="s">
        <v>596</v>
      </c>
      <c r="D36" s="18" t="s">
        <v>11</v>
      </c>
      <c r="E36" s="8" t="s">
        <v>11</v>
      </c>
      <c r="F36" s="67"/>
      <c r="G36" s="9">
        <f>IFERROR(__xludf.DUMMYFUNCTION("COUNTA(SPLIT(A36, "" ""))"),1.0)</f>
        <v>1</v>
      </c>
      <c r="H36" s="19" t="b">
        <f t="shared" si="1"/>
        <v>1</v>
      </c>
    </row>
    <row r="37" ht="14.25" customHeight="1">
      <c r="A37" s="21" t="s">
        <v>1057</v>
      </c>
      <c r="B37" s="71" t="s">
        <v>1058</v>
      </c>
      <c r="C37" s="12" t="s">
        <v>596</v>
      </c>
      <c r="D37" s="13" t="s">
        <v>11</v>
      </c>
      <c r="E37" s="14" t="s">
        <v>11</v>
      </c>
      <c r="F37" s="68"/>
      <c r="G37" s="15">
        <f>IFERROR(__xludf.DUMMYFUNCTION("COUNTA(SPLIT(A37, "" ""))"),4.0)</f>
        <v>4</v>
      </c>
      <c r="H37" s="16" t="b">
        <f t="shared" si="1"/>
        <v>1</v>
      </c>
    </row>
    <row r="38" ht="14.25" customHeight="1">
      <c r="A38" s="17" t="s">
        <v>1059</v>
      </c>
      <c r="B38" s="70" t="s">
        <v>1060</v>
      </c>
      <c r="C38" s="7" t="s">
        <v>596</v>
      </c>
      <c r="D38" s="18" t="s">
        <v>11</v>
      </c>
      <c r="E38" s="8" t="s">
        <v>11</v>
      </c>
      <c r="F38" s="67"/>
      <c r="G38" s="9">
        <f>IFERROR(__xludf.DUMMYFUNCTION("COUNTA(SPLIT(A38, "" ""))"),3.0)</f>
        <v>3</v>
      </c>
      <c r="H38" s="19" t="b">
        <f t="shared" si="1"/>
        <v>1</v>
      </c>
    </row>
    <row r="39" ht="14.25" customHeight="1">
      <c r="A39" s="21" t="s">
        <v>1061</v>
      </c>
      <c r="B39" s="77" t="s">
        <v>1062</v>
      </c>
      <c r="C39" s="12" t="s">
        <v>596</v>
      </c>
      <c r="D39" s="13" t="s">
        <v>11</v>
      </c>
      <c r="E39" s="14" t="s">
        <v>11</v>
      </c>
      <c r="F39" s="68"/>
      <c r="G39" s="15">
        <f>IFERROR(__xludf.DUMMYFUNCTION("COUNTA(SPLIT(A39, "" ""))"),3.0)</f>
        <v>3</v>
      </c>
      <c r="H39" s="16" t="b">
        <f t="shared" si="1"/>
        <v>1</v>
      </c>
    </row>
    <row r="40" ht="14.25" customHeight="1">
      <c r="A40" s="17" t="s">
        <v>1063</v>
      </c>
      <c r="B40" s="78" t="s">
        <v>1064</v>
      </c>
      <c r="C40" s="7" t="s">
        <v>596</v>
      </c>
      <c r="D40" s="18" t="s">
        <v>11</v>
      </c>
      <c r="E40" s="8" t="s">
        <v>11</v>
      </c>
      <c r="F40" s="67"/>
      <c r="G40" s="9">
        <f>IFERROR(__xludf.DUMMYFUNCTION("COUNTA(SPLIT(A40, "" ""))"),4.0)</f>
        <v>4</v>
      </c>
      <c r="H40" s="19" t="b">
        <f t="shared" si="1"/>
        <v>1</v>
      </c>
    </row>
    <row r="41" ht="14.25" customHeight="1">
      <c r="A41" s="21" t="s">
        <v>1065</v>
      </c>
      <c r="B41" s="77" t="s">
        <v>1066</v>
      </c>
      <c r="C41" s="12" t="s">
        <v>596</v>
      </c>
      <c r="D41" s="13" t="s">
        <v>11</v>
      </c>
      <c r="E41" s="14" t="s">
        <v>11</v>
      </c>
      <c r="F41" s="68"/>
      <c r="G41" s="15">
        <f>IFERROR(__xludf.DUMMYFUNCTION("COUNTA(SPLIT(A41, "" ""))"),1.0)</f>
        <v>1</v>
      </c>
      <c r="H41" s="16" t="b">
        <f t="shared" si="1"/>
        <v>1</v>
      </c>
    </row>
    <row r="42" ht="14.25" customHeight="1">
      <c r="A42" s="17" t="s">
        <v>1067</v>
      </c>
      <c r="B42" s="78" t="s">
        <v>1068</v>
      </c>
      <c r="C42" s="7" t="s">
        <v>596</v>
      </c>
      <c r="D42" s="18" t="s">
        <v>11</v>
      </c>
      <c r="E42" s="8" t="s">
        <v>11</v>
      </c>
      <c r="F42" s="67"/>
      <c r="G42" s="9">
        <f>IFERROR(__xludf.DUMMYFUNCTION("COUNTA(SPLIT(A42, "" ""))"),1.0)</f>
        <v>1</v>
      </c>
      <c r="H42" s="19" t="b">
        <f t="shared" si="1"/>
        <v>1</v>
      </c>
    </row>
    <row r="43" ht="14.25" customHeight="1">
      <c r="A43" s="21" t="s">
        <v>1069</v>
      </c>
      <c r="B43" s="79" t="s">
        <v>1070</v>
      </c>
      <c r="C43" s="12" t="s">
        <v>596</v>
      </c>
      <c r="D43" s="13" t="s">
        <v>11</v>
      </c>
      <c r="E43" s="14" t="s">
        <v>11</v>
      </c>
      <c r="F43" s="68"/>
      <c r="G43" s="15">
        <f>IFERROR(__xludf.DUMMYFUNCTION("COUNTA(SPLIT(A43, "" ""))"),1.0)</f>
        <v>1</v>
      </c>
      <c r="H43" s="16" t="b">
        <f t="shared" si="1"/>
        <v>1</v>
      </c>
    </row>
    <row r="44" ht="14.25" customHeight="1">
      <c r="A44" s="17" t="s">
        <v>1071</v>
      </c>
      <c r="B44" s="78" t="s">
        <v>1072</v>
      </c>
      <c r="C44" s="7" t="s">
        <v>596</v>
      </c>
      <c r="D44" s="18" t="s">
        <v>11</v>
      </c>
      <c r="E44" s="8" t="s">
        <v>11</v>
      </c>
      <c r="F44" s="67"/>
      <c r="G44" s="9">
        <f>IFERROR(__xludf.DUMMYFUNCTION("COUNTA(SPLIT(A44, "" ""))"),3.0)</f>
        <v>3</v>
      </c>
      <c r="H44" s="19" t="b">
        <f t="shared" si="1"/>
        <v>1</v>
      </c>
    </row>
    <row r="45" ht="14.25" customHeight="1">
      <c r="A45" s="21" t="s">
        <v>1073</v>
      </c>
      <c r="B45" s="77" t="s">
        <v>1074</v>
      </c>
      <c r="C45" s="12" t="s">
        <v>596</v>
      </c>
      <c r="D45" s="13" t="s">
        <v>11</v>
      </c>
      <c r="E45" s="14" t="s">
        <v>11</v>
      </c>
      <c r="F45" s="68"/>
      <c r="G45" s="15">
        <f>IFERROR(__xludf.DUMMYFUNCTION("COUNTA(SPLIT(A45, "" ""))"),3.0)</f>
        <v>3</v>
      </c>
      <c r="H45" s="16" t="b">
        <f t="shared" si="1"/>
        <v>1</v>
      </c>
    </row>
    <row r="46" ht="14.25" customHeight="1">
      <c r="A46" s="17" t="s">
        <v>1075</v>
      </c>
      <c r="B46" s="79" t="s">
        <v>1076</v>
      </c>
      <c r="C46" s="7" t="s">
        <v>596</v>
      </c>
      <c r="D46" s="18" t="s">
        <v>11</v>
      </c>
      <c r="E46" s="8" t="s">
        <v>11</v>
      </c>
      <c r="F46" s="67"/>
      <c r="G46" s="9">
        <f>IFERROR(__xludf.DUMMYFUNCTION("COUNTA(SPLIT(A46, "" ""))"),4.0)</f>
        <v>4</v>
      </c>
      <c r="H46" s="19" t="b">
        <f t="shared" si="1"/>
        <v>1</v>
      </c>
    </row>
    <row r="47" ht="14.25" customHeight="1">
      <c r="A47" s="21" t="s">
        <v>1077</v>
      </c>
      <c r="B47" s="79" t="s">
        <v>1078</v>
      </c>
      <c r="C47" s="12" t="s">
        <v>596</v>
      </c>
      <c r="D47" s="13" t="s">
        <v>11</v>
      </c>
      <c r="E47" s="14" t="s">
        <v>11</v>
      </c>
      <c r="F47" s="68"/>
      <c r="G47" s="15">
        <f>IFERROR(__xludf.DUMMYFUNCTION("COUNTA(SPLIT(A47, "" ""))"),6.0)</f>
        <v>6</v>
      </c>
      <c r="H47" s="16" t="b">
        <f t="shared" si="1"/>
        <v>1</v>
      </c>
    </row>
    <row r="48" ht="14.25" customHeight="1">
      <c r="A48" s="17" t="s">
        <v>1079</v>
      </c>
      <c r="B48" s="80" t="s">
        <v>1080</v>
      </c>
      <c r="C48" s="7" t="s">
        <v>596</v>
      </c>
      <c r="D48" s="18" t="s">
        <v>11</v>
      </c>
      <c r="E48" s="8" t="s">
        <v>11</v>
      </c>
      <c r="F48" s="67"/>
      <c r="G48" s="9">
        <f>IFERROR(__xludf.DUMMYFUNCTION("COUNTA(SPLIT(A48, "" ""))"),1.0)</f>
        <v>1</v>
      </c>
      <c r="H48" s="19" t="b">
        <f t="shared" si="1"/>
        <v>1</v>
      </c>
    </row>
    <row r="49" ht="14.25" customHeight="1">
      <c r="A49" s="21" t="s">
        <v>1081</v>
      </c>
      <c r="B49" s="81" t="s">
        <v>1082</v>
      </c>
      <c r="C49" s="12" t="s">
        <v>596</v>
      </c>
      <c r="D49" s="13" t="s">
        <v>11</v>
      </c>
      <c r="E49" s="14" t="s">
        <v>11</v>
      </c>
      <c r="F49" s="68"/>
      <c r="G49" s="15">
        <f>IFERROR(__xludf.DUMMYFUNCTION("COUNTA(SPLIT(A49, "" ""))"),1.0)</f>
        <v>1</v>
      </c>
      <c r="H49" s="16" t="b">
        <f t="shared" si="1"/>
        <v>1</v>
      </c>
    </row>
    <row r="50" ht="14.25" customHeight="1">
      <c r="A50" s="17" t="s">
        <v>1083</v>
      </c>
      <c r="B50" s="82" t="s">
        <v>1084</v>
      </c>
      <c r="C50" s="7" t="s">
        <v>596</v>
      </c>
      <c r="D50" s="18" t="s">
        <v>11</v>
      </c>
      <c r="E50" s="8" t="s">
        <v>11</v>
      </c>
      <c r="F50" s="67"/>
      <c r="G50" s="9">
        <f>IFERROR(__xludf.DUMMYFUNCTION("COUNTA(SPLIT(A50, "" ""))"),2.0)</f>
        <v>2</v>
      </c>
      <c r="H50" s="19" t="b">
        <f t="shared" si="1"/>
        <v>1</v>
      </c>
    </row>
    <row r="51" ht="14.25" customHeight="1">
      <c r="A51" s="21" t="s">
        <v>1085</v>
      </c>
      <c r="B51" s="77" t="s">
        <v>1086</v>
      </c>
      <c r="C51" s="12" t="s">
        <v>596</v>
      </c>
      <c r="D51" s="13" t="s">
        <v>11</v>
      </c>
      <c r="E51" s="14" t="s">
        <v>11</v>
      </c>
      <c r="F51" s="68"/>
      <c r="G51" s="15">
        <f>IFERROR(__xludf.DUMMYFUNCTION("COUNTA(SPLIT(A51, "" ""))"),1.0)</f>
        <v>1</v>
      </c>
      <c r="H51" s="16" t="b">
        <f t="shared" si="1"/>
        <v>1</v>
      </c>
    </row>
    <row r="52" ht="14.25" customHeight="1">
      <c r="A52" s="17" t="s">
        <v>1087</v>
      </c>
      <c r="B52" s="70" t="s">
        <v>1088</v>
      </c>
      <c r="C52" s="7" t="s">
        <v>596</v>
      </c>
      <c r="D52" s="18" t="s">
        <v>11</v>
      </c>
      <c r="E52" s="8" t="s">
        <v>11</v>
      </c>
      <c r="F52" s="67"/>
      <c r="G52" s="9">
        <f>IFERROR(__xludf.DUMMYFUNCTION("COUNTA(SPLIT(A52, "" ""))"),1.0)</f>
        <v>1</v>
      </c>
      <c r="H52" s="19" t="b">
        <f t="shared" si="1"/>
        <v>1</v>
      </c>
    </row>
    <row r="53" ht="14.25" customHeight="1">
      <c r="A53" s="21" t="s">
        <v>1089</v>
      </c>
      <c r="B53" s="71" t="s">
        <v>1090</v>
      </c>
      <c r="C53" s="12" t="s">
        <v>596</v>
      </c>
      <c r="D53" s="13" t="s">
        <v>11</v>
      </c>
      <c r="E53" s="14" t="s">
        <v>11</v>
      </c>
      <c r="F53" s="68"/>
      <c r="G53" s="15">
        <f>IFERROR(__xludf.DUMMYFUNCTION("COUNTA(SPLIT(A53, "" ""))"),1.0)</f>
        <v>1</v>
      </c>
      <c r="H53" s="16" t="b">
        <f t="shared" si="1"/>
        <v>1</v>
      </c>
    </row>
    <row r="54" ht="14.25" customHeight="1">
      <c r="A54" s="17" t="s">
        <v>1091</v>
      </c>
      <c r="B54" s="70" t="s">
        <v>1092</v>
      </c>
      <c r="C54" s="7" t="s">
        <v>596</v>
      </c>
      <c r="D54" s="18" t="s">
        <v>11</v>
      </c>
      <c r="E54" s="8" t="s">
        <v>11</v>
      </c>
      <c r="F54" s="67"/>
      <c r="G54" s="9">
        <f>IFERROR(__xludf.DUMMYFUNCTION("COUNTA(SPLIT(A54, "" ""))"),1.0)</f>
        <v>1</v>
      </c>
      <c r="H54" s="19" t="b">
        <f t="shared" si="1"/>
        <v>1</v>
      </c>
    </row>
    <row r="55" ht="14.25" customHeight="1">
      <c r="A55" s="21" t="s">
        <v>1093</v>
      </c>
      <c r="B55" s="71" t="s">
        <v>1094</v>
      </c>
      <c r="C55" s="12" t="s">
        <v>596</v>
      </c>
      <c r="D55" s="13" t="s">
        <v>11</v>
      </c>
      <c r="E55" s="14" t="s">
        <v>11</v>
      </c>
      <c r="F55" s="68"/>
      <c r="G55" s="15">
        <f>IFERROR(__xludf.DUMMYFUNCTION("COUNTA(SPLIT(A55, "" ""))"),1.0)</f>
        <v>1</v>
      </c>
      <c r="H55" s="16" t="b">
        <f t="shared" si="1"/>
        <v>1</v>
      </c>
    </row>
    <row r="56" ht="14.25" customHeight="1">
      <c r="A56" s="17" t="s">
        <v>1095</v>
      </c>
      <c r="B56" s="70" t="s">
        <v>1096</v>
      </c>
      <c r="C56" s="7" t="s">
        <v>596</v>
      </c>
      <c r="D56" s="18" t="s">
        <v>11</v>
      </c>
      <c r="E56" s="8" t="s">
        <v>11</v>
      </c>
      <c r="F56" s="67"/>
      <c r="G56" s="9">
        <f>IFERROR(__xludf.DUMMYFUNCTION("COUNTA(SPLIT(A56, "" ""))"),6.0)</f>
        <v>6</v>
      </c>
      <c r="H56" s="19" t="b">
        <f t="shared" si="1"/>
        <v>1</v>
      </c>
    </row>
    <row r="57" ht="14.25" customHeight="1">
      <c r="A57" s="21" t="s">
        <v>1097</v>
      </c>
      <c r="B57" s="77" t="s">
        <v>1098</v>
      </c>
      <c r="C57" s="12" t="s">
        <v>596</v>
      </c>
      <c r="D57" s="13" t="s">
        <v>11</v>
      </c>
      <c r="E57" s="14" t="s">
        <v>11</v>
      </c>
      <c r="F57" s="68"/>
      <c r="G57" s="15">
        <f>IFERROR(__xludf.DUMMYFUNCTION("COUNTA(SPLIT(A57, "" ""))"),6.0)</f>
        <v>6</v>
      </c>
      <c r="H57" s="16" t="b">
        <f t="shared" si="1"/>
        <v>1</v>
      </c>
    </row>
    <row r="58" ht="14.25" customHeight="1">
      <c r="A58" s="17" t="s">
        <v>1099</v>
      </c>
      <c r="B58" s="78" t="s">
        <v>1100</v>
      </c>
      <c r="C58" s="7" t="s">
        <v>596</v>
      </c>
      <c r="D58" s="18" t="s">
        <v>11</v>
      </c>
      <c r="E58" s="8" t="s">
        <v>11</v>
      </c>
      <c r="F58" s="67"/>
      <c r="G58" s="9">
        <f>IFERROR(__xludf.DUMMYFUNCTION("COUNTA(SPLIT(A58, "" ""))"),3.0)</f>
        <v>3</v>
      </c>
      <c r="H58" s="19" t="b">
        <f t="shared" si="1"/>
        <v>1</v>
      </c>
    </row>
    <row r="59" ht="14.25" customHeight="1">
      <c r="A59" s="21" t="s">
        <v>1101</v>
      </c>
      <c r="B59" s="77" t="s">
        <v>1102</v>
      </c>
      <c r="C59" s="12" t="s">
        <v>596</v>
      </c>
      <c r="D59" s="13" t="s">
        <v>11</v>
      </c>
      <c r="E59" s="14" t="s">
        <v>11</v>
      </c>
      <c r="F59" s="68"/>
      <c r="G59" s="15">
        <f>IFERROR(__xludf.DUMMYFUNCTION("COUNTA(SPLIT(A59, "" ""))"),4.0)</f>
        <v>4</v>
      </c>
      <c r="H59" s="16" t="b">
        <f t="shared" si="1"/>
        <v>1</v>
      </c>
    </row>
    <row r="60" ht="14.25" customHeight="1">
      <c r="A60" s="17" t="s">
        <v>594</v>
      </c>
      <c r="B60" s="78" t="s">
        <v>595</v>
      </c>
      <c r="C60" s="7" t="s">
        <v>596</v>
      </c>
      <c r="D60" s="18" t="s">
        <v>11</v>
      </c>
      <c r="E60" s="8" t="s">
        <v>11</v>
      </c>
      <c r="F60" s="67"/>
      <c r="G60" s="9">
        <f>IFERROR(__xludf.DUMMYFUNCTION("COUNTA(SPLIT(A60, "" ""))"),1.0)</f>
        <v>1</v>
      </c>
      <c r="H60" s="19" t="b">
        <f t="shared" si="1"/>
        <v>1</v>
      </c>
    </row>
    <row r="61" ht="14.25" customHeight="1">
      <c r="A61" s="21" t="s">
        <v>1103</v>
      </c>
      <c r="B61" s="77" t="s">
        <v>1104</v>
      </c>
      <c r="C61" s="12" t="s">
        <v>906</v>
      </c>
      <c r="D61" s="13" t="s">
        <v>11</v>
      </c>
      <c r="E61" s="14" t="s">
        <v>11</v>
      </c>
      <c r="F61" s="68"/>
      <c r="G61" s="15">
        <f>IFERROR(__xludf.DUMMYFUNCTION("COUNTA(SPLIT(A61, "" ""))"),1.0)</f>
        <v>1</v>
      </c>
      <c r="H61" s="16" t="b">
        <f t="shared" si="1"/>
        <v>1</v>
      </c>
    </row>
    <row r="62" ht="14.25" customHeight="1">
      <c r="A62" s="69" t="s">
        <v>984</v>
      </c>
      <c r="B62" s="70" t="s">
        <v>1050</v>
      </c>
      <c r="C62" s="7" t="s">
        <v>906</v>
      </c>
      <c r="D62" s="18" t="s">
        <v>11</v>
      </c>
      <c r="E62" s="8" t="s">
        <v>11</v>
      </c>
      <c r="F62" s="67"/>
      <c r="G62" s="9">
        <f>IFERROR(__xludf.DUMMYFUNCTION("COUNTA(SPLIT(A62, "" ""))"),2.0)</f>
        <v>2</v>
      </c>
      <c r="H62" s="19" t="b">
        <f t="shared" si="1"/>
        <v>1</v>
      </c>
    </row>
    <row r="63" ht="14.25" customHeight="1">
      <c r="A63" s="21" t="s">
        <v>937</v>
      </c>
      <c r="B63" s="71" t="s">
        <v>825</v>
      </c>
      <c r="C63" s="12" t="s">
        <v>906</v>
      </c>
      <c r="D63" s="13" t="s">
        <v>11</v>
      </c>
      <c r="E63" s="14" t="s">
        <v>11</v>
      </c>
      <c r="F63" s="68"/>
      <c r="G63" s="15">
        <f>IFERROR(__xludf.DUMMYFUNCTION("COUNTA(SPLIT(A63, "" ""))"),1.0)</f>
        <v>1</v>
      </c>
      <c r="H63" s="16" t="b">
        <f t="shared" si="1"/>
        <v>1</v>
      </c>
    </row>
    <row r="64" ht="14.25" customHeight="1">
      <c r="A64" s="17" t="s">
        <v>939</v>
      </c>
      <c r="B64" s="70" t="s">
        <v>940</v>
      </c>
      <c r="C64" s="7" t="s">
        <v>906</v>
      </c>
      <c r="D64" s="18" t="s">
        <v>11</v>
      </c>
      <c r="E64" s="8" t="s">
        <v>11</v>
      </c>
      <c r="F64" s="67"/>
      <c r="G64" s="9">
        <f>IFERROR(__xludf.DUMMYFUNCTION("COUNTA(SPLIT(A64, "" ""))"),1.0)</f>
        <v>1</v>
      </c>
      <c r="H64" s="19" t="b">
        <f t="shared" si="1"/>
        <v>1</v>
      </c>
    </row>
    <row r="65" ht="14.25" customHeight="1">
      <c r="A65" s="21" t="s">
        <v>941</v>
      </c>
      <c r="B65" s="71" t="s">
        <v>847</v>
      </c>
      <c r="C65" s="12" t="s">
        <v>906</v>
      </c>
      <c r="D65" s="13" t="s">
        <v>11</v>
      </c>
      <c r="E65" s="14" t="s">
        <v>11</v>
      </c>
      <c r="F65" s="68"/>
      <c r="G65" s="15">
        <f>IFERROR(__xludf.DUMMYFUNCTION("COUNTA(SPLIT(A65, "" ""))"),1.0)</f>
        <v>1</v>
      </c>
      <c r="H65" s="16" t="b">
        <f t="shared" si="1"/>
        <v>1</v>
      </c>
    </row>
    <row r="66" ht="14.25" customHeight="1">
      <c r="A66" s="17" t="s">
        <v>938</v>
      </c>
      <c r="B66" s="70" t="s">
        <v>827</v>
      </c>
      <c r="C66" s="7" t="s">
        <v>906</v>
      </c>
      <c r="D66" s="18" t="s">
        <v>11</v>
      </c>
      <c r="E66" s="8" t="s">
        <v>11</v>
      </c>
      <c r="F66" s="67"/>
      <c r="G66" s="9">
        <f>IFERROR(__xludf.DUMMYFUNCTION("COUNTA(SPLIT(A66, "" ""))"),1.0)</f>
        <v>1</v>
      </c>
      <c r="H66" s="19" t="b">
        <f t="shared" si="1"/>
        <v>1</v>
      </c>
    </row>
    <row r="67" ht="14.25" customHeight="1">
      <c r="A67" s="21" t="s">
        <v>1105</v>
      </c>
      <c r="B67" s="71" t="s">
        <v>1054</v>
      </c>
      <c r="C67" s="12" t="s">
        <v>906</v>
      </c>
      <c r="D67" s="13" t="s">
        <v>11</v>
      </c>
      <c r="E67" s="14" t="s">
        <v>11</v>
      </c>
      <c r="F67" s="68"/>
      <c r="G67" s="15">
        <f>IFERROR(__xludf.DUMMYFUNCTION("COUNTA(SPLIT(A67, "" ""))"),3.0)</f>
        <v>3</v>
      </c>
      <c r="H67" s="16" t="b">
        <f t="shared" si="1"/>
        <v>1</v>
      </c>
    </row>
    <row r="68" ht="14.25" customHeight="1">
      <c r="A68" s="17" t="s">
        <v>1106</v>
      </c>
      <c r="B68" s="70" t="s">
        <v>1056</v>
      </c>
      <c r="C68" s="7" t="s">
        <v>906</v>
      </c>
      <c r="D68" s="18" t="s">
        <v>11</v>
      </c>
      <c r="E68" s="8" t="s">
        <v>11</v>
      </c>
      <c r="F68" s="67"/>
      <c r="G68" s="9">
        <f>IFERROR(__xludf.DUMMYFUNCTION("COUNTA(SPLIT(A68, "" ""))"),1.0)</f>
        <v>1</v>
      </c>
      <c r="H68" s="19" t="b">
        <f t="shared" si="1"/>
        <v>1</v>
      </c>
    </row>
    <row r="69" ht="14.25" customHeight="1">
      <c r="A69" s="21" t="s">
        <v>1107</v>
      </c>
      <c r="B69" s="71" t="s">
        <v>1058</v>
      </c>
      <c r="C69" s="12" t="s">
        <v>906</v>
      </c>
      <c r="D69" s="13" t="s">
        <v>11</v>
      </c>
      <c r="E69" s="14" t="s">
        <v>11</v>
      </c>
      <c r="F69" s="68"/>
      <c r="G69" s="15">
        <f>IFERROR(__xludf.DUMMYFUNCTION("COUNTA(SPLIT(A69, "" ""))"),4.0)</f>
        <v>4</v>
      </c>
      <c r="H69" s="16" t="b">
        <f t="shared" si="1"/>
        <v>1</v>
      </c>
    </row>
    <row r="70" ht="14.25" customHeight="1">
      <c r="A70" s="17" t="s">
        <v>1059</v>
      </c>
      <c r="B70" s="78" t="s">
        <v>1060</v>
      </c>
      <c r="C70" s="7" t="s">
        <v>906</v>
      </c>
      <c r="D70" s="18" t="s">
        <v>11</v>
      </c>
      <c r="E70" s="8" t="s">
        <v>11</v>
      </c>
      <c r="F70" s="67"/>
      <c r="G70" s="9">
        <f>IFERROR(__xludf.DUMMYFUNCTION("COUNTA(SPLIT(A70, "" ""))"),3.0)</f>
        <v>3</v>
      </c>
      <c r="H70" s="19" t="b">
        <f t="shared" si="1"/>
        <v>1</v>
      </c>
    </row>
    <row r="71" ht="14.25" customHeight="1">
      <c r="A71" s="21" t="s">
        <v>1061</v>
      </c>
      <c r="B71" s="77" t="s">
        <v>1062</v>
      </c>
      <c r="C71" s="12" t="s">
        <v>906</v>
      </c>
      <c r="D71" s="13" t="s">
        <v>11</v>
      </c>
      <c r="E71" s="14" t="s">
        <v>11</v>
      </c>
      <c r="F71" s="68"/>
      <c r="G71" s="15">
        <f>IFERROR(__xludf.DUMMYFUNCTION("COUNTA(SPLIT(A71, "" ""))"),3.0)</f>
        <v>3</v>
      </c>
      <c r="H71" s="16" t="b">
        <f t="shared" si="1"/>
        <v>1</v>
      </c>
    </row>
    <row r="72" ht="14.25" customHeight="1">
      <c r="A72" s="17" t="s">
        <v>1108</v>
      </c>
      <c r="B72" s="78" t="s">
        <v>1064</v>
      </c>
      <c r="C72" s="7" t="s">
        <v>906</v>
      </c>
      <c r="D72" s="18" t="s">
        <v>11</v>
      </c>
      <c r="E72" s="8" t="s">
        <v>11</v>
      </c>
      <c r="F72" s="67"/>
      <c r="G72" s="9">
        <f>IFERROR(__xludf.DUMMYFUNCTION("COUNTA(SPLIT(A72, "" ""))"),4.0)</f>
        <v>4</v>
      </c>
      <c r="H72" s="19" t="b">
        <f t="shared" si="1"/>
        <v>1</v>
      </c>
    </row>
    <row r="73" ht="14.25" customHeight="1">
      <c r="A73" s="21" t="s">
        <v>1109</v>
      </c>
      <c r="B73" s="77" t="s">
        <v>1066</v>
      </c>
      <c r="C73" s="12" t="s">
        <v>906</v>
      </c>
      <c r="D73" s="13" t="s">
        <v>11</v>
      </c>
      <c r="E73" s="14" t="s">
        <v>11</v>
      </c>
      <c r="F73" s="68"/>
      <c r="G73" s="15">
        <f>IFERROR(__xludf.DUMMYFUNCTION("COUNTA(SPLIT(A73, "" ""))"),1.0)</f>
        <v>1</v>
      </c>
      <c r="H73" s="16" t="b">
        <f t="shared" si="1"/>
        <v>1</v>
      </c>
    </row>
    <row r="74" ht="14.25" customHeight="1">
      <c r="A74" s="17" t="s">
        <v>1110</v>
      </c>
      <c r="B74" s="78" t="s">
        <v>1068</v>
      </c>
      <c r="C74" s="7" t="s">
        <v>906</v>
      </c>
      <c r="D74" s="18" t="s">
        <v>11</v>
      </c>
      <c r="E74" s="8" t="s">
        <v>11</v>
      </c>
      <c r="F74" s="67"/>
      <c r="G74" s="9">
        <f>IFERROR(__xludf.DUMMYFUNCTION("COUNTA(SPLIT(A74, "" ""))"),1.0)</f>
        <v>1</v>
      </c>
      <c r="H74" s="19" t="b">
        <f t="shared" si="1"/>
        <v>1</v>
      </c>
    </row>
    <row r="75" ht="14.25" customHeight="1">
      <c r="A75" s="21" t="s">
        <v>1111</v>
      </c>
      <c r="B75" s="77" t="s">
        <v>1112</v>
      </c>
      <c r="C75" s="12" t="s">
        <v>906</v>
      </c>
      <c r="D75" s="13" t="s">
        <v>11</v>
      </c>
      <c r="E75" s="14" t="s">
        <v>11</v>
      </c>
      <c r="F75" s="68"/>
      <c r="G75" s="15">
        <f>IFERROR(__xludf.DUMMYFUNCTION("COUNTA(SPLIT(A75, "" ""))"),1.0)</f>
        <v>1</v>
      </c>
      <c r="H75" s="16" t="b">
        <f t="shared" si="1"/>
        <v>1</v>
      </c>
    </row>
    <row r="76" ht="14.25" customHeight="1">
      <c r="A76" s="17" t="s">
        <v>1113</v>
      </c>
      <c r="B76" s="78" t="s">
        <v>1072</v>
      </c>
      <c r="C76" s="7" t="s">
        <v>906</v>
      </c>
      <c r="D76" s="18" t="s">
        <v>11</v>
      </c>
      <c r="E76" s="8" t="s">
        <v>11</v>
      </c>
      <c r="F76" s="67"/>
      <c r="G76" s="9">
        <f>IFERROR(__xludf.DUMMYFUNCTION("COUNTA(SPLIT(A76, "" ""))"),3.0)</f>
        <v>3</v>
      </c>
      <c r="H76" s="19" t="b">
        <f t="shared" si="1"/>
        <v>1</v>
      </c>
    </row>
    <row r="77" ht="14.25" customHeight="1">
      <c r="A77" s="21" t="s">
        <v>1114</v>
      </c>
      <c r="B77" s="77" t="s">
        <v>1074</v>
      </c>
      <c r="C77" s="12" t="s">
        <v>906</v>
      </c>
      <c r="D77" s="13" t="s">
        <v>11</v>
      </c>
      <c r="E77" s="14" t="s">
        <v>11</v>
      </c>
      <c r="F77" s="68"/>
      <c r="G77" s="15">
        <f>IFERROR(__xludf.DUMMYFUNCTION("COUNTA(SPLIT(A77, "" ""))"),3.0)</f>
        <v>3</v>
      </c>
      <c r="H77" s="16" t="b">
        <f t="shared" si="1"/>
        <v>1</v>
      </c>
    </row>
    <row r="78" ht="14.25" customHeight="1">
      <c r="A78" s="17" t="s">
        <v>1115</v>
      </c>
      <c r="B78" s="83" t="s">
        <v>1116</v>
      </c>
      <c r="C78" s="7" t="s">
        <v>906</v>
      </c>
      <c r="D78" s="18" t="s">
        <v>11</v>
      </c>
      <c r="E78" s="8" t="s">
        <v>11</v>
      </c>
      <c r="F78" s="67"/>
      <c r="G78" s="9">
        <f>IFERROR(__xludf.DUMMYFUNCTION("COUNTA(SPLIT(A78, "" ""))"),4.0)</f>
        <v>4</v>
      </c>
      <c r="H78" s="19" t="b">
        <f t="shared" si="1"/>
        <v>1</v>
      </c>
    </row>
    <row r="79" ht="14.25" customHeight="1">
      <c r="A79" s="21" t="s">
        <v>1117</v>
      </c>
      <c r="B79" s="80" t="s">
        <v>1118</v>
      </c>
      <c r="C79" s="12" t="s">
        <v>906</v>
      </c>
      <c r="D79" s="13" t="s">
        <v>11</v>
      </c>
      <c r="E79" s="14" t="s">
        <v>11</v>
      </c>
      <c r="F79" s="68"/>
      <c r="G79" s="15">
        <f>IFERROR(__xludf.DUMMYFUNCTION("COUNTA(SPLIT(A79, "" ""))"),6.0)</f>
        <v>6</v>
      </c>
      <c r="H79" s="16" t="b">
        <f t="shared" si="1"/>
        <v>1</v>
      </c>
    </row>
    <row r="80" ht="14.25" customHeight="1">
      <c r="A80" s="17" t="s">
        <v>1119</v>
      </c>
      <c r="B80" s="84" t="s">
        <v>1080</v>
      </c>
      <c r="C80" s="7" t="s">
        <v>906</v>
      </c>
      <c r="D80" s="18" t="s">
        <v>11</v>
      </c>
      <c r="E80" s="8" t="s">
        <v>11</v>
      </c>
      <c r="F80" s="67"/>
      <c r="G80" s="9">
        <f>IFERROR(__xludf.DUMMYFUNCTION("COUNTA(SPLIT(A80, "" ""))"),1.0)</f>
        <v>1</v>
      </c>
      <c r="H80" s="19" t="b">
        <f t="shared" si="1"/>
        <v>1</v>
      </c>
    </row>
    <row r="81" ht="14.25" customHeight="1">
      <c r="A81" s="21" t="s">
        <v>1120</v>
      </c>
      <c r="B81" s="85" t="s">
        <v>1082</v>
      </c>
      <c r="C81" s="12" t="s">
        <v>906</v>
      </c>
      <c r="D81" s="13" t="s">
        <v>11</v>
      </c>
      <c r="E81" s="14" t="s">
        <v>11</v>
      </c>
      <c r="F81" s="68"/>
      <c r="G81" s="15">
        <f>IFERROR(__xludf.DUMMYFUNCTION("COUNTA(SPLIT(A81, "" ""))"),1.0)</f>
        <v>1</v>
      </c>
      <c r="H81" s="16" t="b">
        <f t="shared" si="1"/>
        <v>1</v>
      </c>
    </row>
    <row r="82" ht="14.25" customHeight="1">
      <c r="A82" s="17" t="s">
        <v>1121</v>
      </c>
      <c r="B82" s="78" t="s">
        <v>1084</v>
      </c>
      <c r="C82" s="7" t="s">
        <v>906</v>
      </c>
      <c r="D82" s="18" t="s">
        <v>11</v>
      </c>
      <c r="E82" s="8" t="s">
        <v>11</v>
      </c>
      <c r="F82" s="86"/>
      <c r="G82" s="9">
        <f>IFERROR(__xludf.DUMMYFUNCTION("COUNTA(SPLIT(A82, "" ""))"),2.0)</f>
        <v>2</v>
      </c>
      <c r="H82" s="19" t="b">
        <f t="shared" si="1"/>
        <v>1</v>
      </c>
    </row>
    <row r="83" ht="14.25" customHeight="1">
      <c r="A83" s="21" t="s">
        <v>1122</v>
      </c>
      <c r="B83" s="71" t="s">
        <v>1086</v>
      </c>
      <c r="C83" s="12" t="s">
        <v>906</v>
      </c>
      <c r="D83" s="13" t="s">
        <v>11</v>
      </c>
      <c r="E83" s="14" t="s">
        <v>11</v>
      </c>
      <c r="F83" s="87"/>
      <c r="G83" s="15">
        <f>IFERROR(__xludf.DUMMYFUNCTION("COUNTA(SPLIT(A83, "" ""))"),1.0)</f>
        <v>1</v>
      </c>
      <c r="H83" s="16" t="b">
        <f t="shared" si="1"/>
        <v>1</v>
      </c>
    </row>
    <row r="84" ht="14.25" customHeight="1">
      <c r="A84" s="17" t="s">
        <v>1123</v>
      </c>
      <c r="B84" s="70" t="s">
        <v>1088</v>
      </c>
      <c r="C84" s="7" t="s">
        <v>906</v>
      </c>
      <c r="D84" s="18" t="s">
        <v>11</v>
      </c>
      <c r="E84" s="8" t="s">
        <v>11</v>
      </c>
      <c r="F84" s="86"/>
      <c r="G84" s="9">
        <f>IFERROR(__xludf.DUMMYFUNCTION("COUNTA(SPLIT(A84, "" ""))"),1.0)</f>
        <v>1</v>
      </c>
      <c r="H84" s="19" t="b">
        <f t="shared" si="1"/>
        <v>1</v>
      </c>
    </row>
    <row r="85" ht="14.25" customHeight="1">
      <c r="A85" s="21" t="s">
        <v>1124</v>
      </c>
      <c r="B85" s="71" t="s">
        <v>1090</v>
      </c>
      <c r="C85" s="12" t="s">
        <v>906</v>
      </c>
      <c r="D85" s="13" t="s">
        <v>11</v>
      </c>
      <c r="E85" s="14" t="s">
        <v>11</v>
      </c>
      <c r="F85" s="87"/>
      <c r="G85" s="15">
        <f>IFERROR(__xludf.DUMMYFUNCTION("COUNTA(SPLIT(A85, "" ""))"),1.0)</f>
        <v>1</v>
      </c>
      <c r="H85" s="16" t="b">
        <f t="shared" si="1"/>
        <v>1</v>
      </c>
    </row>
    <row r="86" ht="14.25" customHeight="1">
      <c r="A86" s="17" t="s">
        <v>1125</v>
      </c>
      <c r="B86" s="78" t="s">
        <v>1092</v>
      </c>
      <c r="C86" s="7" t="s">
        <v>906</v>
      </c>
      <c r="D86" s="18" t="s">
        <v>11</v>
      </c>
      <c r="E86" s="8" t="s">
        <v>11</v>
      </c>
      <c r="F86" s="86"/>
      <c r="G86" s="9">
        <f>IFERROR(__xludf.DUMMYFUNCTION("COUNTA(SPLIT(A86, "" ""))"),1.0)</f>
        <v>1</v>
      </c>
      <c r="H86" s="19" t="b">
        <f t="shared" si="1"/>
        <v>1</v>
      </c>
    </row>
    <row r="87" ht="14.25" customHeight="1">
      <c r="A87" s="21" t="s">
        <v>1126</v>
      </c>
      <c r="B87" s="71" t="s">
        <v>1094</v>
      </c>
      <c r="C87" s="12" t="s">
        <v>906</v>
      </c>
      <c r="D87" s="13" t="s">
        <v>11</v>
      </c>
      <c r="E87" s="14" t="s">
        <v>11</v>
      </c>
      <c r="F87" s="87"/>
      <c r="G87" s="15">
        <f>IFERROR(__xludf.DUMMYFUNCTION("COUNTA(SPLIT(A87, "" ""))"),1.0)</f>
        <v>1</v>
      </c>
      <c r="H87" s="16" t="b">
        <f t="shared" si="1"/>
        <v>1</v>
      </c>
    </row>
    <row r="88" ht="14.25" customHeight="1">
      <c r="A88" s="17" t="s">
        <v>1127</v>
      </c>
      <c r="B88" s="78" t="s">
        <v>1096</v>
      </c>
      <c r="C88" s="7" t="s">
        <v>906</v>
      </c>
      <c r="D88" s="18" t="s">
        <v>11</v>
      </c>
      <c r="E88" s="8" t="s">
        <v>11</v>
      </c>
      <c r="F88" s="86"/>
      <c r="G88" s="9">
        <f>IFERROR(__xludf.DUMMYFUNCTION("COUNTA(SPLIT(A88, "" ""))"),6.0)</f>
        <v>6</v>
      </c>
      <c r="H88" s="19" t="b">
        <f t="shared" si="1"/>
        <v>1</v>
      </c>
    </row>
    <row r="89" ht="14.25" customHeight="1">
      <c r="A89" s="21" t="s">
        <v>1128</v>
      </c>
      <c r="B89" s="77" t="s">
        <v>1098</v>
      </c>
      <c r="C89" s="12" t="s">
        <v>906</v>
      </c>
      <c r="D89" s="13" t="s">
        <v>11</v>
      </c>
      <c r="E89" s="14" t="s">
        <v>11</v>
      </c>
      <c r="F89" s="87"/>
      <c r="G89" s="15">
        <f>IFERROR(__xludf.DUMMYFUNCTION("COUNTA(SPLIT(A89, "" ""))"),6.0)</f>
        <v>6</v>
      </c>
      <c r="H89" s="16" t="b">
        <f t="shared" si="1"/>
        <v>1</v>
      </c>
    </row>
    <row r="90" ht="14.25" customHeight="1">
      <c r="A90" s="17" t="s">
        <v>1129</v>
      </c>
      <c r="B90" s="78" t="s">
        <v>1100</v>
      </c>
      <c r="C90" s="7" t="s">
        <v>906</v>
      </c>
      <c r="D90" s="18" t="s">
        <v>11</v>
      </c>
      <c r="E90" s="8" t="s">
        <v>11</v>
      </c>
      <c r="F90" s="86"/>
      <c r="G90" s="9">
        <f>IFERROR(__xludf.DUMMYFUNCTION("COUNTA(SPLIT(A90, "" ""))"),3.0)</f>
        <v>3</v>
      </c>
      <c r="H90" s="19" t="b">
        <f t="shared" si="1"/>
        <v>1</v>
      </c>
    </row>
    <row r="91" ht="14.25" customHeight="1">
      <c r="A91" s="21" t="s">
        <v>1130</v>
      </c>
      <c r="B91" s="77" t="s">
        <v>1102</v>
      </c>
      <c r="C91" s="12" t="s">
        <v>906</v>
      </c>
      <c r="D91" s="13" t="s">
        <v>11</v>
      </c>
      <c r="E91" s="14" t="s">
        <v>11</v>
      </c>
      <c r="F91" s="87"/>
      <c r="G91" s="15">
        <f>IFERROR(__xludf.DUMMYFUNCTION("COUNTA(SPLIT(A91, "" ""))"),4.0)</f>
        <v>4</v>
      </c>
      <c r="H91" s="16" t="b">
        <f t="shared" si="1"/>
        <v>1</v>
      </c>
    </row>
    <row r="92" ht="14.25" customHeight="1">
      <c r="A92" s="88" t="s">
        <v>1131</v>
      </c>
      <c r="B92" s="89" t="s">
        <v>1132</v>
      </c>
      <c r="C92" s="90" t="s">
        <v>10</v>
      </c>
      <c r="D92" s="91" t="s">
        <v>11</v>
      </c>
      <c r="E92" s="91" t="s">
        <v>11</v>
      </c>
      <c r="F92" s="92"/>
      <c r="G92" s="93">
        <f>IFERROR(__xludf.DUMMYFUNCTION("COUNTA(SPLIT(A92, "" ""))"),37.0)</f>
        <v>37</v>
      </c>
      <c r="H92" s="94"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5" t="s">
        <v>4</v>
      </c>
      <c r="F1" s="65" t="s">
        <v>5</v>
      </c>
      <c r="G1" s="3" t="s">
        <v>6</v>
      </c>
      <c r="H1" s="4" t="s">
        <v>7</v>
      </c>
    </row>
    <row r="2" ht="14.25" customHeight="1">
      <c r="A2" s="17" t="s">
        <v>998</v>
      </c>
      <c r="B2" s="95" t="s">
        <v>1133</v>
      </c>
      <c r="C2" s="7" t="s">
        <v>10</v>
      </c>
      <c r="D2" s="8" t="s">
        <v>11</v>
      </c>
      <c r="E2" s="8" t="s">
        <v>11</v>
      </c>
      <c r="F2" s="96" t="s">
        <v>5</v>
      </c>
      <c r="G2" s="9">
        <f>IFERROR(__xludf.DUMMYFUNCTION("COUNTA(SPLIT(A2, "" ""))"),17.0)</f>
        <v>17</v>
      </c>
      <c r="H2" s="19" t="b">
        <f t="shared" ref="H2:H52" si="1">if(len(B2)&gt;0,TRUE,FALSE)</f>
        <v>1</v>
      </c>
    </row>
    <row r="3" ht="14.25" customHeight="1">
      <c r="A3" s="11" t="s">
        <v>1134</v>
      </c>
      <c r="B3" s="97" t="s">
        <v>1135</v>
      </c>
      <c r="C3" s="12" t="s">
        <v>10</v>
      </c>
      <c r="D3" s="14" t="s">
        <v>11</v>
      </c>
      <c r="E3" s="14" t="s">
        <v>11</v>
      </c>
      <c r="F3" s="68"/>
      <c r="G3" s="15">
        <f>IFERROR(__xludf.DUMMYFUNCTION("COUNTA(SPLIT(A3, "" ""))"),7.0)</f>
        <v>7</v>
      </c>
      <c r="H3" s="16" t="b">
        <f t="shared" si="1"/>
        <v>1</v>
      </c>
    </row>
    <row r="4" ht="14.25" customHeight="1">
      <c r="A4" s="17" t="s">
        <v>1136</v>
      </c>
      <c r="B4" s="98" t="s">
        <v>1137</v>
      </c>
      <c r="C4" s="7" t="s">
        <v>10</v>
      </c>
      <c r="D4" s="8" t="s">
        <v>11</v>
      </c>
      <c r="E4" s="8" t="s">
        <v>11</v>
      </c>
      <c r="F4" s="67"/>
      <c r="G4" s="9">
        <f>IFERROR(__xludf.DUMMYFUNCTION("COUNTA(SPLIT(A4, "" ""))"),13.0)</f>
        <v>13</v>
      </c>
      <c r="H4" s="19" t="b">
        <f t="shared" si="1"/>
        <v>1</v>
      </c>
    </row>
    <row r="5" ht="14.25" customHeight="1">
      <c r="A5" s="21" t="s">
        <v>602</v>
      </c>
      <c r="B5" s="97" t="s">
        <v>603</v>
      </c>
      <c r="C5" s="12" t="s">
        <v>10</v>
      </c>
      <c r="D5" s="14" t="s">
        <v>11</v>
      </c>
      <c r="E5" s="14" t="s">
        <v>11</v>
      </c>
      <c r="F5" s="68"/>
      <c r="G5" s="15">
        <f>IFERROR(__xludf.DUMMYFUNCTION("COUNTA(SPLIT(A5, "" ""))"),7.0)</f>
        <v>7</v>
      </c>
      <c r="H5" s="16" t="b">
        <f t="shared" si="1"/>
        <v>1</v>
      </c>
    </row>
    <row r="6" ht="14.25" customHeight="1">
      <c r="A6" s="17" t="s">
        <v>1138</v>
      </c>
      <c r="B6" s="98" t="s">
        <v>1139</v>
      </c>
      <c r="C6" s="7" t="s">
        <v>10</v>
      </c>
      <c r="D6" s="8" t="s">
        <v>11</v>
      </c>
      <c r="E6" s="8" t="s">
        <v>11</v>
      </c>
      <c r="F6" s="67"/>
      <c r="G6" s="9">
        <f>IFERROR(__xludf.DUMMYFUNCTION("COUNTA(SPLIT(A6, "" ""))"),16.0)</f>
        <v>16</v>
      </c>
      <c r="H6" s="19" t="b">
        <f t="shared" si="1"/>
        <v>1</v>
      </c>
    </row>
    <row r="7" ht="14.25" customHeight="1">
      <c r="A7" s="21" t="s">
        <v>1140</v>
      </c>
      <c r="B7" s="97" t="s">
        <v>1141</v>
      </c>
      <c r="C7" s="12" t="s">
        <v>10</v>
      </c>
      <c r="D7" s="14" t="s">
        <v>11</v>
      </c>
      <c r="E7" s="14" t="s">
        <v>11</v>
      </c>
      <c r="F7" s="68"/>
      <c r="G7" s="15">
        <f>IFERROR(__xludf.DUMMYFUNCTION("COUNTA(SPLIT(A7, "" ""))"),18.0)</f>
        <v>18</v>
      </c>
      <c r="H7" s="16" t="b">
        <f t="shared" si="1"/>
        <v>1</v>
      </c>
    </row>
    <row r="8" ht="14.25" customHeight="1">
      <c r="A8" s="17" t="s">
        <v>1142</v>
      </c>
      <c r="B8" s="99" t="s">
        <v>1143</v>
      </c>
      <c r="C8" s="7" t="s">
        <v>10</v>
      </c>
      <c r="D8" s="8" t="s">
        <v>11</v>
      </c>
      <c r="E8" s="8" t="s">
        <v>11</v>
      </c>
      <c r="F8" s="67"/>
      <c r="G8" s="9">
        <f>IFERROR(__xludf.DUMMYFUNCTION("COUNTA(SPLIT(A8, "" ""))"),19.0)</f>
        <v>19</v>
      </c>
      <c r="H8" s="19" t="b">
        <f t="shared" si="1"/>
        <v>1</v>
      </c>
    </row>
    <row r="9" ht="14.25" customHeight="1">
      <c r="A9" s="21" t="s">
        <v>1144</v>
      </c>
      <c r="B9" s="100" t="s">
        <v>1145</v>
      </c>
      <c r="C9" s="12" t="s">
        <v>10</v>
      </c>
      <c r="D9" s="14" t="s">
        <v>11</v>
      </c>
      <c r="E9" s="14" t="s">
        <v>11</v>
      </c>
      <c r="F9" s="101" t="s">
        <v>1146</v>
      </c>
      <c r="G9" s="15">
        <f>IFERROR(__xludf.DUMMYFUNCTION("COUNTA(SPLIT(A9, "" ""))"),12.0)</f>
        <v>12</v>
      </c>
      <c r="H9" s="16" t="b">
        <f t="shared" si="1"/>
        <v>1</v>
      </c>
    </row>
    <row r="10" ht="14.25" customHeight="1">
      <c r="A10" s="17" t="s">
        <v>1147</v>
      </c>
      <c r="B10" s="95" t="s">
        <v>1148</v>
      </c>
      <c r="C10" s="7" t="s">
        <v>10</v>
      </c>
      <c r="D10" s="8" t="s">
        <v>11</v>
      </c>
      <c r="E10" s="8" t="s">
        <v>11</v>
      </c>
      <c r="F10" s="102" t="s">
        <v>1149</v>
      </c>
      <c r="G10" s="9">
        <f>IFERROR(__xludf.DUMMYFUNCTION("COUNTA(SPLIT(A10, "" ""))"),25.0)</f>
        <v>25</v>
      </c>
      <c r="H10" s="19" t="b">
        <f t="shared" si="1"/>
        <v>1</v>
      </c>
    </row>
    <row r="11" ht="14.25" customHeight="1">
      <c r="A11" s="21" t="s">
        <v>1150</v>
      </c>
      <c r="B11" s="97" t="s">
        <v>1151</v>
      </c>
      <c r="C11" s="12" t="s">
        <v>10</v>
      </c>
      <c r="D11" s="14" t="s">
        <v>11</v>
      </c>
      <c r="E11" s="14" t="s">
        <v>11</v>
      </c>
      <c r="G11" s="15">
        <f>IFERROR(__xludf.DUMMYFUNCTION("COUNTA(SPLIT(A11, "" ""))"),8.0)</f>
        <v>8</v>
      </c>
      <c r="H11" s="16" t="b">
        <f t="shared" si="1"/>
        <v>1</v>
      </c>
    </row>
    <row r="12" ht="14.25" customHeight="1">
      <c r="A12" s="17" t="s">
        <v>1152</v>
      </c>
      <c r="B12" s="103" t="s">
        <v>1153</v>
      </c>
      <c r="C12" s="7" t="s">
        <v>10</v>
      </c>
      <c r="D12" s="8" t="s">
        <v>11</v>
      </c>
      <c r="E12" s="8" t="s">
        <v>11</v>
      </c>
      <c r="F12" s="67"/>
      <c r="G12" s="9">
        <f>IFERROR(__xludf.DUMMYFUNCTION("COUNTA(SPLIT(A12, "" ""))"),35.0)</f>
        <v>35</v>
      </c>
      <c r="H12" s="19" t="b">
        <f t="shared" si="1"/>
        <v>1</v>
      </c>
    </row>
    <row r="13" ht="14.25" customHeight="1">
      <c r="A13" s="21" t="s">
        <v>1154</v>
      </c>
      <c r="B13" s="104" t="s">
        <v>1155</v>
      </c>
      <c r="C13" s="12" t="s">
        <v>10</v>
      </c>
      <c r="D13" s="14" t="s">
        <v>11</v>
      </c>
      <c r="E13" s="14" t="s">
        <v>11</v>
      </c>
      <c r="F13" s="68"/>
      <c r="G13" s="15">
        <f>IFERROR(__xludf.DUMMYFUNCTION("COUNTA(SPLIT(A13, "" ""))"),16.0)</f>
        <v>16</v>
      </c>
      <c r="H13" s="16" t="b">
        <f t="shared" si="1"/>
        <v>1</v>
      </c>
    </row>
    <row r="14" ht="14.25" customHeight="1">
      <c r="A14" s="17" t="s">
        <v>1156</v>
      </c>
      <c r="B14" s="98" t="s">
        <v>1157</v>
      </c>
      <c r="C14" s="7" t="s">
        <v>10</v>
      </c>
      <c r="D14" s="8" t="s">
        <v>11</v>
      </c>
      <c r="E14" s="8" t="s">
        <v>11</v>
      </c>
      <c r="F14" s="67"/>
      <c r="G14" s="9">
        <f>IFERROR(__xludf.DUMMYFUNCTION("COUNTA(SPLIT(A14, "" ""))"),23.0)</f>
        <v>23</v>
      </c>
      <c r="H14" s="19" t="b">
        <f t="shared" si="1"/>
        <v>1</v>
      </c>
    </row>
    <row r="15" ht="14.25" customHeight="1">
      <c r="A15" s="21" t="s">
        <v>1158</v>
      </c>
      <c r="B15" s="105" t="s">
        <v>1159</v>
      </c>
      <c r="C15" s="12" t="s">
        <v>10</v>
      </c>
      <c r="D15" s="14" t="s">
        <v>11</v>
      </c>
      <c r="E15" s="14" t="s">
        <v>11</v>
      </c>
      <c r="F15" s="68"/>
      <c r="G15" s="15">
        <f>IFERROR(__xludf.DUMMYFUNCTION("COUNTA(SPLIT(A15, "" ""))"),22.0)</f>
        <v>22</v>
      </c>
      <c r="H15" s="16" t="b">
        <f t="shared" si="1"/>
        <v>1</v>
      </c>
    </row>
    <row r="16" ht="14.25" customHeight="1">
      <c r="A16" s="17" t="s">
        <v>1160</v>
      </c>
      <c r="B16" s="106" t="s">
        <v>1161</v>
      </c>
      <c r="C16" s="7" t="s">
        <v>10</v>
      </c>
      <c r="D16" s="8" t="s">
        <v>11</v>
      </c>
      <c r="E16" s="8" t="s">
        <v>11</v>
      </c>
      <c r="F16" s="67"/>
      <c r="G16" s="9">
        <f>IFERROR(__xludf.DUMMYFUNCTION("COUNTA(SPLIT(A16, "" ""))"),29.0)</f>
        <v>29</v>
      </c>
      <c r="H16" s="19" t="b">
        <f t="shared" si="1"/>
        <v>1</v>
      </c>
    </row>
    <row r="17" ht="14.25" customHeight="1">
      <c r="A17" s="21" t="s">
        <v>1162</v>
      </c>
      <c r="B17" s="100" t="s">
        <v>1163</v>
      </c>
      <c r="C17" s="12" t="s">
        <v>10</v>
      </c>
      <c r="D17" s="14" t="s">
        <v>11</v>
      </c>
      <c r="E17" s="14" t="s">
        <v>11</v>
      </c>
      <c r="F17" s="68"/>
      <c r="G17" s="15">
        <f>IFERROR(__xludf.DUMMYFUNCTION("COUNTA(SPLIT(A17, "" ""))"),6.0)</f>
        <v>6</v>
      </c>
      <c r="H17" s="16" t="b">
        <f t="shared" si="1"/>
        <v>1</v>
      </c>
    </row>
    <row r="18" ht="14.25" customHeight="1">
      <c r="A18" s="17" t="s">
        <v>1164</v>
      </c>
      <c r="B18" s="95" t="s">
        <v>1165</v>
      </c>
      <c r="C18" s="7" t="s">
        <v>10</v>
      </c>
      <c r="D18" s="8" t="s">
        <v>11</v>
      </c>
      <c r="E18" s="8" t="s">
        <v>11</v>
      </c>
      <c r="F18" s="67"/>
      <c r="G18" s="9">
        <f>IFERROR(__xludf.DUMMYFUNCTION("COUNTA(SPLIT(A18, "" ""))"),11.0)</f>
        <v>11</v>
      </c>
      <c r="H18" s="19" t="b">
        <f t="shared" si="1"/>
        <v>1</v>
      </c>
    </row>
    <row r="19" ht="14.25" customHeight="1">
      <c r="A19" s="21" t="s">
        <v>1044</v>
      </c>
      <c r="B19" s="100" t="s">
        <v>1045</v>
      </c>
      <c r="C19" s="12" t="s">
        <v>10</v>
      </c>
      <c r="D19" s="14" t="s">
        <v>11</v>
      </c>
      <c r="E19" s="14" t="s">
        <v>11</v>
      </c>
      <c r="F19" s="68"/>
      <c r="G19" s="15">
        <f>IFERROR(__xludf.DUMMYFUNCTION("COUNTA(SPLIT(A19, "" ""))"),6.0)</f>
        <v>6</v>
      </c>
      <c r="H19" s="16" t="b">
        <f t="shared" si="1"/>
        <v>1</v>
      </c>
    </row>
    <row r="20" ht="14.25" customHeight="1">
      <c r="A20" s="17" t="s">
        <v>1166</v>
      </c>
      <c r="B20" s="95" t="s">
        <v>1167</v>
      </c>
      <c r="C20" s="7" t="s">
        <v>10</v>
      </c>
      <c r="D20" s="8" t="s">
        <v>11</v>
      </c>
      <c r="E20" s="8" t="s">
        <v>11</v>
      </c>
      <c r="F20" s="67"/>
      <c r="G20" s="9">
        <f>IFERROR(__xludf.DUMMYFUNCTION("COUNTA(SPLIT(A20, "" ""))"),5.0)</f>
        <v>5</v>
      </c>
      <c r="H20" s="19" t="b">
        <f t="shared" si="1"/>
        <v>1</v>
      </c>
    </row>
    <row r="21" ht="14.25" customHeight="1">
      <c r="A21" s="21" t="s">
        <v>1168</v>
      </c>
      <c r="B21" s="100" t="s">
        <v>1169</v>
      </c>
      <c r="C21" s="12" t="s">
        <v>10</v>
      </c>
      <c r="D21" s="14" t="s">
        <v>11</v>
      </c>
      <c r="E21" s="14" t="s">
        <v>11</v>
      </c>
      <c r="F21" s="68"/>
      <c r="G21" s="15">
        <f>IFERROR(__xludf.DUMMYFUNCTION("COUNTA(SPLIT(A21, "" ""))"),9.0)</f>
        <v>9</v>
      </c>
      <c r="H21" s="16" t="b">
        <f t="shared" si="1"/>
        <v>1</v>
      </c>
    </row>
    <row r="22" ht="14.25" customHeight="1">
      <c r="A22" s="17" t="s">
        <v>1170</v>
      </c>
      <c r="B22" s="95" t="s">
        <v>1171</v>
      </c>
      <c r="C22" s="7" t="s">
        <v>10</v>
      </c>
      <c r="D22" s="8" t="s">
        <v>11</v>
      </c>
      <c r="E22" s="8" t="s">
        <v>11</v>
      </c>
      <c r="F22" s="67"/>
      <c r="G22" s="9">
        <f>IFERROR(__xludf.DUMMYFUNCTION("COUNTA(SPLIT(A22, "" ""))"),15.0)</f>
        <v>15</v>
      </c>
      <c r="H22" s="19" t="b">
        <f t="shared" si="1"/>
        <v>1</v>
      </c>
    </row>
    <row r="23" ht="14.25" customHeight="1">
      <c r="A23" s="11" t="s">
        <v>1172</v>
      </c>
      <c r="B23" s="100" t="s">
        <v>1173</v>
      </c>
      <c r="C23" s="12" t="s">
        <v>10</v>
      </c>
      <c r="D23" s="14" t="s">
        <v>11</v>
      </c>
      <c r="E23" s="14" t="s">
        <v>11</v>
      </c>
      <c r="F23" s="68"/>
      <c r="G23" s="15">
        <f>IFERROR(__xludf.DUMMYFUNCTION("COUNTA(SPLIT(A23, "" ""))"),16.0)</f>
        <v>16</v>
      </c>
      <c r="H23" s="16" t="b">
        <f t="shared" si="1"/>
        <v>1</v>
      </c>
    </row>
    <row r="24" ht="14.25" customHeight="1">
      <c r="A24" s="17" t="s">
        <v>1174</v>
      </c>
      <c r="B24" s="95" t="s">
        <v>1175</v>
      </c>
      <c r="C24" s="7" t="s">
        <v>10</v>
      </c>
      <c r="D24" s="8" t="s">
        <v>11</v>
      </c>
      <c r="E24" s="8" t="s">
        <v>11</v>
      </c>
      <c r="F24" s="67"/>
      <c r="G24" s="9">
        <f>IFERROR(__xludf.DUMMYFUNCTION("COUNTA(SPLIT(A24, "" ""))"),16.0)</f>
        <v>16</v>
      </c>
      <c r="H24" s="19" t="b">
        <f t="shared" si="1"/>
        <v>1</v>
      </c>
    </row>
    <row r="25" ht="14.25" customHeight="1">
      <c r="A25" s="21" t="s">
        <v>1176</v>
      </c>
      <c r="B25" s="100" t="s">
        <v>1177</v>
      </c>
      <c r="C25" s="12" t="s">
        <v>10</v>
      </c>
      <c r="D25" s="14" t="s">
        <v>11</v>
      </c>
      <c r="E25" s="14" t="s">
        <v>11</v>
      </c>
      <c r="F25" s="68"/>
      <c r="G25" s="15">
        <f>IFERROR(__xludf.DUMMYFUNCTION("COUNTA(SPLIT(A25, "" ""))"),20.0)</f>
        <v>20</v>
      </c>
      <c r="H25" s="16" t="b">
        <f t="shared" si="1"/>
        <v>1</v>
      </c>
    </row>
    <row r="26" ht="14.25" customHeight="1">
      <c r="A26" s="17" t="s">
        <v>1178</v>
      </c>
      <c r="B26" s="98" t="s">
        <v>1179</v>
      </c>
      <c r="C26" s="7" t="s">
        <v>10</v>
      </c>
      <c r="D26" s="8" t="s">
        <v>11</v>
      </c>
      <c r="E26" s="8" t="s">
        <v>11</v>
      </c>
      <c r="F26" s="67"/>
      <c r="G26" s="9">
        <f>IFERROR(__xludf.DUMMYFUNCTION("COUNTA(SPLIT(A26, "" ""))"),19.0)</f>
        <v>19</v>
      </c>
      <c r="H26" s="19" t="b">
        <f t="shared" si="1"/>
        <v>1</v>
      </c>
    </row>
    <row r="27" ht="14.25" customHeight="1">
      <c r="A27" s="21" t="s">
        <v>1180</v>
      </c>
      <c r="B27" s="107" t="s">
        <v>1181</v>
      </c>
      <c r="C27" s="12" t="s">
        <v>10</v>
      </c>
      <c r="D27" s="14" t="s">
        <v>11</v>
      </c>
      <c r="E27" s="14" t="s">
        <v>11</v>
      </c>
      <c r="F27" s="68"/>
      <c r="G27" s="15">
        <f>IFERROR(__xludf.DUMMYFUNCTION("COUNTA(SPLIT(A27, "" ""))"),18.0)</f>
        <v>18</v>
      </c>
      <c r="H27" s="16" t="b">
        <f t="shared" si="1"/>
        <v>1</v>
      </c>
    </row>
    <row r="28" ht="14.25" customHeight="1">
      <c r="A28" s="17" t="s">
        <v>1182</v>
      </c>
      <c r="B28" s="108" t="s">
        <v>1183</v>
      </c>
      <c r="C28" s="7" t="s">
        <v>10</v>
      </c>
      <c r="D28" s="8" t="s">
        <v>11</v>
      </c>
      <c r="E28" s="8" t="s">
        <v>11</v>
      </c>
      <c r="F28" s="67"/>
      <c r="G28" s="9">
        <f>IFERROR(__xludf.DUMMYFUNCTION("COUNTA(SPLIT(A28, "" ""))"),23.0)</f>
        <v>23</v>
      </c>
      <c r="H28" s="19" t="b">
        <f t="shared" si="1"/>
        <v>1</v>
      </c>
    </row>
    <row r="29" ht="14.25" customHeight="1">
      <c r="A29" s="21" t="s">
        <v>594</v>
      </c>
      <c r="B29" s="97" t="s">
        <v>595</v>
      </c>
      <c r="C29" s="12" t="s">
        <v>596</v>
      </c>
      <c r="D29" s="14" t="s">
        <v>11</v>
      </c>
      <c r="E29" s="14" t="s">
        <v>11</v>
      </c>
      <c r="F29" s="68"/>
      <c r="G29" s="15">
        <f>IFERROR(__xludf.DUMMYFUNCTION("COUNTA(SPLIT(A29, "" ""))"),1.0)</f>
        <v>1</v>
      </c>
      <c r="H29" s="16" t="b">
        <f t="shared" si="1"/>
        <v>1</v>
      </c>
    </row>
    <row r="30" ht="14.25" customHeight="1">
      <c r="A30" s="17" t="s">
        <v>1184</v>
      </c>
      <c r="B30" s="98" t="s">
        <v>1185</v>
      </c>
      <c r="C30" s="7" t="s">
        <v>596</v>
      </c>
      <c r="D30" s="8" t="s">
        <v>11</v>
      </c>
      <c r="E30" s="8" t="s">
        <v>11</v>
      </c>
      <c r="F30" s="67"/>
      <c r="G30" s="9">
        <f>IFERROR(__xludf.DUMMYFUNCTION("COUNTA(SPLIT(A30, "" ""))"),3.0)</f>
        <v>3</v>
      </c>
      <c r="H30" s="19" t="b">
        <f t="shared" si="1"/>
        <v>1</v>
      </c>
    </row>
    <row r="31" ht="14.25" customHeight="1">
      <c r="A31" s="21" t="s">
        <v>1186</v>
      </c>
      <c r="B31" s="97" t="s">
        <v>1187</v>
      </c>
      <c r="C31" s="12" t="s">
        <v>596</v>
      </c>
      <c r="D31" s="14" t="s">
        <v>11</v>
      </c>
      <c r="E31" s="14" t="s">
        <v>11</v>
      </c>
      <c r="F31" s="68"/>
      <c r="G31" s="15">
        <f>IFERROR(__xludf.DUMMYFUNCTION("COUNTA(SPLIT(A31, "" ""))"),2.0)</f>
        <v>2</v>
      </c>
      <c r="H31" s="16" t="b">
        <f t="shared" si="1"/>
        <v>1</v>
      </c>
    </row>
    <row r="32" ht="14.25" customHeight="1">
      <c r="A32" s="17" t="s">
        <v>1188</v>
      </c>
      <c r="B32" s="98" t="s">
        <v>1189</v>
      </c>
      <c r="C32" s="7" t="s">
        <v>596</v>
      </c>
      <c r="D32" s="8" t="s">
        <v>11</v>
      </c>
      <c r="E32" s="8" t="s">
        <v>11</v>
      </c>
      <c r="F32" s="67"/>
      <c r="G32" s="9">
        <f>IFERROR(__xludf.DUMMYFUNCTION("COUNTA(SPLIT(A32, "" ""))"),5.0)</f>
        <v>5</v>
      </c>
      <c r="H32" s="19" t="b">
        <f t="shared" si="1"/>
        <v>1</v>
      </c>
    </row>
    <row r="33" ht="14.25" customHeight="1">
      <c r="A33" s="21" t="s">
        <v>1190</v>
      </c>
      <c r="B33" s="97" t="s">
        <v>1191</v>
      </c>
      <c r="C33" s="12" t="s">
        <v>596</v>
      </c>
      <c r="D33" s="14" t="s">
        <v>11</v>
      </c>
      <c r="E33" s="14" t="s">
        <v>11</v>
      </c>
      <c r="F33" s="68"/>
      <c r="G33" s="15">
        <f>IFERROR(__xludf.DUMMYFUNCTION("COUNTA(SPLIT(A33, "" ""))"),3.0)</f>
        <v>3</v>
      </c>
      <c r="H33" s="16" t="b">
        <f t="shared" si="1"/>
        <v>1</v>
      </c>
    </row>
    <row r="34" ht="14.25" customHeight="1">
      <c r="A34" s="17" t="s">
        <v>1192</v>
      </c>
      <c r="B34" s="108" t="s">
        <v>1102</v>
      </c>
      <c r="C34" s="7" t="s">
        <v>596</v>
      </c>
      <c r="D34" s="8" t="s">
        <v>11</v>
      </c>
      <c r="E34" s="8" t="s">
        <v>11</v>
      </c>
      <c r="F34" s="67"/>
      <c r="G34" s="9">
        <f>IFERROR(__xludf.DUMMYFUNCTION("COUNTA(SPLIT(A34, "" ""))"),4.0)</f>
        <v>4</v>
      </c>
      <c r="H34" s="19" t="b">
        <f t="shared" si="1"/>
        <v>1</v>
      </c>
    </row>
    <row r="35" ht="14.25" customHeight="1">
      <c r="A35" s="21" t="s">
        <v>1193</v>
      </c>
      <c r="B35" s="107" t="s">
        <v>1194</v>
      </c>
      <c r="C35" s="12" t="s">
        <v>596</v>
      </c>
      <c r="D35" s="14" t="s">
        <v>11</v>
      </c>
      <c r="E35" s="14" t="s">
        <v>11</v>
      </c>
      <c r="F35" s="68"/>
      <c r="G35" s="15">
        <f>IFERROR(__xludf.DUMMYFUNCTION("COUNTA(SPLIT(A35, "" ""))"),2.0)</f>
        <v>2</v>
      </c>
      <c r="H35" s="16" t="b">
        <f t="shared" si="1"/>
        <v>1</v>
      </c>
    </row>
    <row r="36" ht="14.25" customHeight="1">
      <c r="A36" s="17" t="s">
        <v>1195</v>
      </c>
      <c r="B36" s="98" t="s">
        <v>1196</v>
      </c>
      <c r="C36" s="7" t="s">
        <v>596</v>
      </c>
      <c r="D36" s="8" t="s">
        <v>11</v>
      </c>
      <c r="E36" s="8" t="s">
        <v>11</v>
      </c>
      <c r="F36" s="67"/>
      <c r="G36" s="9">
        <f>IFERROR(__xludf.DUMMYFUNCTION("COUNTA(SPLIT(A36, "" ""))"),2.0)</f>
        <v>2</v>
      </c>
      <c r="H36" s="19" t="b">
        <f t="shared" si="1"/>
        <v>1</v>
      </c>
    </row>
    <row r="37" ht="14.25" customHeight="1">
      <c r="A37" s="21" t="s">
        <v>1197</v>
      </c>
      <c r="B37" s="97" t="s">
        <v>1198</v>
      </c>
      <c r="C37" s="12" t="s">
        <v>596</v>
      </c>
      <c r="D37" s="14" t="s">
        <v>11</v>
      </c>
      <c r="E37" s="14" t="s">
        <v>11</v>
      </c>
      <c r="F37" s="68"/>
      <c r="G37" s="15">
        <f>IFERROR(__xludf.DUMMYFUNCTION("COUNTA(SPLIT(A37, "" ""))"),2.0)</f>
        <v>2</v>
      </c>
      <c r="H37" s="16" t="b">
        <f t="shared" si="1"/>
        <v>1</v>
      </c>
    </row>
    <row r="38" ht="14.25" customHeight="1">
      <c r="A38" s="17" t="s">
        <v>1199</v>
      </c>
      <c r="B38" s="98" t="s">
        <v>1200</v>
      </c>
      <c r="C38" s="7" t="s">
        <v>596</v>
      </c>
      <c r="D38" s="8" t="s">
        <v>11</v>
      </c>
      <c r="E38" s="8" t="s">
        <v>11</v>
      </c>
      <c r="F38" s="67"/>
      <c r="G38" s="9">
        <f>IFERROR(__xludf.DUMMYFUNCTION("COUNTA(SPLIT(A38, "" ""))"),2.0)</f>
        <v>2</v>
      </c>
      <c r="H38" s="19" t="b">
        <f t="shared" si="1"/>
        <v>1</v>
      </c>
    </row>
    <row r="39" ht="14.25" customHeight="1">
      <c r="A39" s="21" t="s">
        <v>1201</v>
      </c>
      <c r="B39" s="97" t="s">
        <v>1202</v>
      </c>
      <c r="C39" s="12" t="s">
        <v>596</v>
      </c>
      <c r="D39" s="14" t="s">
        <v>11</v>
      </c>
      <c r="E39" s="14" t="s">
        <v>11</v>
      </c>
      <c r="F39" s="68"/>
      <c r="G39" s="15">
        <f>IFERROR(__xludf.DUMMYFUNCTION("COUNTA(SPLIT(A39, "" ""))"),2.0)</f>
        <v>2</v>
      </c>
      <c r="H39" s="16" t="b">
        <f t="shared" si="1"/>
        <v>1</v>
      </c>
    </row>
    <row r="40" ht="14.25" customHeight="1">
      <c r="A40" s="17" t="s">
        <v>1203</v>
      </c>
      <c r="B40" s="98" t="s">
        <v>1204</v>
      </c>
      <c r="C40" s="7" t="s">
        <v>596</v>
      </c>
      <c r="D40" s="8" t="s">
        <v>11</v>
      </c>
      <c r="E40" s="8" t="s">
        <v>11</v>
      </c>
      <c r="F40" s="67"/>
      <c r="G40" s="9">
        <f>IFERROR(__xludf.DUMMYFUNCTION("COUNTA(SPLIT(A40, "" ""))"),2.0)</f>
        <v>2</v>
      </c>
      <c r="H40" s="19" t="b">
        <f t="shared" si="1"/>
        <v>1</v>
      </c>
    </row>
    <row r="41" ht="14.25" customHeight="1">
      <c r="A41" s="21" t="s">
        <v>1205</v>
      </c>
      <c r="B41" s="97" t="s">
        <v>1206</v>
      </c>
      <c r="C41" s="12" t="s">
        <v>596</v>
      </c>
      <c r="D41" s="14" t="s">
        <v>11</v>
      </c>
      <c r="E41" s="14" t="s">
        <v>11</v>
      </c>
      <c r="F41" s="68"/>
      <c r="G41" s="15">
        <f>IFERROR(__xludf.DUMMYFUNCTION("COUNTA(SPLIT(A41, "" ""))"),2.0)</f>
        <v>2</v>
      </c>
      <c r="H41" s="16" t="b">
        <f t="shared" si="1"/>
        <v>1</v>
      </c>
    </row>
    <row r="42" ht="14.25" customHeight="1">
      <c r="A42" s="17" t="s">
        <v>1207</v>
      </c>
      <c r="B42" s="98" t="s">
        <v>1208</v>
      </c>
      <c r="C42" s="7" t="s">
        <v>596</v>
      </c>
      <c r="D42" s="8" t="s">
        <v>11</v>
      </c>
      <c r="E42" s="8" t="s">
        <v>11</v>
      </c>
      <c r="F42" s="67"/>
      <c r="G42" s="9">
        <f>IFERROR(__xludf.DUMMYFUNCTION("COUNTA(SPLIT(A42, "" ""))"),2.0)</f>
        <v>2</v>
      </c>
      <c r="H42" s="19" t="b">
        <f t="shared" si="1"/>
        <v>1</v>
      </c>
    </row>
    <row r="43" ht="14.25" customHeight="1">
      <c r="A43" s="21" t="s">
        <v>824</v>
      </c>
      <c r="B43" s="97" t="s">
        <v>825</v>
      </c>
      <c r="C43" s="12" t="s">
        <v>596</v>
      </c>
      <c r="D43" s="14" t="s">
        <v>11</v>
      </c>
      <c r="E43" s="14" t="s">
        <v>11</v>
      </c>
      <c r="F43" s="68"/>
      <c r="G43" s="15">
        <f>IFERROR(__xludf.DUMMYFUNCTION("COUNTA(SPLIT(A43, "" ""))"),1.0)</f>
        <v>1</v>
      </c>
      <c r="H43" s="16" t="b">
        <f t="shared" si="1"/>
        <v>1</v>
      </c>
    </row>
    <row r="44" ht="14.25" customHeight="1">
      <c r="A44" s="17" t="s">
        <v>826</v>
      </c>
      <c r="B44" s="98" t="s">
        <v>827</v>
      </c>
      <c r="C44" s="7" t="s">
        <v>596</v>
      </c>
      <c r="D44" s="8" t="s">
        <v>11</v>
      </c>
      <c r="E44" s="8" t="s">
        <v>11</v>
      </c>
      <c r="F44" s="67"/>
      <c r="G44" s="9">
        <f>IFERROR(__xludf.DUMMYFUNCTION("COUNTA(SPLIT(A44, "" ""))"),1.0)</f>
        <v>1</v>
      </c>
      <c r="H44" s="19" t="b">
        <f t="shared" si="1"/>
        <v>1</v>
      </c>
    </row>
    <row r="45" ht="14.25" customHeight="1">
      <c r="A45" s="21" t="s">
        <v>1095</v>
      </c>
      <c r="B45" s="97" t="s">
        <v>1096</v>
      </c>
      <c r="C45" s="12" t="s">
        <v>596</v>
      </c>
      <c r="D45" s="14" t="s">
        <v>11</v>
      </c>
      <c r="E45" s="14" t="s">
        <v>11</v>
      </c>
      <c r="F45" s="68"/>
      <c r="G45" s="15">
        <f>IFERROR(__xludf.DUMMYFUNCTION("COUNTA(SPLIT(A45, "" ""))"),6.0)</f>
        <v>6</v>
      </c>
      <c r="H45" s="16" t="b">
        <f t="shared" si="1"/>
        <v>1</v>
      </c>
    </row>
    <row r="46" ht="14.25" customHeight="1">
      <c r="A46" s="17" t="s">
        <v>1097</v>
      </c>
      <c r="B46" s="98" t="s">
        <v>1098</v>
      </c>
      <c r="C46" s="7" t="s">
        <v>596</v>
      </c>
      <c r="D46" s="8" t="s">
        <v>11</v>
      </c>
      <c r="E46" s="8" t="s">
        <v>11</v>
      </c>
      <c r="F46" s="67"/>
      <c r="G46" s="9">
        <f>IFERROR(__xludf.DUMMYFUNCTION("COUNTA(SPLIT(A46, "" ""))"),6.0)</f>
        <v>6</v>
      </c>
      <c r="H46" s="19" t="b">
        <f t="shared" si="1"/>
        <v>1</v>
      </c>
    </row>
    <row r="47" ht="14.25" customHeight="1">
      <c r="A47" s="21" t="s">
        <v>1099</v>
      </c>
      <c r="B47" s="97" t="s">
        <v>1100</v>
      </c>
      <c r="C47" s="12" t="s">
        <v>596</v>
      </c>
      <c r="D47" s="14" t="s">
        <v>11</v>
      </c>
      <c r="E47" s="14" t="s">
        <v>11</v>
      </c>
      <c r="F47" s="68"/>
      <c r="G47" s="15">
        <f>IFERROR(__xludf.DUMMYFUNCTION("COUNTA(SPLIT(A47, "" ""))"),3.0)</f>
        <v>3</v>
      </c>
      <c r="H47" s="16" t="b">
        <f t="shared" si="1"/>
        <v>1</v>
      </c>
    </row>
    <row r="48" ht="14.25" customHeight="1">
      <c r="A48" s="17" t="s">
        <v>1209</v>
      </c>
      <c r="B48" s="98" t="s">
        <v>1210</v>
      </c>
      <c r="C48" s="7" t="s">
        <v>596</v>
      </c>
      <c r="D48" s="8" t="s">
        <v>11</v>
      </c>
      <c r="E48" s="8" t="s">
        <v>11</v>
      </c>
      <c r="F48" s="67"/>
      <c r="G48" s="9">
        <f>IFERROR(__xludf.DUMMYFUNCTION("COUNTA(SPLIT(A48, "" ""))"),1.0)</f>
        <v>1</v>
      </c>
      <c r="H48" s="19" t="b">
        <f t="shared" si="1"/>
        <v>1</v>
      </c>
    </row>
    <row r="49" ht="14.25" customHeight="1">
      <c r="A49" s="21" t="s">
        <v>1211</v>
      </c>
      <c r="B49" s="97" t="s">
        <v>1212</v>
      </c>
      <c r="C49" s="12" t="s">
        <v>596</v>
      </c>
      <c r="D49" s="14" t="s">
        <v>11</v>
      </c>
      <c r="E49" s="14" t="s">
        <v>11</v>
      </c>
      <c r="F49" s="68"/>
      <c r="G49" s="15">
        <f>IFERROR(__xludf.DUMMYFUNCTION("COUNTA(SPLIT(A49, "" ""))"),1.0)</f>
        <v>1</v>
      </c>
      <c r="H49" s="16" t="b">
        <f t="shared" si="1"/>
        <v>1</v>
      </c>
    </row>
    <row r="50" ht="14.25" customHeight="1">
      <c r="A50" s="17" t="s">
        <v>1213</v>
      </c>
      <c r="B50" s="98" t="s">
        <v>1214</v>
      </c>
      <c r="C50" s="7" t="s">
        <v>596</v>
      </c>
      <c r="D50" s="8" t="s">
        <v>11</v>
      </c>
      <c r="E50" s="8" t="s">
        <v>11</v>
      </c>
      <c r="F50" s="67"/>
      <c r="G50" s="9">
        <f>IFERROR(__xludf.DUMMYFUNCTION("COUNTA(SPLIT(A50, "" ""))"),1.0)</f>
        <v>1</v>
      </c>
      <c r="H50" s="19" t="b">
        <f t="shared" si="1"/>
        <v>1</v>
      </c>
    </row>
    <row r="51" ht="14.25" customHeight="1">
      <c r="A51" s="21" t="s">
        <v>1215</v>
      </c>
      <c r="B51" s="97" t="s">
        <v>1216</v>
      </c>
      <c r="C51" s="12" t="s">
        <v>596</v>
      </c>
      <c r="D51" s="14" t="s">
        <v>11</v>
      </c>
      <c r="E51" s="14" t="s">
        <v>11</v>
      </c>
      <c r="F51" s="68"/>
      <c r="G51" s="15">
        <f>IFERROR(__xludf.DUMMYFUNCTION("COUNTA(SPLIT(A51, "" ""))"),1.0)</f>
        <v>1</v>
      </c>
      <c r="H51" s="16" t="b">
        <f t="shared" si="1"/>
        <v>1</v>
      </c>
    </row>
    <row r="52" ht="14.25" customHeight="1">
      <c r="A52" s="17" t="s">
        <v>1217</v>
      </c>
      <c r="B52" s="98" t="s">
        <v>1218</v>
      </c>
      <c r="C52" s="7" t="s">
        <v>596</v>
      </c>
      <c r="D52" s="8" t="s">
        <v>11</v>
      </c>
      <c r="E52" s="8" t="s">
        <v>11</v>
      </c>
      <c r="F52" s="67"/>
      <c r="G52" s="9">
        <f>IFERROR(__xludf.DUMMYFUNCTION("COUNTA(SPLIT(A52, "" ""))"),1.0)</f>
        <v>1</v>
      </c>
      <c r="H52" s="19" t="b">
        <f t="shared" si="1"/>
        <v>1</v>
      </c>
    </row>
    <row r="53" ht="14.25" customHeight="1">
      <c r="A53" s="21" t="s">
        <v>1093</v>
      </c>
      <c r="B53" s="107" t="s">
        <v>1219</v>
      </c>
      <c r="C53" s="12" t="s">
        <v>596</v>
      </c>
      <c r="D53" s="14" t="s">
        <v>11</v>
      </c>
      <c r="E53" s="14" t="s">
        <v>11</v>
      </c>
      <c r="F53" s="68"/>
      <c r="G53" s="15">
        <f>IFERROR(__xludf.DUMMYFUNCTION("COUNTA(SPLIT(A53, "" ""))"),1.0)</f>
        <v>1</v>
      </c>
      <c r="H53" s="16" t="b">
        <f>if(len(B56)&gt;0,TRUE,FALSE)</f>
        <v>1</v>
      </c>
    </row>
    <row r="54" ht="14.25" customHeight="1">
      <c r="A54" s="17" t="s">
        <v>1220</v>
      </c>
      <c r="B54" s="98" t="s">
        <v>1221</v>
      </c>
      <c r="C54" s="7" t="s">
        <v>596</v>
      </c>
      <c r="D54" s="8" t="s">
        <v>11</v>
      </c>
      <c r="E54" s="8" t="s">
        <v>11</v>
      </c>
      <c r="F54" s="67"/>
      <c r="G54" s="9">
        <f>IFERROR(__xludf.DUMMYFUNCTION("COUNTA(SPLIT(A54, "" ""))"),3.0)</f>
        <v>3</v>
      </c>
      <c r="H54" s="19" t="b">
        <f t="shared" ref="H54:H55" si="2">if(len(B54)&gt;0,TRUE,FALSE)</f>
        <v>1</v>
      </c>
    </row>
    <row r="55" ht="14.25" customHeight="1">
      <c r="A55" s="21" t="s">
        <v>1222</v>
      </c>
      <c r="B55" s="97" t="s">
        <v>1223</v>
      </c>
      <c r="C55" s="12" t="s">
        <v>596</v>
      </c>
      <c r="D55" s="14" t="s">
        <v>11</v>
      </c>
      <c r="E55" s="14" t="s">
        <v>11</v>
      </c>
      <c r="F55" s="68"/>
      <c r="G55" s="15">
        <f>IFERROR(__xludf.DUMMYFUNCTION("COUNTA(SPLIT(A55, "" ""))"),4.0)</f>
        <v>4</v>
      </c>
      <c r="H55" s="16" t="b">
        <f t="shared" si="2"/>
        <v>1</v>
      </c>
    </row>
    <row r="56" ht="14.25" customHeight="1">
      <c r="A56" s="17" t="s">
        <v>1224</v>
      </c>
      <c r="B56" s="109" t="s">
        <v>1225</v>
      </c>
      <c r="C56" s="7" t="s">
        <v>596</v>
      </c>
      <c r="D56" s="8" t="s">
        <v>11</v>
      </c>
      <c r="E56" s="8" t="s">
        <v>11</v>
      </c>
      <c r="F56" s="67"/>
      <c r="G56" s="9">
        <f>IFERROR(__xludf.DUMMYFUNCTION("COUNTA(SPLIT(A56, "" ""))"),2.0)</f>
        <v>2</v>
      </c>
      <c r="H56" s="19" t="str">
        <f>if(len(#REF!)&gt;0,TRUE,FALSE)</f>
        <v>#REF!</v>
      </c>
    </row>
    <row r="57" ht="14.25" customHeight="1">
      <c r="A57" s="21" t="s">
        <v>1226</v>
      </c>
      <c r="B57" s="97" t="s">
        <v>1227</v>
      </c>
      <c r="C57" s="12" t="s">
        <v>596</v>
      </c>
      <c r="D57" s="14" t="s">
        <v>11</v>
      </c>
      <c r="E57" s="14" t="s">
        <v>11</v>
      </c>
      <c r="F57" s="68"/>
      <c r="G57" s="15">
        <f>IFERROR(__xludf.DUMMYFUNCTION("COUNTA(SPLIT(A57, "" ""))"),2.0)</f>
        <v>2</v>
      </c>
      <c r="H57" s="16" t="b">
        <f t="shared" ref="H57:H110" si="3">if(len(B57)&gt;0,TRUE,FALSE)</f>
        <v>1</v>
      </c>
    </row>
    <row r="58" ht="14.25" customHeight="1">
      <c r="A58" s="17" t="s">
        <v>1228</v>
      </c>
      <c r="B58" s="98" t="s">
        <v>1229</v>
      </c>
      <c r="C58" s="7" t="s">
        <v>596</v>
      </c>
      <c r="D58" s="8" t="s">
        <v>11</v>
      </c>
      <c r="E58" s="8" t="s">
        <v>11</v>
      </c>
      <c r="F58" s="67"/>
      <c r="G58" s="9">
        <f>IFERROR(__xludf.DUMMYFUNCTION("COUNTA(SPLIT(A58, "" ""))"),4.0)</f>
        <v>4</v>
      </c>
      <c r="H58" s="19" t="b">
        <f t="shared" si="3"/>
        <v>1</v>
      </c>
    </row>
    <row r="59" ht="14.25" customHeight="1">
      <c r="A59" s="21" t="s">
        <v>1230</v>
      </c>
      <c r="B59" s="97" t="s">
        <v>1231</v>
      </c>
      <c r="C59" s="12" t="s">
        <v>596</v>
      </c>
      <c r="D59" s="14" t="s">
        <v>11</v>
      </c>
      <c r="E59" s="14" t="s">
        <v>11</v>
      </c>
      <c r="F59" s="68"/>
      <c r="G59" s="15">
        <f>IFERROR(__xludf.DUMMYFUNCTION("COUNTA(SPLIT(A59, "" ""))"),2.0)</f>
        <v>2</v>
      </c>
      <c r="H59" s="16" t="b">
        <f t="shared" si="3"/>
        <v>1</v>
      </c>
    </row>
    <row r="60" ht="14.25" customHeight="1">
      <c r="A60" s="17" t="s">
        <v>1232</v>
      </c>
      <c r="B60" s="108" t="s">
        <v>1233</v>
      </c>
      <c r="C60" s="7" t="s">
        <v>596</v>
      </c>
      <c r="D60" s="8" t="s">
        <v>11</v>
      </c>
      <c r="E60" s="8" t="s">
        <v>11</v>
      </c>
      <c r="F60" s="67"/>
      <c r="G60" s="9">
        <f>IFERROR(__xludf.DUMMYFUNCTION("COUNTA(SPLIT(A60, "" ""))"),6.0)</f>
        <v>6</v>
      </c>
      <c r="H60" s="19" t="b">
        <f t="shared" si="3"/>
        <v>1</v>
      </c>
    </row>
    <row r="61" ht="14.25" customHeight="1">
      <c r="A61" s="21" t="s">
        <v>1234</v>
      </c>
      <c r="B61" s="107" t="s">
        <v>1235</v>
      </c>
      <c r="C61" s="12" t="s">
        <v>596</v>
      </c>
      <c r="D61" s="14" t="s">
        <v>11</v>
      </c>
      <c r="E61" s="14" t="s">
        <v>11</v>
      </c>
      <c r="F61" s="68"/>
      <c r="G61" s="15">
        <f>IFERROR(__xludf.DUMMYFUNCTION("COUNTA(SPLIT(A61, "" ""))"),6.0)</f>
        <v>6</v>
      </c>
      <c r="H61" s="16" t="b">
        <f t="shared" si="3"/>
        <v>1</v>
      </c>
    </row>
    <row r="62" ht="14.25" customHeight="1">
      <c r="A62" s="17" t="s">
        <v>1236</v>
      </c>
      <c r="B62" s="108" t="s">
        <v>1237</v>
      </c>
      <c r="C62" s="7" t="s">
        <v>596</v>
      </c>
      <c r="D62" s="8" t="s">
        <v>11</v>
      </c>
      <c r="E62" s="8" t="s">
        <v>11</v>
      </c>
      <c r="F62" s="67"/>
      <c r="G62" s="9">
        <f>IFERROR(__xludf.DUMMYFUNCTION("COUNTA(SPLIT(A62, "" ""))"),7.0)</f>
        <v>7</v>
      </c>
      <c r="H62" s="19" t="b">
        <f t="shared" si="3"/>
        <v>1</v>
      </c>
    </row>
    <row r="63" ht="14.25" customHeight="1">
      <c r="A63" s="21" t="s">
        <v>1238</v>
      </c>
      <c r="B63" s="107" t="s">
        <v>1239</v>
      </c>
      <c r="C63" s="12" t="s">
        <v>596</v>
      </c>
      <c r="D63" s="14" t="s">
        <v>11</v>
      </c>
      <c r="E63" s="14" t="s">
        <v>11</v>
      </c>
      <c r="F63" s="68"/>
      <c r="G63" s="15">
        <f>IFERROR(__xludf.DUMMYFUNCTION("COUNTA(SPLIT(A63, "" ""))"),5.0)</f>
        <v>5</v>
      </c>
      <c r="H63" s="16" t="b">
        <f t="shared" si="3"/>
        <v>1</v>
      </c>
    </row>
    <row r="64" ht="14.25" customHeight="1">
      <c r="A64" s="17" t="s">
        <v>1240</v>
      </c>
      <c r="B64" s="98" t="s">
        <v>595</v>
      </c>
      <c r="C64" s="7" t="s">
        <v>906</v>
      </c>
      <c r="D64" s="8" t="s">
        <v>11</v>
      </c>
      <c r="E64" s="8" t="s">
        <v>11</v>
      </c>
      <c r="F64" s="67"/>
      <c r="G64" s="9">
        <f>IFERROR(__xludf.DUMMYFUNCTION("COUNTA(SPLIT(A64, "" ""))"),1.0)</f>
        <v>1</v>
      </c>
      <c r="H64" s="19" t="b">
        <f t="shared" si="3"/>
        <v>1</v>
      </c>
    </row>
    <row r="65" ht="14.25" customHeight="1">
      <c r="A65" s="21" t="s">
        <v>1241</v>
      </c>
      <c r="B65" s="97" t="s">
        <v>1242</v>
      </c>
      <c r="C65" s="12" t="s">
        <v>906</v>
      </c>
      <c r="D65" s="14" t="s">
        <v>11</v>
      </c>
      <c r="E65" s="14" t="s">
        <v>11</v>
      </c>
      <c r="F65" s="68"/>
      <c r="G65" s="15">
        <f>IFERROR(__xludf.DUMMYFUNCTION("COUNTA(SPLIT(A65, "" ""))"),3.0)</f>
        <v>3</v>
      </c>
      <c r="H65" s="16" t="b">
        <f t="shared" si="3"/>
        <v>1</v>
      </c>
    </row>
    <row r="66" ht="14.25" customHeight="1">
      <c r="A66" s="17" t="s">
        <v>1243</v>
      </c>
      <c r="B66" s="98" t="s">
        <v>1187</v>
      </c>
      <c r="C66" s="7" t="s">
        <v>906</v>
      </c>
      <c r="D66" s="8" t="s">
        <v>11</v>
      </c>
      <c r="E66" s="8" t="s">
        <v>11</v>
      </c>
      <c r="F66" s="67"/>
      <c r="G66" s="9">
        <f>IFERROR(__xludf.DUMMYFUNCTION("COUNTA(SPLIT(A66, "" ""))"),2.0)</f>
        <v>2</v>
      </c>
      <c r="H66" s="19" t="b">
        <f t="shared" si="3"/>
        <v>1</v>
      </c>
    </row>
    <row r="67" ht="14.25" customHeight="1">
      <c r="A67" s="21" t="s">
        <v>1244</v>
      </c>
      <c r="B67" s="97" t="s">
        <v>1189</v>
      </c>
      <c r="C67" s="12" t="s">
        <v>906</v>
      </c>
      <c r="D67" s="14" t="s">
        <v>11</v>
      </c>
      <c r="E67" s="14" t="s">
        <v>11</v>
      </c>
      <c r="F67" s="68"/>
      <c r="G67" s="15">
        <f>IFERROR(__xludf.DUMMYFUNCTION("COUNTA(SPLIT(A67, "" ""))"),5.0)</f>
        <v>5</v>
      </c>
      <c r="H67" s="16" t="b">
        <f t="shared" si="3"/>
        <v>1</v>
      </c>
    </row>
    <row r="68" ht="14.25" customHeight="1">
      <c r="A68" s="17" t="s">
        <v>1245</v>
      </c>
      <c r="B68" s="98" t="s">
        <v>1191</v>
      </c>
      <c r="C68" s="7" t="s">
        <v>906</v>
      </c>
      <c r="D68" s="8" t="s">
        <v>11</v>
      </c>
      <c r="E68" s="8" t="s">
        <v>11</v>
      </c>
      <c r="F68" s="67"/>
      <c r="G68" s="9">
        <f>IFERROR(__xludf.DUMMYFUNCTION("COUNTA(SPLIT(A68, "" ""))"),3.0)</f>
        <v>3</v>
      </c>
      <c r="H68" s="19" t="b">
        <f t="shared" si="3"/>
        <v>1</v>
      </c>
    </row>
    <row r="69" ht="14.25" customHeight="1">
      <c r="A69" s="21" t="s">
        <v>1246</v>
      </c>
      <c r="B69" s="107" t="s">
        <v>1102</v>
      </c>
      <c r="C69" s="12" t="s">
        <v>906</v>
      </c>
      <c r="D69" s="14" t="s">
        <v>11</v>
      </c>
      <c r="E69" s="14" t="s">
        <v>11</v>
      </c>
      <c r="F69" s="68"/>
      <c r="G69" s="15">
        <f>IFERROR(__xludf.DUMMYFUNCTION("COUNTA(SPLIT(A69, "" ""))"),4.0)</f>
        <v>4</v>
      </c>
      <c r="H69" s="16" t="b">
        <f t="shared" si="3"/>
        <v>1</v>
      </c>
    </row>
    <row r="70" ht="14.25" customHeight="1">
      <c r="A70" s="17" t="s">
        <v>1193</v>
      </c>
      <c r="B70" s="108" t="s">
        <v>1194</v>
      </c>
      <c r="C70" s="7" t="s">
        <v>906</v>
      </c>
      <c r="D70" s="8" t="s">
        <v>11</v>
      </c>
      <c r="E70" s="8" t="s">
        <v>11</v>
      </c>
      <c r="F70" s="67"/>
      <c r="G70" s="9">
        <f>IFERROR(__xludf.DUMMYFUNCTION("COUNTA(SPLIT(A70, "" ""))"),2.0)</f>
        <v>2</v>
      </c>
      <c r="H70" s="19" t="b">
        <f t="shared" si="3"/>
        <v>1</v>
      </c>
    </row>
    <row r="71" ht="14.25" customHeight="1">
      <c r="A71" s="21" t="s">
        <v>1195</v>
      </c>
      <c r="B71" s="97" t="s">
        <v>1196</v>
      </c>
      <c r="C71" s="12" t="s">
        <v>906</v>
      </c>
      <c r="D71" s="14" t="s">
        <v>11</v>
      </c>
      <c r="E71" s="14" t="s">
        <v>11</v>
      </c>
      <c r="F71" s="110"/>
      <c r="G71" s="15">
        <f>IFERROR(__xludf.DUMMYFUNCTION("COUNTA(SPLIT(A71, "" ""))"),2.0)</f>
        <v>2</v>
      </c>
      <c r="H71" s="16" t="b">
        <f t="shared" si="3"/>
        <v>1</v>
      </c>
    </row>
    <row r="72" ht="14.25" customHeight="1">
      <c r="A72" s="17" t="s">
        <v>1197</v>
      </c>
      <c r="B72" s="98" t="s">
        <v>1198</v>
      </c>
      <c r="C72" s="7" t="s">
        <v>906</v>
      </c>
      <c r="D72" s="8" t="s">
        <v>11</v>
      </c>
      <c r="E72" s="8" t="s">
        <v>11</v>
      </c>
      <c r="F72" s="111"/>
      <c r="G72" s="9">
        <f>IFERROR(__xludf.DUMMYFUNCTION("COUNTA(SPLIT(A72, "" ""))"),2.0)</f>
        <v>2</v>
      </c>
      <c r="H72" s="19" t="b">
        <f t="shared" si="3"/>
        <v>1</v>
      </c>
    </row>
    <row r="73" ht="14.25" customHeight="1">
      <c r="A73" s="21" t="s">
        <v>1199</v>
      </c>
      <c r="B73" s="97" t="s">
        <v>1200</v>
      </c>
      <c r="C73" s="12" t="s">
        <v>906</v>
      </c>
      <c r="D73" s="14" t="s">
        <v>11</v>
      </c>
      <c r="E73" s="14" t="s">
        <v>11</v>
      </c>
      <c r="F73" s="110"/>
      <c r="G73" s="15">
        <f>IFERROR(__xludf.DUMMYFUNCTION("COUNTA(SPLIT(A73, "" ""))"),2.0)</f>
        <v>2</v>
      </c>
      <c r="H73" s="16" t="b">
        <f t="shared" si="3"/>
        <v>1</v>
      </c>
    </row>
    <row r="74" ht="14.25" customHeight="1">
      <c r="A74" s="17" t="s">
        <v>1201</v>
      </c>
      <c r="B74" s="98" t="s">
        <v>1202</v>
      </c>
      <c r="C74" s="7" t="s">
        <v>906</v>
      </c>
      <c r="D74" s="8" t="s">
        <v>11</v>
      </c>
      <c r="E74" s="8" t="s">
        <v>11</v>
      </c>
      <c r="F74" s="111"/>
      <c r="G74" s="9">
        <f>IFERROR(__xludf.DUMMYFUNCTION("COUNTA(SPLIT(A74, "" ""))"),2.0)</f>
        <v>2</v>
      </c>
      <c r="H74" s="19" t="b">
        <f t="shared" si="3"/>
        <v>1</v>
      </c>
    </row>
    <row r="75" ht="14.25" customHeight="1">
      <c r="A75" s="21" t="s">
        <v>1203</v>
      </c>
      <c r="B75" s="97" t="s">
        <v>1204</v>
      </c>
      <c r="C75" s="12" t="s">
        <v>906</v>
      </c>
      <c r="D75" s="14" t="s">
        <v>11</v>
      </c>
      <c r="E75" s="14" t="s">
        <v>11</v>
      </c>
      <c r="F75" s="110"/>
      <c r="G75" s="15">
        <f>IFERROR(__xludf.DUMMYFUNCTION("COUNTA(SPLIT(A75, "" ""))"),2.0)</f>
        <v>2</v>
      </c>
      <c r="H75" s="16" t="b">
        <f t="shared" si="3"/>
        <v>1</v>
      </c>
    </row>
    <row r="76" ht="14.25" customHeight="1">
      <c r="A76" s="17" t="s">
        <v>1205</v>
      </c>
      <c r="B76" s="98" t="s">
        <v>1206</v>
      </c>
      <c r="C76" s="7" t="s">
        <v>906</v>
      </c>
      <c r="D76" s="8" t="s">
        <v>11</v>
      </c>
      <c r="E76" s="8" t="s">
        <v>11</v>
      </c>
      <c r="F76" s="111"/>
      <c r="G76" s="9">
        <f>IFERROR(__xludf.DUMMYFUNCTION("COUNTA(SPLIT(A76, "" ""))"),2.0)</f>
        <v>2</v>
      </c>
      <c r="H76" s="19" t="b">
        <f t="shared" si="3"/>
        <v>1</v>
      </c>
    </row>
    <row r="77" ht="14.25" customHeight="1">
      <c r="A77" s="21" t="s">
        <v>1207</v>
      </c>
      <c r="B77" s="97" t="s">
        <v>1208</v>
      </c>
      <c r="C77" s="12" t="s">
        <v>906</v>
      </c>
      <c r="D77" s="14" t="s">
        <v>11</v>
      </c>
      <c r="E77" s="14" t="s">
        <v>11</v>
      </c>
      <c r="F77" s="110"/>
      <c r="G77" s="15">
        <f>IFERROR(__xludf.DUMMYFUNCTION("COUNTA(SPLIT(A77, "" ""))"),2.0)</f>
        <v>2</v>
      </c>
      <c r="H77" s="16" t="b">
        <f t="shared" si="3"/>
        <v>1</v>
      </c>
    </row>
    <row r="78" ht="14.25" customHeight="1">
      <c r="A78" s="17" t="s">
        <v>937</v>
      </c>
      <c r="B78" s="98" t="s">
        <v>825</v>
      </c>
      <c r="C78" s="7" t="s">
        <v>906</v>
      </c>
      <c r="D78" s="8" t="s">
        <v>11</v>
      </c>
      <c r="E78" s="8" t="s">
        <v>11</v>
      </c>
      <c r="F78" s="111"/>
      <c r="G78" s="9">
        <f>IFERROR(__xludf.DUMMYFUNCTION("COUNTA(SPLIT(A78, "" ""))"),1.0)</f>
        <v>1</v>
      </c>
      <c r="H78" s="19" t="b">
        <f t="shared" si="3"/>
        <v>1</v>
      </c>
    </row>
    <row r="79" ht="14.25" customHeight="1">
      <c r="A79" s="21" t="s">
        <v>938</v>
      </c>
      <c r="B79" s="97" t="s">
        <v>827</v>
      </c>
      <c r="C79" s="12" t="s">
        <v>906</v>
      </c>
      <c r="D79" s="14" t="s">
        <v>11</v>
      </c>
      <c r="E79" s="14" t="s">
        <v>11</v>
      </c>
      <c r="F79" s="110"/>
      <c r="G79" s="15">
        <f>IFERROR(__xludf.DUMMYFUNCTION("COUNTA(SPLIT(A79, "" ""))"),1.0)</f>
        <v>1</v>
      </c>
      <c r="H79" s="16" t="b">
        <f t="shared" si="3"/>
        <v>1</v>
      </c>
    </row>
    <row r="80" ht="14.25" customHeight="1">
      <c r="A80" s="17" t="s">
        <v>1127</v>
      </c>
      <c r="B80" s="98" t="s">
        <v>1096</v>
      </c>
      <c r="C80" s="7" t="s">
        <v>906</v>
      </c>
      <c r="D80" s="8" t="s">
        <v>11</v>
      </c>
      <c r="E80" s="8" t="s">
        <v>11</v>
      </c>
      <c r="F80" s="111"/>
      <c r="G80" s="9">
        <f>IFERROR(__xludf.DUMMYFUNCTION("COUNTA(SPLIT(A80, "" ""))"),6.0)</f>
        <v>6</v>
      </c>
      <c r="H80" s="19" t="b">
        <f t="shared" si="3"/>
        <v>1</v>
      </c>
    </row>
    <row r="81" ht="14.25" customHeight="1">
      <c r="A81" s="21" t="s">
        <v>1128</v>
      </c>
      <c r="B81" s="97" t="s">
        <v>1098</v>
      </c>
      <c r="C81" s="12" t="s">
        <v>906</v>
      </c>
      <c r="D81" s="14" t="s">
        <v>11</v>
      </c>
      <c r="E81" s="14" t="s">
        <v>11</v>
      </c>
      <c r="F81" s="110"/>
      <c r="G81" s="15">
        <f>IFERROR(__xludf.DUMMYFUNCTION("COUNTA(SPLIT(A81, "" ""))"),6.0)</f>
        <v>6</v>
      </c>
      <c r="H81" s="16" t="b">
        <f t="shared" si="3"/>
        <v>1</v>
      </c>
    </row>
    <row r="82" ht="14.25" customHeight="1">
      <c r="A82" s="17" t="s">
        <v>1129</v>
      </c>
      <c r="B82" s="98" t="s">
        <v>1100</v>
      </c>
      <c r="C82" s="7" t="s">
        <v>906</v>
      </c>
      <c r="D82" s="8" t="s">
        <v>11</v>
      </c>
      <c r="E82" s="8" t="s">
        <v>11</v>
      </c>
      <c r="F82" s="111"/>
      <c r="G82" s="9">
        <f>IFERROR(__xludf.DUMMYFUNCTION("COUNTA(SPLIT(A82, "" ""))"),3.0)</f>
        <v>3</v>
      </c>
      <c r="H82" s="19" t="b">
        <f t="shared" si="3"/>
        <v>1</v>
      </c>
    </row>
    <row r="83" ht="14.25" customHeight="1">
      <c r="A83" s="21" t="s">
        <v>1247</v>
      </c>
      <c r="B83" s="97" t="s">
        <v>1210</v>
      </c>
      <c r="C83" s="12" t="s">
        <v>906</v>
      </c>
      <c r="D83" s="14" t="s">
        <v>11</v>
      </c>
      <c r="E83" s="14" t="s">
        <v>11</v>
      </c>
      <c r="F83" s="110"/>
      <c r="G83" s="15">
        <f>IFERROR(__xludf.DUMMYFUNCTION("COUNTA(SPLIT(A83, "" ""))"),1.0)</f>
        <v>1</v>
      </c>
      <c r="H83" s="16" t="b">
        <f t="shared" si="3"/>
        <v>1</v>
      </c>
    </row>
    <row r="84" ht="14.25" customHeight="1">
      <c r="A84" s="17" t="s">
        <v>1248</v>
      </c>
      <c r="B84" s="98" t="s">
        <v>1212</v>
      </c>
      <c r="C84" s="7" t="s">
        <v>906</v>
      </c>
      <c r="D84" s="8" t="s">
        <v>11</v>
      </c>
      <c r="E84" s="8" t="s">
        <v>11</v>
      </c>
      <c r="F84" s="111"/>
      <c r="G84" s="9">
        <f>IFERROR(__xludf.DUMMYFUNCTION("COUNTA(SPLIT(A84, "" ""))"),1.0)</f>
        <v>1</v>
      </c>
      <c r="H84" s="19" t="b">
        <f t="shared" si="3"/>
        <v>1</v>
      </c>
    </row>
    <row r="85" ht="14.25" customHeight="1">
      <c r="A85" s="21" t="s">
        <v>1249</v>
      </c>
      <c r="B85" s="97" t="s">
        <v>1214</v>
      </c>
      <c r="C85" s="12" t="s">
        <v>906</v>
      </c>
      <c r="D85" s="14" t="s">
        <v>11</v>
      </c>
      <c r="E85" s="14" t="s">
        <v>11</v>
      </c>
      <c r="F85" s="110"/>
      <c r="G85" s="15">
        <f>IFERROR(__xludf.DUMMYFUNCTION("COUNTA(SPLIT(A85, "" ""))"),1.0)</f>
        <v>1</v>
      </c>
      <c r="H85" s="16" t="b">
        <f t="shared" si="3"/>
        <v>1</v>
      </c>
    </row>
    <row r="86" ht="14.25" customHeight="1">
      <c r="A86" s="17" t="s">
        <v>1250</v>
      </c>
      <c r="B86" s="98" t="s">
        <v>1216</v>
      </c>
      <c r="C86" s="7" t="s">
        <v>906</v>
      </c>
      <c r="D86" s="8" t="s">
        <v>11</v>
      </c>
      <c r="E86" s="8" t="s">
        <v>11</v>
      </c>
      <c r="F86" s="111"/>
      <c r="G86" s="9">
        <f>IFERROR(__xludf.DUMMYFUNCTION("COUNTA(SPLIT(A86, "" ""))"),1.0)</f>
        <v>1</v>
      </c>
      <c r="H86" s="19" t="b">
        <f t="shared" si="3"/>
        <v>1</v>
      </c>
    </row>
    <row r="87" ht="14.25" customHeight="1">
      <c r="A87" s="21" t="s">
        <v>1251</v>
      </c>
      <c r="B87" s="97" t="s">
        <v>1218</v>
      </c>
      <c r="C87" s="12" t="s">
        <v>906</v>
      </c>
      <c r="D87" s="14" t="s">
        <v>11</v>
      </c>
      <c r="E87" s="14" t="s">
        <v>11</v>
      </c>
      <c r="F87" s="110"/>
      <c r="G87" s="15">
        <f>IFERROR(__xludf.DUMMYFUNCTION("COUNTA(SPLIT(A87, "" ""))"),1.0)</f>
        <v>1</v>
      </c>
      <c r="H87" s="16" t="b">
        <f t="shared" si="3"/>
        <v>1</v>
      </c>
    </row>
    <row r="88" ht="14.25" customHeight="1">
      <c r="A88" s="17" t="s">
        <v>1126</v>
      </c>
      <c r="B88" s="108" t="s">
        <v>1219</v>
      </c>
      <c r="C88" s="7" t="s">
        <v>906</v>
      </c>
      <c r="D88" s="8" t="s">
        <v>11</v>
      </c>
      <c r="E88" s="8" t="s">
        <v>11</v>
      </c>
      <c r="F88" s="111"/>
      <c r="G88" s="9">
        <f>IFERROR(__xludf.DUMMYFUNCTION("COUNTA(SPLIT(A88, "" ""))"),1.0)</f>
        <v>1</v>
      </c>
      <c r="H88" s="19" t="b">
        <f t="shared" si="3"/>
        <v>1</v>
      </c>
    </row>
    <row r="89" ht="14.25" customHeight="1">
      <c r="A89" s="21" t="s">
        <v>1252</v>
      </c>
      <c r="B89" s="97" t="s">
        <v>1221</v>
      </c>
      <c r="C89" s="12" t="s">
        <v>906</v>
      </c>
      <c r="D89" s="14" t="s">
        <v>11</v>
      </c>
      <c r="E89" s="14" t="s">
        <v>11</v>
      </c>
      <c r="F89" s="110"/>
      <c r="G89" s="15">
        <f>IFERROR(__xludf.DUMMYFUNCTION("COUNTA(SPLIT(A89, "" ""))"),3.0)</f>
        <v>3</v>
      </c>
      <c r="H89" s="16" t="b">
        <f t="shared" si="3"/>
        <v>1</v>
      </c>
    </row>
    <row r="90" ht="14.25" customHeight="1">
      <c r="A90" s="17" t="s">
        <v>1253</v>
      </c>
      <c r="B90" s="98" t="s">
        <v>1223</v>
      </c>
      <c r="C90" s="7" t="s">
        <v>906</v>
      </c>
      <c r="D90" s="8" t="s">
        <v>11</v>
      </c>
      <c r="E90" s="8" t="s">
        <v>11</v>
      </c>
      <c r="F90" s="111"/>
      <c r="G90" s="9">
        <f>IFERROR(__xludf.DUMMYFUNCTION("COUNTA(SPLIT(A90, "" ""))"),4.0)</f>
        <v>4</v>
      </c>
      <c r="H90" s="19" t="b">
        <f t="shared" si="3"/>
        <v>1</v>
      </c>
    </row>
    <row r="91" ht="14.25" customHeight="1">
      <c r="A91" s="21" t="s">
        <v>1224</v>
      </c>
      <c r="B91" s="112" t="s">
        <v>1225</v>
      </c>
      <c r="C91" s="12" t="s">
        <v>906</v>
      </c>
      <c r="D91" s="14" t="s">
        <v>11</v>
      </c>
      <c r="E91" s="14" t="s">
        <v>11</v>
      </c>
      <c r="F91" s="110"/>
      <c r="G91" s="15">
        <f>IFERROR(__xludf.DUMMYFUNCTION("COUNTA(SPLIT(A91, "" ""))"),2.0)</f>
        <v>2</v>
      </c>
      <c r="H91" s="16" t="b">
        <f t="shared" si="3"/>
        <v>1</v>
      </c>
    </row>
    <row r="92" ht="14.25" customHeight="1">
      <c r="A92" s="17" t="s">
        <v>1226</v>
      </c>
      <c r="B92" s="98" t="s">
        <v>1227</v>
      </c>
      <c r="C92" s="7" t="s">
        <v>906</v>
      </c>
      <c r="D92" s="8" t="s">
        <v>11</v>
      </c>
      <c r="E92" s="8" t="s">
        <v>11</v>
      </c>
      <c r="F92" s="111"/>
      <c r="G92" s="9">
        <f>IFERROR(__xludf.DUMMYFUNCTION("COUNTA(SPLIT(A92, "" ""))"),2.0)</f>
        <v>2</v>
      </c>
      <c r="H92" s="19" t="b">
        <f t="shared" si="3"/>
        <v>1</v>
      </c>
    </row>
    <row r="93" ht="14.25" customHeight="1">
      <c r="A93" s="21" t="s">
        <v>1254</v>
      </c>
      <c r="B93" s="97" t="s">
        <v>1229</v>
      </c>
      <c r="C93" s="12" t="s">
        <v>906</v>
      </c>
      <c r="D93" s="14" t="s">
        <v>11</v>
      </c>
      <c r="E93" s="14" t="s">
        <v>11</v>
      </c>
      <c r="F93" s="110"/>
      <c r="G93" s="15">
        <f>IFERROR(__xludf.DUMMYFUNCTION("COUNTA(SPLIT(A93, "" ""))"),4.0)</f>
        <v>4</v>
      </c>
      <c r="H93" s="16" t="b">
        <f t="shared" si="3"/>
        <v>1</v>
      </c>
    </row>
    <row r="94" ht="14.25" customHeight="1">
      <c r="A94" s="17" t="s">
        <v>1255</v>
      </c>
      <c r="B94" s="98" t="s">
        <v>1231</v>
      </c>
      <c r="C94" s="7" t="s">
        <v>906</v>
      </c>
      <c r="D94" s="8" t="s">
        <v>11</v>
      </c>
      <c r="E94" s="8" t="s">
        <v>11</v>
      </c>
      <c r="F94" s="111"/>
      <c r="G94" s="9">
        <f>IFERROR(__xludf.DUMMYFUNCTION("COUNTA(SPLIT(A94, "" ""))"),2.0)</f>
        <v>2</v>
      </c>
      <c r="H94" s="19" t="b">
        <f t="shared" si="3"/>
        <v>1</v>
      </c>
    </row>
    <row r="95" ht="14.25" customHeight="1">
      <c r="A95" s="21" t="s">
        <v>1256</v>
      </c>
      <c r="B95" s="107" t="s">
        <v>1257</v>
      </c>
      <c r="C95" s="12" t="s">
        <v>906</v>
      </c>
      <c r="D95" s="14" t="s">
        <v>11</v>
      </c>
      <c r="E95" s="14" t="s">
        <v>11</v>
      </c>
      <c r="F95" s="110"/>
      <c r="G95" s="15">
        <f>IFERROR(__xludf.DUMMYFUNCTION("COUNTA(SPLIT(A95, "" ""))"),6.0)</f>
        <v>6</v>
      </c>
      <c r="H95" s="16" t="b">
        <f t="shared" si="3"/>
        <v>1</v>
      </c>
    </row>
    <row r="96" ht="14.25" customHeight="1">
      <c r="A96" s="17" t="s">
        <v>1258</v>
      </c>
      <c r="B96" s="108" t="s">
        <v>1259</v>
      </c>
      <c r="C96" s="7" t="s">
        <v>906</v>
      </c>
      <c r="D96" s="8" t="s">
        <v>11</v>
      </c>
      <c r="E96" s="8" t="s">
        <v>11</v>
      </c>
      <c r="F96" s="111"/>
      <c r="G96" s="9">
        <f>IFERROR(__xludf.DUMMYFUNCTION("COUNTA(SPLIT(A96, "" ""))"),6.0)</f>
        <v>6</v>
      </c>
      <c r="H96" s="19" t="b">
        <f t="shared" si="3"/>
        <v>1</v>
      </c>
    </row>
    <row r="97" ht="14.25" customHeight="1">
      <c r="A97" s="21" t="s">
        <v>1260</v>
      </c>
      <c r="B97" s="107" t="s">
        <v>1261</v>
      </c>
      <c r="C97" s="12" t="s">
        <v>906</v>
      </c>
      <c r="D97" s="14" t="s">
        <v>11</v>
      </c>
      <c r="E97" s="14" t="s">
        <v>11</v>
      </c>
      <c r="F97" s="110"/>
      <c r="G97" s="15">
        <f>IFERROR(__xludf.DUMMYFUNCTION("COUNTA(SPLIT(A97, "" ""))"),7.0)</f>
        <v>7</v>
      </c>
      <c r="H97" s="16" t="b">
        <f t="shared" si="3"/>
        <v>1</v>
      </c>
    </row>
    <row r="98" ht="14.25" customHeight="1">
      <c r="A98" s="17" t="s">
        <v>1262</v>
      </c>
      <c r="B98" s="108" t="s">
        <v>1263</v>
      </c>
      <c r="C98" s="7" t="s">
        <v>906</v>
      </c>
      <c r="D98" s="8" t="s">
        <v>11</v>
      </c>
      <c r="E98" s="8" t="s">
        <v>11</v>
      </c>
      <c r="F98" s="111"/>
      <c r="G98" s="9">
        <f>IFERROR(__xludf.DUMMYFUNCTION("COUNTA(SPLIT(A98, "" ""))"),5.0)</f>
        <v>5</v>
      </c>
      <c r="H98" s="19" t="b">
        <f t="shared" si="3"/>
        <v>1</v>
      </c>
    </row>
    <row r="99" ht="14.25" customHeight="1">
      <c r="A99" s="11" t="s">
        <v>1264</v>
      </c>
      <c r="B99" s="107" t="s">
        <v>1265</v>
      </c>
      <c r="C99" s="12" t="s">
        <v>10</v>
      </c>
      <c r="D99" s="14" t="s">
        <v>642</v>
      </c>
      <c r="E99" s="14" t="s">
        <v>642</v>
      </c>
      <c r="F99" s="110"/>
      <c r="G99" s="15">
        <f>IFERROR(__xludf.DUMMYFUNCTION("COUNTA(SPLIT(A99, "" ""))"),6.0)</f>
        <v>6</v>
      </c>
      <c r="H99" s="16" t="b">
        <f t="shared" si="3"/>
        <v>1</v>
      </c>
    </row>
    <row r="100" ht="14.25" customHeight="1">
      <c r="A100" s="17" t="s">
        <v>1266</v>
      </c>
      <c r="B100" s="99" t="s">
        <v>1143</v>
      </c>
      <c r="C100" s="7" t="s">
        <v>10</v>
      </c>
      <c r="D100" s="8" t="s">
        <v>642</v>
      </c>
      <c r="E100" s="8" t="s">
        <v>642</v>
      </c>
      <c r="F100" s="111"/>
      <c r="G100" s="9">
        <f>IFERROR(__xludf.DUMMYFUNCTION("COUNTA(SPLIT(A100, "" ""))"),20.0)</f>
        <v>20</v>
      </c>
      <c r="H100" s="19" t="b">
        <f t="shared" si="3"/>
        <v>1</v>
      </c>
    </row>
    <row r="101" ht="14.25" customHeight="1">
      <c r="A101" s="21" t="s">
        <v>1267</v>
      </c>
      <c r="B101" s="113" t="s">
        <v>1268</v>
      </c>
      <c r="C101" s="12" t="s">
        <v>10</v>
      </c>
      <c r="D101" s="14" t="s">
        <v>642</v>
      </c>
      <c r="E101" s="14" t="s">
        <v>642</v>
      </c>
      <c r="F101" s="110"/>
      <c r="G101" s="15">
        <f>IFERROR(__xludf.DUMMYFUNCTION("COUNTA(SPLIT(A101, "" ""))"),7.0)</f>
        <v>7</v>
      </c>
      <c r="H101" s="16" t="b">
        <f t="shared" si="3"/>
        <v>1</v>
      </c>
    </row>
    <row r="102" ht="14.25" customHeight="1">
      <c r="A102" s="17" t="s">
        <v>1269</v>
      </c>
      <c r="B102" s="106" t="s">
        <v>1270</v>
      </c>
      <c r="C102" s="7" t="s">
        <v>10</v>
      </c>
      <c r="D102" s="8" t="s">
        <v>642</v>
      </c>
      <c r="E102" s="8" t="s">
        <v>642</v>
      </c>
      <c r="F102" s="111"/>
      <c r="G102" s="9">
        <f>IFERROR(__xludf.DUMMYFUNCTION("COUNTA(SPLIT(A102, "" ""))"),24.0)</f>
        <v>24</v>
      </c>
      <c r="H102" s="19" t="b">
        <f t="shared" si="3"/>
        <v>1</v>
      </c>
    </row>
    <row r="103" ht="14.25" customHeight="1">
      <c r="A103" s="21" t="s">
        <v>1271</v>
      </c>
      <c r="B103" s="113" t="s">
        <v>1272</v>
      </c>
      <c r="C103" s="12" t="s">
        <v>10</v>
      </c>
      <c r="D103" s="14" t="s">
        <v>642</v>
      </c>
      <c r="E103" s="14" t="s">
        <v>642</v>
      </c>
      <c r="F103" s="110"/>
      <c r="G103" s="15">
        <f>IFERROR(__xludf.DUMMYFUNCTION("COUNTA(SPLIT(A103, "" ""))"),7.0)</f>
        <v>7</v>
      </c>
      <c r="H103" s="16" t="b">
        <f t="shared" si="3"/>
        <v>1</v>
      </c>
    </row>
    <row r="104" ht="14.25" customHeight="1">
      <c r="A104" s="17" t="s">
        <v>1273</v>
      </c>
      <c r="B104" s="103" t="s">
        <v>1274</v>
      </c>
      <c r="C104" s="7" t="s">
        <v>10</v>
      </c>
      <c r="D104" s="8" t="s">
        <v>642</v>
      </c>
      <c r="E104" s="8" t="s">
        <v>642</v>
      </c>
      <c r="F104" s="111"/>
      <c r="G104" s="9">
        <f>IFERROR(__xludf.DUMMYFUNCTION("COUNTA(SPLIT(A104, "" ""))"),22.0)</f>
        <v>22</v>
      </c>
      <c r="H104" s="19" t="b">
        <f t="shared" si="3"/>
        <v>1</v>
      </c>
    </row>
    <row r="105" ht="14.25" customHeight="1">
      <c r="A105" s="21" t="s">
        <v>1275</v>
      </c>
      <c r="B105" s="105" t="s">
        <v>1159</v>
      </c>
      <c r="C105" s="12" t="s">
        <v>10</v>
      </c>
      <c r="D105" s="14" t="s">
        <v>642</v>
      </c>
      <c r="E105" s="14" t="s">
        <v>642</v>
      </c>
      <c r="F105" s="110"/>
      <c r="G105" s="15">
        <f>IFERROR(__xludf.DUMMYFUNCTION("COUNTA(SPLIT(A105, "" ""))"),17.0)</f>
        <v>17</v>
      </c>
      <c r="H105" s="16" t="b">
        <f t="shared" si="3"/>
        <v>1</v>
      </c>
    </row>
    <row r="106" ht="14.25" customHeight="1">
      <c r="A106" s="17" t="s">
        <v>1276</v>
      </c>
      <c r="B106" s="106" t="s">
        <v>1277</v>
      </c>
      <c r="C106" s="7" t="s">
        <v>10</v>
      </c>
      <c r="D106" s="8" t="s">
        <v>642</v>
      </c>
      <c r="E106" s="8" t="s">
        <v>642</v>
      </c>
      <c r="F106" s="111"/>
      <c r="G106" s="9">
        <f>IFERROR(__xludf.DUMMYFUNCTION("COUNTA(SPLIT(A106, "" ""))"),6.0)</f>
        <v>6</v>
      </c>
      <c r="H106" s="19" t="b">
        <f t="shared" si="3"/>
        <v>1</v>
      </c>
    </row>
    <row r="107" ht="14.25" customHeight="1">
      <c r="A107" s="21" t="s">
        <v>1278</v>
      </c>
      <c r="B107" s="113" t="s">
        <v>1279</v>
      </c>
      <c r="C107" s="12" t="s">
        <v>10</v>
      </c>
      <c r="D107" s="14" t="s">
        <v>642</v>
      </c>
      <c r="E107" s="14" t="s">
        <v>642</v>
      </c>
      <c r="F107" s="110"/>
      <c r="G107" s="15">
        <f>IFERROR(__xludf.DUMMYFUNCTION("COUNTA(SPLIT(A107, "" ""))"),28.0)</f>
        <v>28</v>
      </c>
      <c r="H107" s="16" t="b">
        <f t="shared" si="3"/>
        <v>1</v>
      </c>
    </row>
    <row r="108" ht="14.25" customHeight="1">
      <c r="A108" s="114" t="s">
        <v>1280</v>
      </c>
      <c r="B108" s="115" t="s">
        <v>1281</v>
      </c>
      <c r="C108" s="7" t="s">
        <v>10</v>
      </c>
      <c r="D108" s="8" t="s">
        <v>642</v>
      </c>
      <c r="E108" s="8" t="s">
        <v>642</v>
      </c>
      <c r="F108" s="111"/>
      <c r="G108" s="9">
        <f>IFERROR(__xludf.DUMMYFUNCTION("COUNTA(SPLIT(A108, "" ""))"),8.0)</f>
        <v>8</v>
      </c>
      <c r="H108" s="19" t="b">
        <f t="shared" si="3"/>
        <v>1</v>
      </c>
    </row>
    <row r="109" ht="14.25" customHeight="1">
      <c r="A109" s="114" t="s">
        <v>1282</v>
      </c>
      <c r="B109" s="115" t="s">
        <v>1283</v>
      </c>
      <c r="C109" s="12" t="s">
        <v>10</v>
      </c>
      <c r="D109" s="14" t="s">
        <v>642</v>
      </c>
      <c r="E109" s="14" t="s">
        <v>642</v>
      </c>
      <c r="F109" s="110"/>
      <c r="G109" s="15">
        <f>IFERROR(__xludf.DUMMYFUNCTION("COUNTA(SPLIT(A109, "" ""))"),17.0)</f>
        <v>17</v>
      </c>
      <c r="H109" s="16" t="b">
        <f t="shared" si="3"/>
        <v>1</v>
      </c>
    </row>
    <row r="110" ht="14.25" customHeight="1">
      <c r="A110" s="116" t="s">
        <v>1284</v>
      </c>
      <c r="B110" s="117" t="s">
        <v>1285</v>
      </c>
      <c r="C110" s="90" t="s">
        <v>10</v>
      </c>
      <c r="D110" s="91" t="s">
        <v>642</v>
      </c>
      <c r="E110" s="91" t="s">
        <v>642</v>
      </c>
      <c r="F110" s="118"/>
      <c r="G110" s="93">
        <f>IFERROR(__xludf.DUMMYFUNCTION("COUNTA(SPLIT(A110, "" ""))"),6.0)</f>
        <v>6</v>
      </c>
      <c r="H110" s="94" t="b">
        <f t="shared" si="3"/>
        <v>1</v>
      </c>
    </row>
  </sheetData>
  <conditionalFormatting sqref="C1:C110 D1">
    <cfRule type="containsBlanks" dxfId="0" priority="1">
      <formula>LEN(TRIM(C1))=0</formula>
    </cfRule>
  </conditionalFormatting>
  <conditionalFormatting sqref="B1:B110">
    <cfRule type="containsBlanks" dxfId="7" priority="2">
      <formula>LEN(TRIM(B1))=0</formula>
    </cfRule>
  </conditionalFormatting>
  <dataValidations>
    <dataValidation type="list" allowBlank="1" sqref="E2:E110">
      <formula1>"Complete,Revised,To Do"</formula1>
    </dataValidation>
    <dataValidation type="list" allowBlank="1" sqref="D2:D11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9" t="s">
        <v>1286</v>
      </c>
    </row>
    <row r="3">
      <c r="B3" s="120" t="s">
        <v>1287</v>
      </c>
      <c r="C3" s="120" t="s">
        <v>1288</v>
      </c>
      <c r="D3" s="120" t="s">
        <v>1289</v>
      </c>
      <c r="E3" s="121"/>
    </row>
    <row r="4">
      <c r="B4" s="122" t="s">
        <v>1290</v>
      </c>
      <c r="C4" s="122">
        <f>counta(Latest_Modules_and_Activites[English])</f>
        <v>294</v>
      </c>
      <c r="D4" s="123">
        <f>sum(Latest_Modules_and_Activites[Count of English Words])</f>
        <v>4204</v>
      </c>
      <c r="E4" s="121"/>
    </row>
    <row r="5">
      <c r="B5" s="122" t="s">
        <v>1291</v>
      </c>
      <c r="C5" s="122">
        <f>counta(Latest_Navigation[English])</f>
        <v>234</v>
      </c>
      <c r="D5" s="123">
        <f>sum(Latest_Navigation[Count of English Words])</f>
        <v>1668</v>
      </c>
      <c r="E5" s="121"/>
    </row>
    <row r="6">
      <c r="B6" s="122" t="s">
        <v>1292</v>
      </c>
      <c r="C6" s="122">
        <f>counta(Latest_Onboarding[English])</f>
        <v>91</v>
      </c>
      <c r="D6" s="123">
        <f>sum(Latest_Onboarding[Count of English Words])</f>
        <v>582</v>
      </c>
      <c r="E6" s="121"/>
    </row>
    <row r="7">
      <c r="B7" s="122" t="s">
        <v>1293</v>
      </c>
      <c r="C7" s="122">
        <f>counta(Latest_Survey[English])</f>
        <v>109</v>
      </c>
      <c r="D7" s="123">
        <f>sum(Latest_Survey[Count of English Words])</f>
        <v>795</v>
      </c>
      <c r="E7" s="121"/>
    </row>
    <row r="12">
      <c r="F12" s="119" t="s">
        <v>1294</v>
      </c>
    </row>
    <row r="13">
      <c r="F13" s="119" t="s">
        <v>1295</v>
      </c>
      <c r="G13" s="119" t="s">
        <v>1296</v>
      </c>
      <c r="H13" s="119" t="s">
        <v>1297</v>
      </c>
      <c r="I13" s="119" t="s">
        <v>1298</v>
      </c>
    </row>
    <row r="14">
      <c r="F14" s="121" t="s">
        <v>1299</v>
      </c>
      <c r="G14" s="121" t="s">
        <v>1300</v>
      </c>
      <c r="H14" s="121" t="s">
        <v>1301</v>
      </c>
      <c r="I14" s="121" t="s">
        <v>1302</v>
      </c>
    </row>
    <row r="15">
      <c r="F15" s="121" t="s">
        <v>1303</v>
      </c>
      <c r="G15" s="121" t="s">
        <v>1304</v>
      </c>
      <c r="H15" s="121" t="s">
        <v>1305</v>
      </c>
      <c r="I15" s="121" t="s">
        <v>1306</v>
      </c>
    </row>
    <row r="16">
      <c r="F16" s="124" t="s">
        <v>1307</v>
      </c>
      <c r="G16" s="121" t="s">
        <v>1308</v>
      </c>
      <c r="H16" s="121" t="s">
        <v>1309</v>
      </c>
      <c r="I16" s="121" t="s">
        <v>1310</v>
      </c>
    </row>
    <row r="17">
      <c r="F17" s="121" t="s">
        <v>1311</v>
      </c>
      <c r="G17" s="121" t="s">
        <v>1312</v>
      </c>
      <c r="H17" s="121" t="s">
        <v>1313</v>
      </c>
      <c r="I17" s="121" t="s">
        <v>1314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5"/>
      <c r="D2" s="8" t="s">
        <v>11</v>
      </c>
      <c r="E2" s="126" t="s">
        <v>11</v>
      </c>
    </row>
    <row r="3" ht="14.25" customHeight="1">
      <c r="A3" s="21" t="s">
        <v>12</v>
      </c>
      <c r="B3" s="127" t="s">
        <v>13</v>
      </c>
      <c r="C3" s="125"/>
      <c r="D3" s="13" t="s">
        <v>11</v>
      </c>
      <c r="E3" s="128" t="s">
        <v>11</v>
      </c>
    </row>
    <row r="4" ht="14.25" customHeight="1">
      <c r="A4" s="17" t="s">
        <v>14</v>
      </c>
      <c r="B4" s="30" t="s">
        <v>1315</v>
      </c>
      <c r="C4" s="125"/>
      <c r="D4" s="18" t="s">
        <v>11</v>
      </c>
      <c r="E4" s="126" t="s">
        <v>11</v>
      </c>
    </row>
    <row r="5" ht="14.25" customHeight="1">
      <c r="A5" s="11" t="s">
        <v>16</v>
      </c>
      <c r="B5" s="129" t="s">
        <v>17</v>
      </c>
      <c r="C5" s="125"/>
      <c r="D5" s="13" t="s">
        <v>11</v>
      </c>
      <c r="E5" s="128" t="s">
        <v>11</v>
      </c>
    </row>
    <row r="6" ht="14.25" customHeight="1">
      <c r="A6" s="17" t="s">
        <v>18</v>
      </c>
      <c r="B6" s="30" t="s">
        <v>19</v>
      </c>
      <c r="C6" s="125"/>
      <c r="D6" s="18" t="s">
        <v>11</v>
      </c>
      <c r="E6" s="126" t="s">
        <v>11</v>
      </c>
    </row>
    <row r="7" ht="14.25" customHeight="1">
      <c r="A7" s="21" t="s">
        <v>20</v>
      </c>
      <c r="B7" s="130" t="s">
        <v>1316</v>
      </c>
      <c r="C7" s="125"/>
      <c r="D7" s="13" t="s">
        <v>11</v>
      </c>
      <c r="E7" s="128" t="s">
        <v>11</v>
      </c>
    </row>
    <row r="8" ht="14.25" customHeight="1">
      <c r="A8" s="17" t="s">
        <v>22</v>
      </c>
      <c r="B8" s="131" t="s">
        <v>23</v>
      </c>
      <c r="C8" s="125"/>
      <c r="D8" s="18" t="s">
        <v>11</v>
      </c>
      <c r="E8" s="126" t="s">
        <v>11</v>
      </c>
    </row>
    <row r="9" ht="14.25" customHeight="1">
      <c r="A9" s="21" t="s">
        <v>24</v>
      </c>
      <c r="B9" s="130" t="s">
        <v>25</v>
      </c>
      <c r="C9" s="125"/>
      <c r="D9" s="13" t="s">
        <v>11</v>
      </c>
      <c r="E9" s="128" t="s">
        <v>11</v>
      </c>
    </row>
    <row r="10" ht="14.25" customHeight="1">
      <c r="A10" s="17" t="s">
        <v>26</v>
      </c>
      <c r="B10" s="131" t="s">
        <v>27</v>
      </c>
      <c r="C10" s="125"/>
      <c r="D10" s="18" t="s">
        <v>11</v>
      </c>
      <c r="E10" s="126" t="s">
        <v>11</v>
      </c>
    </row>
    <row r="11" ht="14.25" customHeight="1">
      <c r="A11" s="21" t="s">
        <v>28</v>
      </c>
      <c r="B11" s="130" t="s">
        <v>29</v>
      </c>
      <c r="C11" s="125"/>
      <c r="D11" s="13" t="s">
        <v>11</v>
      </c>
      <c r="E11" s="128" t="s">
        <v>11</v>
      </c>
    </row>
    <row r="12" ht="14.25" customHeight="1">
      <c r="A12" s="17" t="s">
        <v>30</v>
      </c>
      <c r="B12" s="30" t="s">
        <v>31</v>
      </c>
      <c r="C12" s="125"/>
      <c r="D12" s="18" t="s">
        <v>11</v>
      </c>
      <c r="E12" s="126" t="s">
        <v>11</v>
      </c>
    </row>
    <row r="13" ht="14.25" customHeight="1">
      <c r="A13" s="11" t="s">
        <v>32</v>
      </c>
      <c r="B13" s="127" t="s">
        <v>1317</v>
      </c>
      <c r="C13" s="125"/>
      <c r="D13" s="13" t="s">
        <v>11</v>
      </c>
      <c r="E13" s="128" t="s">
        <v>11</v>
      </c>
    </row>
    <row r="14" ht="14.25" customHeight="1">
      <c r="A14" s="17" t="s">
        <v>34</v>
      </c>
      <c r="B14" s="131" t="s">
        <v>35</v>
      </c>
      <c r="C14" s="125"/>
      <c r="D14" s="18" t="s">
        <v>11</v>
      </c>
      <c r="E14" s="126" t="s">
        <v>11</v>
      </c>
    </row>
    <row r="15" ht="14.25" customHeight="1">
      <c r="A15" s="21" t="s">
        <v>36</v>
      </c>
      <c r="B15" s="130" t="s">
        <v>1318</v>
      </c>
      <c r="C15" s="125"/>
      <c r="D15" s="13" t="s">
        <v>11</v>
      </c>
      <c r="E15" s="128" t="s">
        <v>11</v>
      </c>
    </row>
    <row r="16" ht="14.25" customHeight="1">
      <c r="A16" s="17" t="s">
        <v>38</v>
      </c>
      <c r="B16" s="30" t="s">
        <v>39</v>
      </c>
      <c r="C16" s="125"/>
      <c r="D16" s="18" t="s">
        <v>11</v>
      </c>
      <c r="E16" s="126" t="s">
        <v>11</v>
      </c>
    </row>
    <row r="17" ht="14.25" customHeight="1">
      <c r="A17" s="21" t="s">
        <v>40</v>
      </c>
      <c r="B17" s="127" t="s">
        <v>1319</v>
      </c>
      <c r="C17" s="125"/>
      <c r="D17" s="13" t="s">
        <v>11</v>
      </c>
      <c r="E17" s="128" t="s">
        <v>11</v>
      </c>
    </row>
    <row r="18" ht="14.25" customHeight="1">
      <c r="A18" s="17" t="s">
        <v>42</v>
      </c>
      <c r="B18" s="131" t="s">
        <v>1320</v>
      </c>
      <c r="C18" s="125"/>
      <c r="D18" s="18" t="s">
        <v>11</v>
      </c>
      <c r="E18" s="126" t="s">
        <v>11</v>
      </c>
    </row>
    <row r="19" ht="14.25" customHeight="1">
      <c r="A19" s="21" t="s">
        <v>44</v>
      </c>
      <c r="B19" s="132" t="s">
        <v>45</v>
      </c>
      <c r="C19" s="125"/>
      <c r="D19" s="13" t="s">
        <v>11</v>
      </c>
      <c r="E19" s="128" t="s">
        <v>11</v>
      </c>
    </row>
    <row r="20" ht="14.25" customHeight="1">
      <c r="A20" s="17" t="s">
        <v>46</v>
      </c>
      <c r="B20" s="133" t="s">
        <v>47</v>
      </c>
      <c r="C20" s="125"/>
      <c r="D20" s="18" t="s">
        <v>11</v>
      </c>
      <c r="E20" s="126" t="s">
        <v>11</v>
      </c>
    </row>
    <row r="21" ht="14.25" customHeight="1">
      <c r="A21" s="21" t="s">
        <v>48</v>
      </c>
      <c r="B21" s="129" t="s">
        <v>1321</v>
      </c>
      <c r="C21" s="125"/>
      <c r="D21" s="13" t="s">
        <v>11</v>
      </c>
      <c r="E21" s="128" t="s">
        <v>11</v>
      </c>
    </row>
    <row r="22" ht="14.25" customHeight="1">
      <c r="A22" s="17" t="s">
        <v>50</v>
      </c>
      <c r="B22" s="134" t="s">
        <v>1322</v>
      </c>
      <c r="C22" s="125"/>
      <c r="D22" s="18" t="s">
        <v>11</v>
      </c>
      <c r="E22" s="126" t="s">
        <v>11</v>
      </c>
    </row>
    <row r="23" ht="14.25" customHeight="1">
      <c r="A23" s="21" t="s">
        <v>52</v>
      </c>
      <c r="B23" s="129" t="s">
        <v>53</v>
      </c>
      <c r="C23" s="125"/>
      <c r="D23" s="13" t="s">
        <v>11</v>
      </c>
      <c r="E23" s="128" t="s">
        <v>11</v>
      </c>
    </row>
    <row r="24" ht="14.25" customHeight="1">
      <c r="A24" s="17" t="s">
        <v>54</v>
      </c>
      <c r="B24" s="135" t="s">
        <v>55</v>
      </c>
      <c r="C24" s="125"/>
      <c r="D24" s="18" t="s">
        <v>11</v>
      </c>
      <c r="E24" s="126" t="s">
        <v>11</v>
      </c>
    </row>
    <row r="25" ht="14.25" customHeight="1">
      <c r="A25" s="21" t="s">
        <v>56</v>
      </c>
      <c r="B25" s="127" t="s">
        <v>57</v>
      </c>
      <c r="C25" s="125"/>
      <c r="D25" s="13" t="s">
        <v>11</v>
      </c>
      <c r="E25" s="128" t="s">
        <v>11</v>
      </c>
    </row>
    <row r="26" ht="14.25" customHeight="1">
      <c r="A26" s="17" t="s">
        <v>58</v>
      </c>
      <c r="B26" s="30" t="s">
        <v>1323</v>
      </c>
      <c r="C26" s="125"/>
      <c r="D26" s="18" t="s">
        <v>11</v>
      </c>
      <c r="E26" s="126" t="s">
        <v>11</v>
      </c>
    </row>
    <row r="27" ht="14.25" customHeight="1">
      <c r="A27" s="21" t="s">
        <v>60</v>
      </c>
      <c r="B27" s="127" t="s">
        <v>61</v>
      </c>
      <c r="C27" s="125"/>
      <c r="D27" s="13" t="s">
        <v>11</v>
      </c>
      <c r="E27" s="128" t="s">
        <v>11</v>
      </c>
    </row>
    <row r="28" ht="14.25" customHeight="1">
      <c r="A28" s="5" t="s">
        <v>62</v>
      </c>
      <c r="B28" s="30" t="s">
        <v>1324</v>
      </c>
      <c r="C28" s="125"/>
      <c r="D28" s="18" t="s">
        <v>11</v>
      </c>
      <c r="E28" s="126" t="s">
        <v>11</v>
      </c>
    </row>
    <row r="29" ht="14.25" customHeight="1">
      <c r="A29" s="21" t="s">
        <v>64</v>
      </c>
      <c r="B29" s="127" t="s">
        <v>65</v>
      </c>
      <c r="C29" s="125"/>
      <c r="D29" s="13" t="s">
        <v>11</v>
      </c>
      <c r="E29" s="128" t="s">
        <v>11</v>
      </c>
    </row>
    <row r="30" ht="14.25" customHeight="1">
      <c r="A30" s="17" t="s">
        <v>66</v>
      </c>
      <c r="B30" s="30" t="s">
        <v>67</v>
      </c>
      <c r="C30" s="125"/>
      <c r="D30" s="18" t="s">
        <v>11</v>
      </c>
      <c r="E30" s="126" t="s">
        <v>11</v>
      </c>
    </row>
    <row r="31" ht="14.25" customHeight="1">
      <c r="A31" s="21" t="s">
        <v>68</v>
      </c>
      <c r="B31" s="127" t="s">
        <v>1325</v>
      </c>
      <c r="C31" s="125"/>
      <c r="D31" s="13" t="s">
        <v>11</v>
      </c>
      <c r="E31" s="128" t="s">
        <v>11</v>
      </c>
    </row>
    <row r="32" ht="14.25" customHeight="1">
      <c r="A32" s="17" t="s">
        <v>70</v>
      </c>
      <c r="B32" s="131" t="s">
        <v>1326</v>
      </c>
      <c r="C32" s="125"/>
      <c r="D32" s="18" t="s">
        <v>11</v>
      </c>
      <c r="E32" s="126" t="s">
        <v>11</v>
      </c>
    </row>
    <row r="33" ht="14.25" customHeight="1">
      <c r="A33" s="11" t="s">
        <v>72</v>
      </c>
      <c r="B33" s="129" t="s">
        <v>73</v>
      </c>
      <c r="C33" s="125"/>
      <c r="D33" s="13" t="s">
        <v>11</v>
      </c>
      <c r="E33" s="128" t="s">
        <v>11</v>
      </c>
    </row>
    <row r="34" ht="14.25" customHeight="1">
      <c r="A34" s="17" t="s">
        <v>74</v>
      </c>
      <c r="B34" s="134" t="s">
        <v>75</v>
      </c>
      <c r="C34" s="125"/>
      <c r="D34" s="18" t="s">
        <v>11</v>
      </c>
      <c r="E34" s="126" t="s">
        <v>11</v>
      </c>
    </row>
    <row r="35" ht="14.25" customHeight="1">
      <c r="A35" s="21" t="s">
        <v>76</v>
      </c>
      <c r="B35" s="129" t="s">
        <v>1327</v>
      </c>
      <c r="C35" s="125"/>
      <c r="D35" s="13" t="s">
        <v>11</v>
      </c>
      <c r="E35" s="128" t="s">
        <v>11</v>
      </c>
    </row>
    <row r="36" ht="14.25" customHeight="1">
      <c r="A36" s="17" t="s">
        <v>78</v>
      </c>
      <c r="B36" s="134" t="s">
        <v>79</v>
      </c>
      <c r="C36" s="125"/>
      <c r="D36" s="18" t="s">
        <v>11</v>
      </c>
      <c r="E36" s="126" t="s">
        <v>11</v>
      </c>
    </row>
    <row r="37" ht="14.25" customHeight="1">
      <c r="A37" s="21" t="s">
        <v>80</v>
      </c>
      <c r="B37" s="129" t="s">
        <v>81</v>
      </c>
      <c r="C37" s="125"/>
      <c r="D37" s="13" t="s">
        <v>11</v>
      </c>
      <c r="E37" s="128" t="s">
        <v>11</v>
      </c>
    </row>
    <row r="38" ht="14.25" customHeight="1">
      <c r="A38" s="17" t="s">
        <v>82</v>
      </c>
      <c r="B38" s="131" t="s">
        <v>83</v>
      </c>
      <c r="C38" s="125"/>
      <c r="D38" s="18" t="s">
        <v>11</v>
      </c>
      <c r="E38" s="126" t="s">
        <v>11</v>
      </c>
    </row>
    <row r="39" ht="14.25" customHeight="1">
      <c r="A39" s="21" t="s">
        <v>84</v>
      </c>
      <c r="B39" s="130" t="s">
        <v>85</v>
      </c>
      <c r="C39" s="125"/>
      <c r="D39" s="13" t="s">
        <v>11</v>
      </c>
      <c r="E39" s="128" t="s">
        <v>11</v>
      </c>
    </row>
    <row r="40" ht="14.25" customHeight="1">
      <c r="A40" s="17" t="s">
        <v>86</v>
      </c>
      <c r="B40" s="134" t="s">
        <v>87</v>
      </c>
      <c r="C40" s="125"/>
      <c r="D40" s="18" t="s">
        <v>11</v>
      </c>
      <c r="E40" s="126" t="s">
        <v>11</v>
      </c>
    </row>
    <row r="41" ht="14.25" customHeight="1">
      <c r="A41" s="21" t="s">
        <v>88</v>
      </c>
      <c r="B41" s="129" t="s">
        <v>89</v>
      </c>
      <c r="C41" s="125"/>
      <c r="D41" s="13" t="s">
        <v>11</v>
      </c>
      <c r="E41" s="128" t="s">
        <v>11</v>
      </c>
    </row>
    <row r="42" ht="14.25" customHeight="1">
      <c r="A42" s="17" t="s">
        <v>90</v>
      </c>
      <c r="B42" s="134" t="s">
        <v>91</v>
      </c>
      <c r="C42" s="125"/>
      <c r="D42" s="18" t="s">
        <v>11</v>
      </c>
      <c r="E42" s="126" t="s">
        <v>11</v>
      </c>
    </row>
    <row r="43" ht="14.25" customHeight="1">
      <c r="A43" s="21" t="s">
        <v>92</v>
      </c>
      <c r="B43" s="129" t="s">
        <v>93</v>
      </c>
      <c r="C43" s="125"/>
      <c r="D43" s="13" t="s">
        <v>11</v>
      </c>
      <c r="E43" s="128" t="s">
        <v>11</v>
      </c>
    </row>
    <row r="44" ht="14.25" customHeight="1">
      <c r="A44" s="17" t="s">
        <v>94</v>
      </c>
      <c r="B44" s="134" t="s">
        <v>1328</v>
      </c>
      <c r="C44" s="125"/>
      <c r="D44" s="18" t="s">
        <v>11</v>
      </c>
      <c r="E44" s="126" t="s">
        <v>11</v>
      </c>
    </row>
    <row r="45" ht="14.25" customHeight="1">
      <c r="A45" s="21" t="s">
        <v>96</v>
      </c>
      <c r="B45" s="129" t="s">
        <v>97</v>
      </c>
      <c r="C45" s="125"/>
      <c r="D45" s="13" t="s">
        <v>11</v>
      </c>
      <c r="E45" s="128" t="s">
        <v>11</v>
      </c>
    </row>
    <row r="46" ht="14.25" customHeight="1">
      <c r="A46" s="17" t="s">
        <v>98</v>
      </c>
      <c r="B46" s="131" t="s">
        <v>99</v>
      </c>
      <c r="C46" s="125"/>
      <c r="D46" s="18" t="s">
        <v>11</v>
      </c>
      <c r="E46" s="126" t="s">
        <v>11</v>
      </c>
    </row>
    <row r="47" ht="14.25" customHeight="1">
      <c r="A47" s="21" t="s">
        <v>100</v>
      </c>
      <c r="B47" s="129" t="s">
        <v>101</v>
      </c>
      <c r="C47" s="125"/>
      <c r="D47" s="13" t="s">
        <v>11</v>
      </c>
      <c r="E47" s="128" t="s">
        <v>11</v>
      </c>
    </row>
    <row r="48" ht="14.25" customHeight="1">
      <c r="A48" s="17" t="s">
        <v>102</v>
      </c>
      <c r="B48" s="134" t="s">
        <v>103</v>
      </c>
      <c r="C48" s="125"/>
      <c r="D48" s="18" t="s">
        <v>11</v>
      </c>
      <c r="E48" s="126" t="s">
        <v>11</v>
      </c>
    </row>
    <row r="49" ht="14.25" customHeight="1">
      <c r="A49" s="21" t="s">
        <v>104</v>
      </c>
      <c r="B49" s="129" t="s">
        <v>105</v>
      </c>
      <c r="C49" s="125"/>
      <c r="D49" s="13" t="s">
        <v>11</v>
      </c>
      <c r="E49" s="128" t="s">
        <v>11</v>
      </c>
    </row>
    <row r="50" ht="14.25" customHeight="1">
      <c r="A50" s="17" t="s">
        <v>106</v>
      </c>
      <c r="B50" s="134" t="s">
        <v>107</v>
      </c>
      <c r="C50" s="125"/>
      <c r="D50" s="18" t="s">
        <v>11</v>
      </c>
      <c r="E50" s="126" t="s">
        <v>11</v>
      </c>
    </row>
    <row r="51" ht="14.25" customHeight="1">
      <c r="A51" s="21" t="s">
        <v>108</v>
      </c>
      <c r="B51" s="130" t="s">
        <v>109</v>
      </c>
      <c r="C51" s="125"/>
      <c r="D51" s="13" t="s">
        <v>11</v>
      </c>
      <c r="E51" s="128" t="s">
        <v>11</v>
      </c>
    </row>
    <row r="52" ht="14.25" customHeight="1">
      <c r="A52" s="17" t="s">
        <v>110</v>
      </c>
      <c r="B52" s="134" t="s">
        <v>111</v>
      </c>
      <c r="C52" s="125"/>
      <c r="D52" s="18" t="s">
        <v>11</v>
      </c>
      <c r="E52" s="126" t="s">
        <v>11</v>
      </c>
    </row>
    <row r="53" ht="14.25" customHeight="1">
      <c r="A53" s="21" t="s">
        <v>112</v>
      </c>
      <c r="B53" s="132" t="s">
        <v>113</v>
      </c>
      <c r="C53" s="125"/>
      <c r="D53" s="13" t="s">
        <v>11</v>
      </c>
      <c r="E53" s="128" t="s">
        <v>11</v>
      </c>
    </row>
    <row r="54" ht="14.25" customHeight="1">
      <c r="A54" s="17" t="s">
        <v>114</v>
      </c>
      <c r="B54" s="133" t="s">
        <v>115</v>
      </c>
      <c r="C54" s="125"/>
      <c r="D54" s="18" t="s">
        <v>11</v>
      </c>
      <c r="E54" s="126" t="s">
        <v>11</v>
      </c>
    </row>
    <row r="55" ht="14.25" customHeight="1">
      <c r="A55" s="21" t="s">
        <v>116</v>
      </c>
      <c r="B55" s="132" t="s">
        <v>117</v>
      </c>
      <c r="C55" s="125"/>
      <c r="D55" s="13" t="s">
        <v>11</v>
      </c>
      <c r="E55" s="128" t="s">
        <v>11</v>
      </c>
    </row>
    <row r="56" ht="14.25" customHeight="1">
      <c r="A56" s="17" t="s">
        <v>118</v>
      </c>
      <c r="B56" s="133" t="s">
        <v>119</v>
      </c>
      <c r="C56" s="125"/>
      <c r="D56" s="18" t="s">
        <v>11</v>
      </c>
      <c r="E56" s="126" t="s">
        <v>11</v>
      </c>
    </row>
    <row r="57" ht="14.25" customHeight="1">
      <c r="A57" s="21" t="s">
        <v>120</v>
      </c>
      <c r="B57" s="136" t="s">
        <v>121</v>
      </c>
      <c r="C57" s="125"/>
      <c r="D57" s="13" t="s">
        <v>11</v>
      </c>
      <c r="E57" s="128" t="s">
        <v>11</v>
      </c>
    </row>
    <row r="58" ht="14.25" customHeight="1">
      <c r="A58" s="17" t="s">
        <v>122</v>
      </c>
      <c r="B58" s="133" t="s">
        <v>123</v>
      </c>
      <c r="C58" s="125"/>
      <c r="D58" s="18" t="s">
        <v>11</v>
      </c>
      <c r="E58" s="126" t="s">
        <v>11</v>
      </c>
    </row>
    <row r="59" ht="14.25" customHeight="1">
      <c r="A59" s="11" t="s">
        <v>124</v>
      </c>
      <c r="B59" s="129" t="s">
        <v>1329</v>
      </c>
      <c r="C59" s="125"/>
      <c r="D59" s="13" t="s">
        <v>11</v>
      </c>
      <c r="E59" s="128" t="s">
        <v>1330</v>
      </c>
    </row>
    <row r="60" ht="14.25" customHeight="1">
      <c r="A60" s="17" t="s">
        <v>126</v>
      </c>
      <c r="B60" s="131" t="s">
        <v>127</v>
      </c>
      <c r="C60" s="125"/>
      <c r="D60" s="18" t="s">
        <v>11</v>
      </c>
      <c r="E60" s="126" t="s">
        <v>1330</v>
      </c>
    </row>
    <row r="61" ht="14.25" customHeight="1">
      <c r="A61" s="21" t="s">
        <v>128</v>
      </c>
      <c r="B61" s="129" t="s">
        <v>129</v>
      </c>
      <c r="C61" s="125"/>
      <c r="D61" s="13" t="s">
        <v>11</v>
      </c>
      <c r="E61" s="128" t="s">
        <v>1330</v>
      </c>
    </row>
    <row r="62" ht="14.25" customHeight="1">
      <c r="A62" s="17" t="s">
        <v>130</v>
      </c>
      <c r="B62" s="134" t="s">
        <v>131</v>
      </c>
      <c r="C62" s="125"/>
      <c r="D62" s="18" t="s">
        <v>11</v>
      </c>
      <c r="E62" s="126" t="s">
        <v>1330</v>
      </c>
    </row>
    <row r="63" ht="14.25" customHeight="1">
      <c r="A63" s="21" t="s">
        <v>132</v>
      </c>
      <c r="B63" s="129" t="s">
        <v>133</v>
      </c>
      <c r="C63" s="125"/>
      <c r="D63" s="13" t="s">
        <v>11</v>
      </c>
      <c r="E63" s="128" t="s">
        <v>1330</v>
      </c>
    </row>
    <row r="64" ht="14.25" customHeight="1">
      <c r="A64" s="17" t="s">
        <v>134</v>
      </c>
      <c r="B64" s="134" t="s">
        <v>135</v>
      </c>
      <c r="C64" s="125"/>
      <c r="D64" s="18" t="s">
        <v>11</v>
      </c>
      <c r="E64" s="126" t="s">
        <v>1330</v>
      </c>
    </row>
    <row r="65" ht="14.25" customHeight="1">
      <c r="A65" s="21" t="s">
        <v>136</v>
      </c>
      <c r="B65" s="137"/>
      <c r="C65" s="125"/>
      <c r="D65" s="13" t="s">
        <v>11</v>
      </c>
      <c r="E65" s="128" t="s">
        <v>1330</v>
      </c>
    </row>
    <row r="66" ht="14.25" customHeight="1">
      <c r="A66" s="17" t="s">
        <v>138</v>
      </c>
      <c r="B66" s="133" t="s">
        <v>139</v>
      </c>
      <c r="C66" s="125"/>
      <c r="D66" s="18" t="s">
        <v>11</v>
      </c>
      <c r="E66" s="126" t="s">
        <v>1330</v>
      </c>
    </row>
    <row r="67" ht="14.25" customHeight="1">
      <c r="A67" s="21" t="s">
        <v>140</v>
      </c>
      <c r="B67" s="132" t="s">
        <v>1331</v>
      </c>
      <c r="C67" s="125"/>
      <c r="D67" s="13" t="s">
        <v>11</v>
      </c>
      <c r="E67" s="128" t="s">
        <v>1330</v>
      </c>
    </row>
    <row r="68" ht="14.25" customHeight="1">
      <c r="A68" s="17"/>
      <c r="B68" s="138"/>
      <c r="C68" s="125"/>
      <c r="D68" s="18" t="s">
        <v>642</v>
      </c>
      <c r="E68" s="126" t="s">
        <v>1330</v>
      </c>
    </row>
    <row r="69" ht="14.25" customHeight="1">
      <c r="A69" s="21" t="s">
        <v>142</v>
      </c>
      <c r="B69" s="132" t="s">
        <v>143</v>
      </c>
      <c r="C69" s="125"/>
      <c r="D69" s="13" t="s">
        <v>11</v>
      </c>
      <c r="E69" s="128" t="s">
        <v>1330</v>
      </c>
    </row>
    <row r="70" ht="14.25" customHeight="1">
      <c r="A70" s="17" t="s">
        <v>144</v>
      </c>
      <c r="B70" s="134" t="s">
        <v>145</v>
      </c>
      <c r="C70" s="125"/>
      <c r="D70" s="18" t="s">
        <v>11</v>
      </c>
      <c r="E70" s="126" t="s">
        <v>1330</v>
      </c>
    </row>
    <row r="71" ht="14.25" customHeight="1">
      <c r="A71" s="21" t="s">
        <v>146</v>
      </c>
      <c r="B71" s="132" t="s">
        <v>1332</v>
      </c>
      <c r="C71" s="125"/>
      <c r="D71" s="13" t="s">
        <v>11</v>
      </c>
      <c r="E71" s="128" t="s">
        <v>1330</v>
      </c>
    </row>
    <row r="72" ht="14.25" customHeight="1">
      <c r="A72" s="17" t="s">
        <v>148</v>
      </c>
      <c r="B72" s="133" t="s">
        <v>1333</v>
      </c>
      <c r="C72" s="125"/>
      <c r="D72" s="18" t="s">
        <v>11</v>
      </c>
      <c r="E72" s="126" t="s">
        <v>1330</v>
      </c>
    </row>
    <row r="73" ht="14.25" customHeight="1">
      <c r="A73" s="21" t="s">
        <v>150</v>
      </c>
      <c r="B73" s="129" t="s">
        <v>151</v>
      </c>
      <c r="C73" s="125"/>
      <c r="D73" s="13" t="s">
        <v>11</v>
      </c>
      <c r="E73" s="128" t="s">
        <v>1330</v>
      </c>
    </row>
    <row r="74" ht="14.25" customHeight="1">
      <c r="A74" s="17" t="s">
        <v>152</v>
      </c>
      <c r="B74" s="135" t="s">
        <v>153</v>
      </c>
      <c r="C74" s="125"/>
      <c r="D74" s="18" t="s">
        <v>11</v>
      </c>
      <c r="E74" s="126" t="s">
        <v>1330</v>
      </c>
    </row>
    <row r="75" ht="14.25" customHeight="1">
      <c r="A75" s="21" t="s">
        <v>154</v>
      </c>
      <c r="B75" s="130" t="s">
        <v>155</v>
      </c>
      <c r="C75" s="125"/>
      <c r="D75" s="13" t="s">
        <v>11</v>
      </c>
      <c r="E75" s="128" t="s">
        <v>1330</v>
      </c>
    </row>
    <row r="76" ht="14.25" customHeight="1">
      <c r="A76" s="17" t="s">
        <v>156</v>
      </c>
      <c r="B76" s="135" t="s">
        <v>157</v>
      </c>
      <c r="C76" s="125"/>
      <c r="D76" s="18" t="s">
        <v>11</v>
      </c>
      <c r="E76" s="126" t="s">
        <v>1330</v>
      </c>
    </row>
    <row r="77" ht="14.25" customHeight="1">
      <c r="A77" s="21" t="s">
        <v>158</v>
      </c>
      <c r="B77" s="139" t="s">
        <v>1334</v>
      </c>
      <c r="C77" s="125"/>
      <c r="D77" s="13" t="s">
        <v>11</v>
      </c>
      <c r="E77" s="128" t="s">
        <v>1330</v>
      </c>
    </row>
    <row r="78" ht="14.25" customHeight="1">
      <c r="A78" s="17" t="s">
        <v>160</v>
      </c>
      <c r="B78" s="30" t="s">
        <v>161</v>
      </c>
      <c r="C78" s="125"/>
      <c r="D78" s="18" t="s">
        <v>11</v>
      </c>
      <c r="E78" s="126" t="s">
        <v>1330</v>
      </c>
    </row>
    <row r="79" ht="14.25" customHeight="1">
      <c r="A79" s="21" t="s">
        <v>162</v>
      </c>
      <c r="B79" s="127" t="s">
        <v>163</v>
      </c>
      <c r="C79" s="125"/>
      <c r="D79" s="13" t="s">
        <v>11</v>
      </c>
      <c r="E79" s="128" t="s">
        <v>1330</v>
      </c>
    </row>
    <row r="80" ht="14.25" customHeight="1">
      <c r="A80" s="17" t="s">
        <v>164</v>
      </c>
      <c r="B80" s="135" t="s">
        <v>165</v>
      </c>
      <c r="C80" s="125"/>
      <c r="D80" s="18" t="s">
        <v>11</v>
      </c>
      <c r="E80" s="126" t="s">
        <v>1330</v>
      </c>
    </row>
    <row r="81" ht="14.25" customHeight="1">
      <c r="A81" s="21" t="s">
        <v>166</v>
      </c>
      <c r="B81" s="136" t="s">
        <v>167</v>
      </c>
      <c r="C81" s="125"/>
      <c r="D81" s="13" t="s">
        <v>11</v>
      </c>
      <c r="E81" s="128" t="s">
        <v>1330</v>
      </c>
    </row>
    <row r="82" ht="14.25" customHeight="1">
      <c r="A82" s="17" t="s">
        <v>168</v>
      </c>
      <c r="B82" s="140" t="s">
        <v>169</v>
      </c>
      <c r="C82" s="125"/>
      <c r="D82" s="18" t="s">
        <v>11</v>
      </c>
      <c r="E82" s="126" t="s">
        <v>1330</v>
      </c>
    </row>
    <row r="83" ht="14.25" customHeight="1">
      <c r="A83" s="21" t="s">
        <v>170</v>
      </c>
      <c r="B83" s="130" t="s">
        <v>171</v>
      </c>
      <c r="C83" s="125"/>
      <c r="D83" s="13" t="s">
        <v>11</v>
      </c>
      <c r="E83" s="128" t="s">
        <v>1330</v>
      </c>
    </row>
    <row r="84" ht="14.25" customHeight="1">
      <c r="A84" s="17" t="s">
        <v>172</v>
      </c>
      <c r="B84" s="131" t="s">
        <v>173</v>
      </c>
      <c r="C84" s="125"/>
      <c r="D84" s="18" t="s">
        <v>11</v>
      </c>
      <c r="E84" s="126" t="s">
        <v>1330</v>
      </c>
    </row>
    <row r="85" ht="14.25" customHeight="1">
      <c r="A85" s="21" t="s">
        <v>174</v>
      </c>
      <c r="B85" s="129" t="s">
        <v>175</v>
      </c>
      <c r="C85" s="125"/>
      <c r="D85" s="13" t="s">
        <v>11</v>
      </c>
      <c r="E85" s="128" t="s">
        <v>1330</v>
      </c>
    </row>
    <row r="86" ht="14.25" customHeight="1">
      <c r="A86" s="17" t="s">
        <v>176</v>
      </c>
      <c r="B86" s="134" t="s">
        <v>1335</v>
      </c>
      <c r="C86" s="125"/>
      <c r="D86" s="18" t="s">
        <v>11</v>
      </c>
      <c r="E86" s="126" t="s">
        <v>1330</v>
      </c>
    </row>
    <row r="87" ht="14.25" customHeight="1">
      <c r="A87" s="21" t="s">
        <v>178</v>
      </c>
      <c r="B87" s="129" t="s">
        <v>179</v>
      </c>
      <c r="C87" s="125"/>
      <c r="D87" s="13" t="s">
        <v>11</v>
      </c>
      <c r="E87" s="128" t="s">
        <v>1330</v>
      </c>
    </row>
    <row r="88" ht="14.25" customHeight="1">
      <c r="A88" s="17" t="s">
        <v>180</v>
      </c>
      <c r="B88" s="134" t="s">
        <v>181</v>
      </c>
      <c r="C88" s="125"/>
      <c r="D88" s="18" t="s">
        <v>11</v>
      </c>
      <c r="E88" s="126" t="s">
        <v>1330</v>
      </c>
    </row>
    <row r="89" ht="14.25" customHeight="1">
      <c r="A89" s="21" t="s">
        <v>182</v>
      </c>
      <c r="B89" s="130" t="s">
        <v>183</v>
      </c>
      <c r="C89" s="125"/>
      <c r="D89" s="13" t="s">
        <v>11</v>
      </c>
      <c r="E89" s="128" t="s">
        <v>1330</v>
      </c>
    </row>
    <row r="90" ht="14.25" customHeight="1">
      <c r="A90" s="17" t="s">
        <v>184</v>
      </c>
      <c r="B90" s="131" t="s">
        <v>185</v>
      </c>
      <c r="C90" s="125"/>
      <c r="D90" s="18" t="s">
        <v>11</v>
      </c>
      <c r="E90" s="126" t="s">
        <v>1330</v>
      </c>
    </row>
    <row r="91" ht="14.25" customHeight="1">
      <c r="A91" s="21" t="s">
        <v>186</v>
      </c>
      <c r="B91" s="127" t="s">
        <v>187</v>
      </c>
      <c r="C91" s="125"/>
      <c r="D91" s="13" t="s">
        <v>11</v>
      </c>
      <c r="E91" s="128" t="s">
        <v>1330</v>
      </c>
    </row>
    <row r="92" ht="14.25" customHeight="1">
      <c r="A92" s="17" t="s">
        <v>188</v>
      </c>
      <c r="B92" s="131" t="s">
        <v>189</v>
      </c>
      <c r="C92" s="125"/>
      <c r="D92" s="18" t="s">
        <v>11</v>
      </c>
      <c r="E92" s="126" t="s">
        <v>1330</v>
      </c>
    </row>
    <row r="93" ht="14.25" customHeight="1">
      <c r="A93" s="21" t="s">
        <v>190</v>
      </c>
      <c r="B93" s="127" t="s">
        <v>191</v>
      </c>
      <c r="C93" s="125"/>
      <c r="D93" s="13" t="s">
        <v>11</v>
      </c>
      <c r="E93" s="128" t="s">
        <v>1330</v>
      </c>
    </row>
    <row r="94" ht="14.25" customHeight="1">
      <c r="A94" s="17" t="s">
        <v>192</v>
      </c>
      <c r="B94" s="30" t="s">
        <v>193</v>
      </c>
      <c r="C94" s="125"/>
      <c r="D94" s="18" t="s">
        <v>11</v>
      </c>
      <c r="E94" s="126" t="s">
        <v>1330</v>
      </c>
    </row>
    <row r="95" ht="14.25" customHeight="1">
      <c r="A95" s="21" t="s">
        <v>194</v>
      </c>
      <c r="B95" s="127" t="s">
        <v>195</v>
      </c>
      <c r="C95" s="125"/>
      <c r="D95" s="13" t="s">
        <v>11</v>
      </c>
      <c r="E95" s="128" t="s">
        <v>1330</v>
      </c>
    </row>
    <row r="96" ht="14.25" customHeight="1">
      <c r="A96" s="17" t="s">
        <v>196</v>
      </c>
      <c r="B96" s="140" t="s">
        <v>197</v>
      </c>
      <c r="C96" s="125"/>
      <c r="D96" s="18" t="s">
        <v>11</v>
      </c>
      <c r="E96" s="126" t="s">
        <v>1330</v>
      </c>
    </row>
    <row r="97" ht="14.25" customHeight="1">
      <c r="A97" s="21" t="s">
        <v>198</v>
      </c>
      <c r="B97" s="127" t="s">
        <v>199</v>
      </c>
      <c r="C97" s="125"/>
      <c r="D97" s="13" t="s">
        <v>11</v>
      </c>
      <c r="E97" s="128" t="s">
        <v>1330</v>
      </c>
    </row>
    <row r="98" ht="14.25" customHeight="1">
      <c r="A98" s="17" t="s">
        <v>200</v>
      </c>
      <c r="B98" s="140" t="s">
        <v>201</v>
      </c>
      <c r="C98" s="125"/>
      <c r="D98" s="18" t="s">
        <v>11</v>
      </c>
      <c r="E98" s="126" t="s">
        <v>1330</v>
      </c>
    </row>
    <row r="99" ht="14.25" customHeight="1">
      <c r="A99" s="21" t="s">
        <v>202</v>
      </c>
      <c r="B99" s="127" t="s">
        <v>203</v>
      </c>
      <c r="C99" s="125"/>
      <c r="D99" s="13" t="s">
        <v>11</v>
      </c>
      <c r="E99" s="128" t="s">
        <v>1330</v>
      </c>
    </row>
    <row r="100" ht="14.25" customHeight="1">
      <c r="A100" s="17" t="s">
        <v>204</v>
      </c>
      <c r="B100" s="30" t="s">
        <v>205</v>
      </c>
      <c r="C100" s="125"/>
      <c r="D100" s="18" t="s">
        <v>11</v>
      </c>
      <c r="E100" s="126" t="s">
        <v>1330</v>
      </c>
    </row>
    <row r="101" ht="14.25" customHeight="1">
      <c r="A101" s="21" t="s">
        <v>206</v>
      </c>
      <c r="B101" s="127" t="s">
        <v>207</v>
      </c>
      <c r="C101" s="125"/>
      <c r="D101" s="13" t="s">
        <v>11</v>
      </c>
      <c r="E101" s="128" t="s">
        <v>1330</v>
      </c>
    </row>
    <row r="102" ht="14.25" customHeight="1">
      <c r="A102" s="17" t="s">
        <v>208</v>
      </c>
      <c r="B102" s="135" t="s">
        <v>209</v>
      </c>
      <c r="C102" s="125"/>
      <c r="D102" s="18" t="s">
        <v>11</v>
      </c>
      <c r="E102" s="126" t="s">
        <v>1330</v>
      </c>
    </row>
    <row r="103" ht="14.25" customHeight="1">
      <c r="A103" s="21" t="s">
        <v>210</v>
      </c>
      <c r="B103" s="136" t="s">
        <v>211</v>
      </c>
      <c r="C103" s="125"/>
      <c r="D103" s="13" t="s">
        <v>11</v>
      </c>
      <c r="E103" s="128" t="s">
        <v>1330</v>
      </c>
    </row>
    <row r="104" ht="14.25" customHeight="1">
      <c r="A104" s="17" t="s">
        <v>212</v>
      </c>
      <c r="B104" s="140" t="s">
        <v>213</v>
      </c>
      <c r="C104" s="125"/>
      <c r="D104" s="18" t="s">
        <v>11</v>
      </c>
      <c r="E104" s="126" t="s">
        <v>1330</v>
      </c>
    </row>
    <row r="105" ht="14.25" customHeight="1">
      <c r="A105" s="21" t="s">
        <v>214</v>
      </c>
      <c r="B105" s="132" t="s">
        <v>215</v>
      </c>
      <c r="C105" s="125"/>
      <c r="D105" s="13" t="s">
        <v>11</v>
      </c>
      <c r="E105" s="128" t="s">
        <v>1330</v>
      </c>
    </row>
    <row r="106" ht="14.25" customHeight="1">
      <c r="A106" s="17" t="s">
        <v>216</v>
      </c>
      <c r="B106" s="133" t="s">
        <v>217</v>
      </c>
      <c r="C106" s="125"/>
      <c r="D106" s="18" t="s">
        <v>11</v>
      </c>
      <c r="E106" s="126" t="s">
        <v>1330</v>
      </c>
    </row>
    <row r="107" ht="14.25" customHeight="1">
      <c r="A107" s="21" t="s">
        <v>218</v>
      </c>
      <c r="B107" s="136" t="s">
        <v>219</v>
      </c>
      <c r="C107" s="125"/>
      <c r="D107" s="13" t="s">
        <v>11</v>
      </c>
      <c r="E107" s="128" t="s">
        <v>1330</v>
      </c>
    </row>
    <row r="108" ht="14.25" customHeight="1">
      <c r="A108" s="17" t="s">
        <v>220</v>
      </c>
      <c r="B108" s="140" t="s">
        <v>221</v>
      </c>
      <c r="C108" s="125"/>
      <c r="D108" s="18" t="s">
        <v>11</v>
      </c>
      <c r="E108" s="126" t="s">
        <v>1330</v>
      </c>
    </row>
    <row r="109" ht="14.25" customHeight="1">
      <c r="A109" s="11" t="s">
        <v>222</v>
      </c>
      <c r="B109" s="141" t="s">
        <v>223</v>
      </c>
      <c r="C109" s="125"/>
      <c r="D109" s="13" t="s">
        <v>11</v>
      </c>
      <c r="E109" s="142" t="s">
        <v>1330</v>
      </c>
    </row>
    <row r="110" ht="14.25" customHeight="1">
      <c r="A110" s="17" t="s">
        <v>224</v>
      </c>
      <c r="B110" s="143" t="s">
        <v>225</v>
      </c>
      <c r="C110" s="125"/>
      <c r="D110" s="18" t="s">
        <v>11</v>
      </c>
      <c r="E110" s="144" t="s">
        <v>1330</v>
      </c>
    </row>
    <row r="111" ht="14.25" customHeight="1">
      <c r="A111" s="21" t="s">
        <v>226</v>
      </c>
      <c r="B111" s="141" t="s">
        <v>1336</v>
      </c>
      <c r="C111" s="125"/>
      <c r="D111" s="13" t="s">
        <v>11</v>
      </c>
      <c r="E111" s="142" t="s">
        <v>1330</v>
      </c>
    </row>
    <row r="112" ht="14.25" customHeight="1">
      <c r="A112" s="17" t="s">
        <v>228</v>
      </c>
      <c r="B112" s="143" t="s">
        <v>229</v>
      </c>
      <c r="C112" s="125"/>
      <c r="D112" s="18" t="s">
        <v>11</v>
      </c>
      <c r="E112" s="144" t="s">
        <v>1330</v>
      </c>
    </row>
    <row r="113" ht="14.25" customHeight="1">
      <c r="A113" s="21" t="s">
        <v>230</v>
      </c>
      <c r="B113" s="141" t="s">
        <v>231</v>
      </c>
      <c r="C113" s="125"/>
      <c r="D113" s="13" t="s">
        <v>11</v>
      </c>
      <c r="E113" s="142" t="s">
        <v>1330</v>
      </c>
    </row>
    <row r="114" ht="14.25" customHeight="1">
      <c r="A114" s="17" t="s">
        <v>232</v>
      </c>
      <c r="B114" s="108" t="s">
        <v>233</v>
      </c>
      <c r="C114" s="125"/>
      <c r="D114" s="18" t="s">
        <v>11</v>
      </c>
      <c r="E114" s="144" t="s">
        <v>1330</v>
      </c>
    </row>
    <row r="115" ht="14.25" customHeight="1">
      <c r="A115" s="11" t="s">
        <v>234</v>
      </c>
      <c r="B115" s="97" t="s">
        <v>235</v>
      </c>
      <c r="C115" s="125"/>
      <c r="D115" s="13" t="s">
        <v>11</v>
      </c>
      <c r="E115" s="142" t="s">
        <v>1330</v>
      </c>
    </row>
    <row r="116" ht="14.25" customHeight="1">
      <c r="A116" s="5" t="s">
        <v>236</v>
      </c>
      <c r="B116" s="98" t="s">
        <v>237</v>
      </c>
      <c r="C116" s="125"/>
      <c r="D116" s="18" t="s">
        <v>11</v>
      </c>
      <c r="E116" s="144" t="s">
        <v>1330</v>
      </c>
    </row>
    <row r="117" ht="14.25" customHeight="1">
      <c r="A117" s="21" t="s">
        <v>238</v>
      </c>
      <c r="B117" s="141" t="s">
        <v>239</v>
      </c>
      <c r="C117" s="125"/>
      <c r="D117" s="13" t="s">
        <v>11</v>
      </c>
      <c r="E117" s="142" t="s">
        <v>1330</v>
      </c>
    </row>
    <row r="118" ht="14.25" customHeight="1">
      <c r="A118" s="17" t="s">
        <v>240</v>
      </c>
      <c r="B118" s="143" t="s">
        <v>1337</v>
      </c>
      <c r="C118" s="125"/>
      <c r="D118" s="18" t="s">
        <v>11</v>
      </c>
      <c r="E118" s="144" t="s">
        <v>1330</v>
      </c>
    </row>
    <row r="119" ht="14.25" customHeight="1">
      <c r="A119" s="21" t="s">
        <v>242</v>
      </c>
      <c r="B119" s="141" t="s">
        <v>243</v>
      </c>
      <c r="C119" s="125"/>
      <c r="D119" s="13" t="s">
        <v>11</v>
      </c>
      <c r="E119" s="142" t="s">
        <v>1330</v>
      </c>
    </row>
    <row r="120" ht="14.25" customHeight="1">
      <c r="A120" s="17" t="s">
        <v>244</v>
      </c>
      <c r="B120" s="143" t="s">
        <v>245</v>
      </c>
      <c r="C120" s="125"/>
      <c r="D120" s="18" t="s">
        <v>11</v>
      </c>
      <c r="E120" s="144" t="s">
        <v>1330</v>
      </c>
    </row>
    <row r="121" ht="14.25" customHeight="1">
      <c r="A121" s="21" t="s">
        <v>246</v>
      </c>
      <c r="B121" s="141" t="s">
        <v>247</v>
      </c>
      <c r="C121" s="125"/>
      <c r="D121" s="13" t="s">
        <v>11</v>
      </c>
      <c r="E121" s="142" t="s">
        <v>1330</v>
      </c>
    </row>
    <row r="122" ht="14.25" customHeight="1">
      <c r="A122" s="17" t="s">
        <v>248</v>
      </c>
      <c r="B122" s="143" t="s">
        <v>249</v>
      </c>
      <c r="C122" s="125"/>
      <c r="D122" s="18" t="s">
        <v>11</v>
      </c>
      <c r="E122" s="144" t="s">
        <v>1330</v>
      </c>
    </row>
    <row r="123" ht="14.25" customHeight="1">
      <c r="A123" s="21" t="s">
        <v>250</v>
      </c>
      <c r="B123" s="145" t="s">
        <v>251</v>
      </c>
      <c r="C123" s="125"/>
      <c r="D123" s="13" t="s">
        <v>11</v>
      </c>
      <c r="E123" s="142" t="s">
        <v>1330</v>
      </c>
    </row>
    <row r="124" ht="14.25" customHeight="1">
      <c r="A124" s="17" t="s">
        <v>252</v>
      </c>
      <c r="B124" s="143" t="s">
        <v>253</v>
      </c>
      <c r="C124" s="125"/>
      <c r="D124" s="18" t="s">
        <v>11</v>
      </c>
      <c r="E124" s="144" t="s">
        <v>1330</v>
      </c>
    </row>
    <row r="125" ht="14.25" customHeight="1">
      <c r="A125" s="21" t="s">
        <v>254</v>
      </c>
      <c r="B125" s="141" t="s">
        <v>255</v>
      </c>
      <c r="C125" s="125"/>
      <c r="D125" s="13" t="s">
        <v>11</v>
      </c>
      <c r="E125" s="142" t="s">
        <v>1330</v>
      </c>
    </row>
    <row r="126" ht="14.25" customHeight="1">
      <c r="A126" s="17" t="s">
        <v>256</v>
      </c>
      <c r="B126" s="143" t="s">
        <v>257</v>
      </c>
      <c r="C126" s="125"/>
      <c r="D126" s="18" t="s">
        <v>11</v>
      </c>
      <c r="E126" s="144" t="s">
        <v>1330</v>
      </c>
    </row>
    <row r="127" ht="14.25" customHeight="1">
      <c r="A127" s="21" t="s">
        <v>258</v>
      </c>
      <c r="B127" s="141" t="s">
        <v>259</v>
      </c>
      <c r="C127" s="125"/>
      <c r="D127" s="13" t="s">
        <v>11</v>
      </c>
      <c r="E127" s="142" t="s">
        <v>1330</v>
      </c>
    </row>
    <row r="128" ht="14.25" customHeight="1">
      <c r="A128" s="17" t="s">
        <v>260</v>
      </c>
      <c r="B128" s="143" t="s">
        <v>261</v>
      </c>
      <c r="C128" s="125"/>
      <c r="D128" s="18" t="s">
        <v>11</v>
      </c>
      <c r="E128" s="144" t="s">
        <v>1330</v>
      </c>
    </row>
    <row r="129" ht="14.25" customHeight="1">
      <c r="A129" s="11" t="s">
        <v>262</v>
      </c>
      <c r="B129" s="141" t="s">
        <v>263</v>
      </c>
      <c r="C129" s="125"/>
      <c r="D129" s="13" t="s">
        <v>11</v>
      </c>
      <c r="E129" s="142" t="s">
        <v>1330</v>
      </c>
    </row>
    <row r="130" ht="14.25" customHeight="1">
      <c r="A130" s="17" t="s">
        <v>264</v>
      </c>
      <c r="B130" s="143" t="s">
        <v>265</v>
      </c>
      <c r="C130" s="125"/>
      <c r="D130" s="18" t="s">
        <v>11</v>
      </c>
      <c r="E130" s="144" t="s">
        <v>1330</v>
      </c>
    </row>
    <row r="131" ht="14.25" customHeight="1">
      <c r="A131" s="21" t="s">
        <v>266</v>
      </c>
      <c r="B131" s="141" t="s">
        <v>267</v>
      </c>
      <c r="C131" s="125"/>
      <c r="D131" s="13" t="s">
        <v>11</v>
      </c>
      <c r="E131" s="142" t="s">
        <v>1330</v>
      </c>
    </row>
    <row r="132" ht="14.25" customHeight="1">
      <c r="A132" s="17" t="s">
        <v>268</v>
      </c>
      <c r="B132" s="143" t="s">
        <v>269</v>
      </c>
      <c r="C132" s="125"/>
      <c r="D132" s="18" t="s">
        <v>11</v>
      </c>
      <c r="E132" s="144" t="s">
        <v>1330</v>
      </c>
    </row>
    <row r="133" ht="14.25" customHeight="1">
      <c r="A133" s="21" t="s">
        <v>270</v>
      </c>
      <c r="B133" s="141" t="s">
        <v>271</v>
      </c>
      <c r="C133" s="125"/>
      <c r="D133" s="13" t="s">
        <v>11</v>
      </c>
      <c r="E133" s="142" t="s">
        <v>1330</v>
      </c>
    </row>
    <row r="134" ht="14.25" customHeight="1">
      <c r="A134" s="17" t="s">
        <v>272</v>
      </c>
      <c r="B134" s="143" t="s">
        <v>273</v>
      </c>
      <c r="C134" s="125"/>
      <c r="D134" s="18" t="s">
        <v>11</v>
      </c>
      <c r="E134" s="144" t="s">
        <v>1330</v>
      </c>
    </row>
    <row r="135" ht="14.25" customHeight="1">
      <c r="A135" s="21" t="s">
        <v>274</v>
      </c>
      <c r="B135" s="141" t="s">
        <v>275</v>
      </c>
      <c r="C135" s="125"/>
      <c r="D135" s="13" t="s">
        <v>11</v>
      </c>
      <c r="E135" s="142" t="s">
        <v>1330</v>
      </c>
    </row>
    <row r="136" ht="14.25" customHeight="1">
      <c r="A136" s="17" t="s">
        <v>276</v>
      </c>
      <c r="B136" s="143" t="s">
        <v>277</v>
      </c>
      <c r="C136" s="125"/>
      <c r="D136" s="18" t="s">
        <v>11</v>
      </c>
      <c r="E136" s="144" t="s">
        <v>1330</v>
      </c>
    </row>
    <row r="137" ht="14.25" customHeight="1">
      <c r="A137" s="21" t="s">
        <v>278</v>
      </c>
      <c r="B137" s="141" t="s">
        <v>279</v>
      </c>
      <c r="C137" s="125"/>
      <c r="D137" s="13" t="s">
        <v>11</v>
      </c>
      <c r="E137" s="142" t="s">
        <v>1330</v>
      </c>
    </row>
    <row r="138" ht="14.25" customHeight="1">
      <c r="A138" s="17" t="s">
        <v>280</v>
      </c>
      <c r="B138" s="143" t="s">
        <v>281</v>
      </c>
      <c r="C138" s="125"/>
      <c r="D138" s="18" t="s">
        <v>11</v>
      </c>
      <c r="E138" s="144" t="s">
        <v>1330</v>
      </c>
    </row>
    <row r="139" ht="14.25" customHeight="1">
      <c r="A139" s="11" t="s">
        <v>282</v>
      </c>
      <c r="B139" s="141" t="s">
        <v>283</v>
      </c>
      <c r="C139" s="125"/>
      <c r="D139" s="13" t="s">
        <v>11</v>
      </c>
      <c r="E139" s="142" t="s">
        <v>1330</v>
      </c>
    </row>
    <row r="140" ht="14.25" customHeight="1">
      <c r="A140" s="17" t="s">
        <v>284</v>
      </c>
      <c r="B140" s="143" t="s">
        <v>285</v>
      </c>
      <c r="C140" s="125"/>
      <c r="D140" s="18" t="s">
        <v>11</v>
      </c>
      <c r="E140" s="144" t="s">
        <v>1330</v>
      </c>
    </row>
    <row r="141" ht="14.25" customHeight="1">
      <c r="A141" s="21" t="s">
        <v>286</v>
      </c>
      <c r="B141" s="141" t="s">
        <v>287</v>
      </c>
      <c r="C141" s="125"/>
      <c r="D141" s="13" t="s">
        <v>11</v>
      </c>
      <c r="E141" s="142" t="s">
        <v>1330</v>
      </c>
    </row>
    <row r="142" ht="14.25" customHeight="1">
      <c r="A142" s="17" t="s">
        <v>288</v>
      </c>
      <c r="B142" s="143" t="s">
        <v>289</v>
      </c>
      <c r="C142" s="125"/>
      <c r="D142" s="18" t="s">
        <v>11</v>
      </c>
      <c r="E142" s="144" t="s">
        <v>1330</v>
      </c>
    </row>
    <row r="143" ht="14.25" customHeight="1">
      <c r="A143" s="11" t="s">
        <v>290</v>
      </c>
      <c r="B143" s="141" t="s">
        <v>291</v>
      </c>
      <c r="C143" s="125"/>
      <c r="D143" s="13" t="s">
        <v>11</v>
      </c>
      <c r="E143" s="142" t="s">
        <v>1330</v>
      </c>
    </row>
    <row r="144" ht="14.25" customHeight="1">
      <c r="A144" s="17" t="s">
        <v>292</v>
      </c>
      <c r="B144" s="143" t="s">
        <v>1338</v>
      </c>
      <c r="C144" s="125"/>
      <c r="D144" s="18" t="s">
        <v>11</v>
      </c>
      <c r="E144" s="144" t="s">
        <v>1330</v>
      </c>
    </row>
    <row r="145" ht="14.25" customHeight="1">
      <c r="A145" s="21" t="s">
        <v>294</v>
      </c>
      <c r="B145" s="141" t="s">
        <v>295</v>
      </c>
      <c r="C145" s="125"/>
      <c r="D145" s="13" t="s">
        <v>11</v>
      </c>
      <c r="E145" s="142" t="s">
        <v>1330</v>
      </c>
    </row>
    <row r="146" ht="14.25" customHeight="1">
      <c r="A146" s="17" t="s">
        <v>296</v>
      </c>
      <c r="B146" s="143" t="s">
        <v>297</v>
      </c>
      <c r="C146" s="125"/>
      <c r="D146" s="18" t="s">
        <v>11</v>
      </c>
      <c r="E146" s="144" t="s">
        <v>1330</v>
      </c>
    </row>
    <row r="147" ht="14.25" customHeight="1">
      <c r="A147" s="21" t="s">
        <v>298</v>
      </c>
      <c r="B147" s="141" t="s">
        <v>299</v>
      </c>
      <c r="C147" s="125"/>
      <c r="D147" s="13" t="s">
        <v>11</v>
      </c>
      <c r="E147" s="142" t="s">
        <v>1330</v>
      </c>
    </row>
    <row r="148" ht="14.25" customHeight="1">
      <c r="A148" s="17" t="s">
        <v>300</v>
      </c>
      <c r="B148" s="143" t="s">
        <v>301</v>
      </c>
      <c r="C148" s="125"/>
      <c r="D148" s="18" t="s">
        <v>11</v>
      </c>
      <c r="E148" s="144" t="s">
        <v>1330</v>
      </c>
    </row>
    <row r="149" ht="14.25" customHeight="1">
      <c r="A149" s="21" t="s">
        <v>302</v>
      </c>
      <c r="B149" s="146" t="s">
        <v>303</v>
      </c>
      <c r="C149" s="125"/>
      <c r="D149" s="13" t="s">
        <v>11</v>
      </c>
      <c r="E149" s="142" t="s">
        <v>1330</v>
      </c>
    </row>
    <row r="150" ht="14.25" customHeight="1">
      <c r="A150" s="17" t="s">
        <v>304</v>
      </c>
      <c r="B150" s="147" t="s">
        <v>305</v>
      </c>
      <c r="C150" s="125"/>
      <c r="D150" s="18" t="s">
        <v>11</v>
      </c>
      <c r="E150" s="144" t="s">
        <v>1330</v>
      </c>
    </row>
    <row r="151" ht="14.25" customHeight="1">
      <c r="A151" s="21" t="s">
        <v>306</v>
      </c>
      <c r="B151" s="146" t="s">
        <v>307</v>
      </c>
      <c r="C151" s="125"/>
      <c r="D151" s="13" t="s">
        <v>11</v>
      </c>
      <c r="E151" s="142" t="s">
        <v>1330</v>
      </c>
    </row>
    <row r="152" ht="14.25" customHeight="1">
      <c r="A152" s="17" t="s">
        <v>308</v>
      </c>
      <c r="B152" s="147" t="s">
        <v>309</v>
      </c>
      <c r="C152" s="125"/>
      <c r="D152" s="18" t="s">
        <v>11</v>
      </c>
      <c r="E152" s="144" t="s">
        <v>1330</v>
      </c>
    </row>
    <row r="153" ht="14.25" customHeight="1">
      <c r="A153" s="21" t="s">
        <v>310</v>
      </c>
      <c r="B153" s="146" t="s">
        <v>311</v>
      </c>
      <c r="C153" s="125"/>
      <c r="D153" s="13" t="s">
        <v>11</v>
      </c>
      <c r="E153" s="142" t="s">
        <v>1330</v>
      </c>
    </row>
    <row r="154" ht="14.25" customHeight="1">
      <c r="A154" s="17" t="s">
        <v>312</v>
      </c>
      <c r="B154" s="143" t="s">
        <v>313</v>
      </c>
      <c r="C154" s="125"/>
      <c r="D154" s="18" t="s">
        <v>11</v>
      </c>
      <c r="E154" s="144" t="s">
        <v>1330</v>
      </c>
    </row>
    <row r="155" ht="14.25" customHeight="1">
      <c r="A155" s="21" t="s">
        <v>314</v>
      </c>
      <c r="B155" s="141" t="s">
        <v>315</v>
      </c>
      <c r="C155" s="125"/>
      <c r="D155" s="13" t="s">
        <v>11</v>
      </c>
      <c r="E155" s="142" t="s">
        <v>1330</v>
      </c>
    </row>
    <row r="156" ht="14.25" customHeight="1">
      <c r="A156" s="17" t="s">
        <v>316</v>
      </c>
      <c r="B156" s="143" t="s">
        <v>317</v>
      </c>
      <c r="C156" s="125"/>
      <c r="D156" s="18" t="s">
        <v>11</v>
      </c>
      <c r="E156" s="144" t="s">
        <v>1330</v>
      </c>
    </row>
    <row r="157" ht="14.25" customHeight="1">
      <c r="A157" s="21" t="s">
        <v>318</v>
      </c>
      <c r="B157" s="141" t="s">
        <v>319</v>
      </c>
      <c r="C157" s="125"/>
      <c r="D157" s="13" t="s">
        <v>11</v>
      </c>
      <c r="E157" s="142" t="s">
        <v>1330</v>
      </c>
    </row>
    <row r="158" ht="14.25" customHeight="1">
      <c r="A158" s="17" t="s">
        <v>320</v>
      </c>
      <c r="B158" s="143" t="s">
        <v>321</v>
      </c>
      <c r="C158" s="125"/>
      <c r="D158" s="18" t="s">
        <v>11</v>
      </c>
      <c r="E158" s="144" t="s">
        <v>1330</v>
      </c>
    </row>
    <row r="159" ht="14.25" customHeight="1">
      <c r="A159" s="21" t="s">
        <v>322</v>
      </c>
      <c r="B159" s="141" t="s">
        <v>323</v>
      </c>
      <c r="C159" s="125"/>
      <c r="D159" s="13" t="s">
        <v>11</v>
      </c>
      <c r="E159" s="142" t="s">
        <v>1330</v>
      </c>
    </row>
    <row r="160" ht="14.25" customHeight="1">
      <c r="A160" s="17" t="s">
        <v>324</v>
      </c>
      <c r="B160" s="143" t="s">
        <v>325</v>
      </c>
      <c r="C160" s="125"/>
      <c r="D160" s="18" t="s">
        <v>11</v>
      </c>
      <c r="E160" s="144" t="s">
        <v>1330</v>
      </c>
    </row>
    <row r="161" ht="14.25" customHeight="1">
      <c r="A161" s="21" t="s">
        <v>326</v>
      </c>
      <c r="B161" s="141" t="s">
        <v>327</v>
      </c>
      <c r="C161" s="125"/>
      <c r="D161" s="13" t="s">
        <v>11</v>
      </c>
      <c r="E161" s="142" t="s">
        <v>1330</v>
      </c>
    </row>
    <row r="162" ht="14.25" customHeight="1">
      <c r="A162" s="17" t="s">
        <v>328</v>
      </c>
      <c r="B162" s="143" t="s">
        <v>329</v>
      </c>
      <c r="C162" s="125"/>
      <c r="D162" s="18" t="s">
        <v>11</v>
      </c>
      <c r="E162" s="144" t="s">
        <v>1330</v>
      </c>
    </row>
    <row r="163" ht="14.25" customHeight="1">
      <c r="A163" s="21" t="s">
        <v>330</v>
      </c>
      <c r="B163" s="141" t="s">
        <v>331</v>
      </c>
      <c r="C163" s="125"/>
      <c r="D163" s="13" t="s">
        <v>11</v>
      </c>
      <c r="E163" s="142" t="s">
        <v>1330</v>
      </c>
    </row>
    <row r="164" ht="14.25" customHeight="1">
      <c r="A164" s="17" t="s">
        <v>332</v>
      </c>
      <c r="B164" s="143" t="s">
        <v>333</v>
      </c>
      <c r="C164" s="125"/>
      <c r="D164" s="18" t="s">
        <v>11</v>
      </c>
      <c r="E164" s="144" t="s">
        <v>1330</v>
      </c>
    </row>
    <row r="165" ht="14.25" customHeight="1">
      <c r="A165" s="21" t="s">
        <v>334</v>
      </c>
      <c r="B165" s="148" t="s">
        <v>334</v>
      </c>
      <c r="C165" s="125"/>
      <c r="D165" s="13" t="s">
        <v>11</v>
      </c>
      <c r="E165" s="142" t="s">
        <v>1330</v>
      </c>
    </row>
    <row r="166" ht="14.25" customHeight="1">
      <c r="A166" s="17" t="s">
        <v>335</v>
      </c>
      <c r="B166" s="149" t="s">
        <v>1339</v>
      </c>
      <c r="C166" s="125"/>
      <c r="D166" s="18" t="s">
        <v>642</v>
      </c>
      <c r="E166" s="144" t="s">
        <v>1330</v>
      </c>
    </row>
    <row r="167" ht="14.25" customHeight="1">
      <c r="A167" s="21" t="s">
        <v>337</v>
      </c>
      <c r="B167" s="141" t="s">
        <v>338</v>
      </c>
      <c r="C167" s="125"/>
      <c r="D167" s="13" t="s">
        <v>11</v>
      </c>
      <c r="E167" s="142" t="s">
        <v>1330</v>
      </c>
    </row>
    <row r="168" ht="14.25" customHeight="1">
      <c r="A168" s="17" t="s">
        <v>339</v>
      </c>
      <c r="B168" s="143" t="s">
        <v>340</v>
      </c>
      <c r="C168" s="125"/>
      <c r="D168" s="18" t="s">
        <v>11</v>
      </c>
      <c r="E168" s="144" t="s">
        <v>1330</v>
      </c>
    </row>
    <row r="169" ht="14.25" customHeight="1">
      <c r="A169" s="21" t="s">
        <v>341</v>
      </c>
      <c r="B169" s="141" t="s">
        <v>342</v>
      </c>
      <c r="C169" s="125"/>
      <c r="D169" s="13" t="s">
        <v>11</v>
      </c>
      <c r="E169" s="142" t="s">
        <v>1330</v>
      </c>
    </row>
    <row r="170" ht="14.25" customHeight="1">
      <c r="A170" s="17" t="s">
        <v>343</v>
      </c>
      <c r="B170" s="143" t="s">
        <v>344</v>
      </c>
      <c r="C170" s="125"/>
      <c r="D170" s="18" t="s">
        <v>11</v>
      </c>
      <c r="E170" s="144" t="s">
        <v>1330</v>
      </c>
    </row>
    <row r="171" ht="14.25" customHeight="1">
      <c r="A171" s="21" t="s">
        <v>345</v>
      </c>
      <c r="B171" s="141" t="s">
        <v>346</v>
      </c>
      <c r="C171" s="125"/>
      <c r="D171" s="13" t="s">
        <v>11</v>
      </c>
      <c r="E171" s="142" t="s">
        <v>1330</v>
      </c>
    </row>
    <row r="172" ht="14.25" customHeight="1">
      <c r="A172" s="17" t="s">
        <v>347</v>
      </c>
      <c r="B172" s="150" t="s">
        <v>347</v>
      </c>
      <c r="C172" s="125"/>
      <c r="D172" s="18" t="s">
        <v>11</v>
      </c>
      <c r="E172" s="144" t="s">
        <v>1330</v>
      </c>
    </row>
    <row r="173" ht="14.25" customHeight="1">
      <c r="A173" s="21" t="s">
        <v>348</v>
      </c>
      <c r="B173" s="141" t="s">
        <v>349</v>
      </c>
      <c r="C173" s="125"/>
      <c r="D173" s="13" t="s">
        <v>11</v>
      </c>
      <c r="E173" s="142" t="s">
        <v>1330</v>
      </c>
    </row>
    <row r="174" ht="14.25" customHeight="1">
      <c r="A174" s="17" t="s">
        <v>350</v>
      </c>
      <c r="B174" s="143" t="s">
        <v>351</v>
      </c>
      <c r="C174" s="125"/>
      <c r="D174" s="18" t="s">
        <v>11</v>
      </c>
      <c r="E174" s="144" t="s">
        <v>1330</v>
      </c>
    </row>
    <row r="175" ht="14.25" customHeight="1">
      <c r="A175" s="21" t="s">
        <v>352</v>
      </c>
      <c r="B175" s="141" t="s">
        <v>353</v>
      </c>
      <c r="C175" s="125"/>
      <c r="D175" s="13" t="s">
        <v>11</v>
      </c>
      <c r="E175" s="142" t="s">
        <v>1330</v>
      </c>
    </row>
    <row r="176" ht="14.25" customHeight="1">
      <c r="A176" s="17" t="s">
        <v>354</v>
      </c>
      <c r="B176" s="143" t="s">
        <v>355</v>
      </c>
      <c r="C176" s="125"/>
      <c r="D176" s="18" t="s">
        <v>11</v>
      </c>
      <c r="E176" s="144" t="s">
        <v>1330</v>
      </c>
    </row>
    <row r="177" ht="14.25" customHeight="1">
      <c r="A177" s="21" t="s">
        <v>356</v>
      </c>
      <c r="B177" s="141" t="s">
        <v>357</v>
      </c>
      <c r="C177" s="125"/>
      <c r="D177" s="13" t="s">
        <v>11</v>
      </c>
      <c r="E177" s="142" t="s">
        <v>1330</v>
      </c>
    </row>
    <row r="178" ht="14.25" customHeight="1">
      <c r="A178" s="17" t="s">
        <v>358</v>
      </c>
      <c r="B178" s="143" t="s">
        <v>359</v>
      </c>
      <c r="C178" s="125"/>
      <c r="D178" s="18" t="s">
        <v>11</v>
      </c>
      <c r="E178" s="144" t="s">
        <v>1330</v>
      </c>
    </row>
    <row r="179" ht="14.25" customHeight="1">
      <c r="A179" s="21" t="s">
        <v>360</v>
      </c>
      <c r="B179" s="141" t="s">
        <v>361</v>
      </c>
      <c r="C179" s="125"/>
      <c r="D179" s="13" t="s">
        <v>11</v>
      </c>
      <c r="E179" s="142" t="s">
        <v>1330</v>
      </c>
    </row>
    <row r="180" ht="14.25" customHeight="1">
      <c r="A180" s="17" t="s">
        <v>362</v>
      </c>
      <c r="B180" s="143" t="s">
        <v>363</v>
      </c>
      <c r="C180" s="125"/>
      <c r="D180" s="18" t="s">
        <v>11</v>
      </c>
      <c r="E180" s="144" t="s">
        <v>1330</v>
      </c>
    </row>
    <row r="181" ht="14.25" customHeight="1">
      <c r="A181" s="21" t="s">
        <v>364</v>
      </c>
      <c r="B181" s="141" t="s">
        <v>365</v>
      </c>
      <c r="C181" s="125"/>
      <c r="D181" s="13" t="s">
        <v>11</v>
      </c>
      <c r="E181" s="142" t="s">
        <v>1330</v>
      </c>
    </row>
    <row r="182" ht="14.25" customHeight="1">
      <c r="A182" s="17" t="s">
        <v>366</v>
      </c>
      <c r="B182" s="143" t="s">
        <v>367</v>
      </c>
      <c r="C182" s="125"/>
      <c r="D182" s="18" t="s">
        <v>11</v>
      </c>
      <c r="E182" s="144" t="s">
        <v>1330</v>
      </c>
    </row>
    <row r="183" ht="14.25" customHeight="1">
      <c r="A183" s="21" t="s">
        <v>368</v>
      </c>
      <c r="B183" s="141" t="s">
        <v>369</v>
      </c>
      <c r="C183" s="125"/>
      <c r="D183" s="13" t="s">
        <v>11</v>
      </c>
      <c r="E183" s="142" t="s">
        <v>1330</v>
      </c>
    </row>
    <row r="184" ht="14.25" customHeight="1">
      <c r="A184" s="17" t="s">
        <v>370</v>
      </c>
      <c r="B184" s="143" t="s">
        <v>371</v>
      </c>
      <c r="C184" s="125"/>
      <c r="D184" s="18" t="s">
        <v>11</v>
      </c>
      <c r="E184" s="144" t="s">
        <v>1330</v>
      </c>
    </row>
    <row r="185" ht="14.25" customHeight="1">
      <c r="A185" s="21" t="s">
        <v>372</v>
      </c>
      <c r="B185" s="141" t="s">
        <v>373</v>
      </c>
      <c r="C185" s="125"/>
      <c r="D185" s="13" t="s">
        <v>11</v>
      </c>
      <c r="E185" s="142" t="s">
        <v>1330</v>
      </c>
    </row>
    <row r="186" ht="14.25" customHeight="1">
      <c r="A186" s="17" t="s">
        <v>374</v>
      </c>
      <c r="B186" s="143" t="s">
        <v>375</v>
      </c>
      <c r="C186" s="125"/>
      <c r="D186" s="18" t="s">
        <v>11</v>
      </c>
      <c r="E186" s="144" t="s">
        <v>1330</v>
      </c>
    </row>
    <row r="187" ht="14.25" customHeight="1">
      <c r="A187" s="21" t="s">
        <v>376</v>
      </c>
      <c r="B187" s="141" t="s">
        <v>377</v>
      </c>
      <c r="C187" s="125"/>
      <c r="D187" s="13" t="s">
        <v>11</v>
      </c>
      <c r="E187" s="142" t="s">
        <v>1330</v>
      </c>
    </row>
    <row r="188" ht="14.25" customHeight="1">
      <c r="A188" s="17" t="s">
        <v>378</v>
      </c>
      <c r="B188" s="143" t="s">
        <v>379</v>
      </c>
      <c r="C188" s="125"/>
      <c r="D188" s="18" t="s">
        <v>11</v>
      </c>
      <c r="E188" s="144" t="s">
        <v>1330</v>
      </c>
    </row>
    <row r="189" ht="14.25" customHeight="1">
      <c r="A189" s="21" t="s">
        <v>380</v>
      </c>
      <c r="B189" s="141" t="s">
        <v>381</v>
      </c>
      <c r="C189" s="125"/>
      <c r="D189" s="13" t="s">
        <v>11</v>
      </c>
      <c r="E189" s="142" t="s">
        <v>1330</v>
      </c>
    </row>
    <row r="190" ht="14.25" customHeight="1">
      <c r="A190" s="17" t="s">
        <v>382</v>
      </c>
      <c r="B190" s="143" t="s">
        <v>383</v>
      </c>
      <c r="C190" s="125"/>
      <c r="D190" s="18" t="s">
        <v>11</v>
      </c>
      <c r="E190" s="144" t="s">
        <v>1330</v>
      </c>
    </row>
    <row r="191" ht="14.25" customHeight="1">
      <c r="A191" s="21" t="s">
        <v>384</v>
      </c>
      <c r="B191" s="141" t="s">
        <v>385</v>
      </c>
      <c r="C191" s="125"/>
      <c r="D191" s="13" t="s">
        <v>11</v>
      </c>
      <c r="E191" s="142" t="s">
        <v>1330</v>
      </c>
    </row>
    <row r="192" ht="14.25" customHeight="1">
      <c r="A192" s="17" t="s">
        <v>386</v>
      </c>
      <c r="B192" s="143" t="s">
        <v>387</v>
      </c>
      <c r="C192" s="125"/>
      <c r="D192" s="18" t="s">
        <v>11</v>
      </c>
      <c r="E192" s="144" t="s">
        <v>1330</v>
      </c>
    </row>
    <row r="193" ht="14.25" customHeight="1">
      <c r="A193" s="21" t="s">
        <v>388</v>
      </c>
      <c r="B193" s="141" t="s">
        <v>389</v>
      </c>
      <c r="C193" s="125"/>
      <c r="D193" s="13" t="s">
        <v>11</v>
      </c>
      <c r="E193" s="142" t="s">
        <v>1330</v>
      </c>
    </row>
    <row r="194" ht="14.25" customHeight="1">
      <c r="A194" s="17" t="s">
        <v>390</v>
      </c>
      <c r="B194" s="143" t="s">
        <v>391</v>
      </c>
      <c r="C194" s="125"/>
      <c r="D194" s="18" t="s">
        <v>11</v>
      </c>
      <c r="E194" s="144" t="s">
        <v>1330</v>
      </c>
    </row>
    <row r="195" ht="14.25" customHeight="1">
      <c r="A195" s="21" t="s">
        <v>392</v>
      </c>
      <c r="B195" s="141" t="s">
        <v>393</v>
      </c>
      <c r="C195" s="125"/>
      <c r="D195" s="13" t="s">
        <v>11</v>
      </c>
      <c r="E195" s="142" t="s">
        <v>1330</v>
      </c>
    </row>
    <row r="196" ht="14.25" customHeight="1">
      <c r="A196" s="17" t="s">
        <v>394</v>
      </c>
      <c r="B196" s="143" t="s">
        <v>395</v>
      </c>
      <c r="C196" s="125"/>
      <c r="D196" s="18" t="s">
        <v>11</v>
      </c>
      <c r="E196" s="144" t="s">
        <v>1330</v>
      </c>
    </row>
    <row r="197" ht="14.25" customHeight="1">
      <c r="A197" s="21" t="s">
        <v>396</v>
      </c>
      <c r="B197" s="141" t="s">
        <v>397</v>
      </c>
      <c r="C197" s="125"/>
      <c r="D197" s="13" t="s">
        <v>11</v>
      </c>
      <c r="E197" s="142" t="s">
        <v>1330</v>
      </c>
    </row>
    <row r="198" ht="14.25" customHeight="1">
      <c r="A198" s="17" t="s">
        <v>398</v>
      </c>
      <c r="B198" s="143" t="s">
        <v>399</v>
      </c>
      <c r="C198" s="125"/>
      <c r="D198" s="18" t="s">
        <v>11</v>
      </c>
      <c r="E198" s="144" t="s">
        <v>1330</v>
      </c>
    </row>
    <row r="199" ht="14.25" customHeight="1">
      <c r="A199" s="21" t="s">
        <v>400</v>
      </c>
      <c r="B199" s="141" t="s">
        <v>401</v>
      </c>
      <c r="C199" s="125"/>
      <c r="D199" s="13" t="s">
        <v>11</v>
      </c>
      <c r="E199" s="142" t="s">
        <v>1330</v>
      </c>
    </row>
    <row r="200" ht="14.25" customHeight="1">
      <c r="A200" s="17" t="s">
        <v>402</v>
      </c>
      <c r="B200" s="143" t="s">
        <v>403</v>
      </c>
      <c r="C200" s="125"/>
      <c r="D200" s="18" t="s">
        <v>11</v>
      </c>
      <c r="E200" s="144" t="s">
        <v>1330</v>
      </c>
    </row>
    <row r="201" ht="14.25" customHeight="1">
      <c r="A201" s="21" t="s">
        <v>404</v>
      </c>
      <c r="B201" s="141" t="s">
        <v>405</v>
      </c>
      <c r="C201" s="125"/>
      <c r="D201" s="13" t="s">
        <v>11</v>
      </c>
      <c r="E201" s="142" t="s">
        <v>1330</v>
      </c>
    </row>
    <row r="202" ht="14.25" customHeight="1">
      <c r="A202" s="17" t="s">
        <v>406</v>
      </c>
      <c r="B202" s="143" t="s">
        <v>407</v>
      </c>
      <c r="C202" s="125"/>
      <c r="D202" s="18" t="s">
        <v>11</v>
      </c>
      <c r="E202" s="144" t="s">
        <v>1330</v>
      </c>
    </row>
    <row r="203" ht="14.25" customHeight="1">
      <c r="A203" s="21" t="s">
        <v>408</v>
      </c>
      <c r="B203" s="141" t="s">
        <v>409</v>
      </c>
      <c r="C203" s="125"/>
      <c r="D203" s="13" t="s">
        <v>11</v>
      </c>
      <c r="E203" s="142" t="s">
        <v>1330</v>
      </c>
    </row>
    <row r="204" ht="14.25" customHeight="1">
      <c r="A204" s="17" t="s">
        <v>410</v>
      </c>
      <c r="B204" s="143" t="s">
        <v>411</v>
      </c>
      <c r="C204" s="125"/>
      <c r="D204" s="18" t="s">
        <v>11</v>
      </c>
      <c r="E204" s="144" t="s">
        <v>1330</v>
      </c>
    </row>
    <row r="205" ht="14.25" customHeight="1">
      <c r="A205" s="21" t="s">
        <v>412</v>
      </c>
      <c r="B205" s="141" t="s">
        <v>413</v>
      </c>
      <c r="C205" s="125"/>
      <c r="D205" s="13" t="s">
        <v>642</v>
      </c>
      <c r="E205" s="142" t="s">
        <v>1330</v>
      </c>
    </row>
    <row r="206" ht="14.25" customHeight="1">
      <c r="A206" s="17" t="s">
        <v>414</v>
      </c>
      <c r="B206" s="143" t="s">
        <v>415</v>
      </c>
      <c r="C206" s="125"/>
      <c r="D206" s="18" t="s">
        <v>11</v>
      </c>
      <c r="E206" s="144" t="s">
        <v>1330</v>
      </c>
    </row>
    <row r="207" ht="14.25" customHeight="1">
      <c r="A207" s="21" t="s">
        <v>416</v>
      </c>
      <c r="B207" s="141" t="s">
        <v>417</v>
      </c>
      <c r="C207" s="125"/>
      <c r="D207" s="13" t="s">
        <v>11</v>
      </c>
      <c r="E207" s="142" t="s">
        <v>1330</v>
      </c>
    </row>
    <row r="208" ht="14.25" customHeight="1">
      <c r="A208" s="17" t="s">
        <v>418</v>
      </c>
      <c r="B208" s="143" t="s">
        <v>1340</v>
      </c>
      <c r="C208" s="125"/>
      <c r="D208" s="18" t="s">
        <v>11</v>
      </c>
      <c r="E208" s="144" t="s">
        <v>1330</v>
      </c>
    </row>
    <row r="209" ht="14.25" customHeight="1">
      <c r="A209" s="21" t="s">
        <v>420</v>
      </c>
      <c r="B209" s="141" t="s">
        <v>421</v>
      </c>
      <c r="C209" s="125"/>
      <c r="D209" s="13" t="s">
        <v>642</v>
      </c>
      <c r="E209" s="142" t="s">
        <v>1330</v>
      </c>
    </row>
    <row r="210" ht="14.25" customHeight="1">
      <c r="A210" s="17" t="s">
        <v>422</v>
      </c>
      <c r="B210" s="143" t="s">
        <v>423</v>
      </c>
      <c r="C210" s="125"/>
      <c r="D210" s="18" t="s">
        <v>11</v>
      </c>
      <c r="E210" s="144" t="s">
        <v>1330</v>
      </c>
    </row>
    <row r="211" ht="14.25" customHeight="1">
      <c r="A211" s="21" t="s">
        <v>424</v>
      </c>
      <c r="B211" s="141" t="s">
        <v>1341</v>
      </c>
      <c r="C211" s="125"/>
      <c r="D211" s="13" t="s">
        <v>11</v>
      </c>
      <c r="E211" s="142" t="s">
        <v>1330</v>
      </c>
    </row>
    <row r="212" ht="14.25" customHeight="1">
      <c r="A212" s="17" t="s">
        <v>426</v>
      </c>
      <c r="B212" s="143" t="s">
        <v>427</v>
      </c>
      <c r="C212" s="125"/>
      <c r="D212" s="18" t="s">
        <v>11</v>
      </c>
      <c r="E212" s="144" t="s">
        <v>1330</v>
      </c>
    </row>
    <row r="213" ht="14.25" customHeight="1">
      <c r="A213" s="11" t="s">
        <v>428</v>
      </c>
      <c r="B213" s="141" t="s">
        <v>429</v>
      </c>
      <c r="C213" s="125"/>
      <c r="D213" s="13" t="s">
        <v>11</v>
      </c>
      <c r="E213" s="142" t="s">
        <v>1330</v>
      </c>
    </row>
    <row r="214" ht="14.25" customHeight="1">
      <c r="A214" s="17" t="s">
        <v>430</v>
      </c>
      <c r="B214" s="143" t="s">
        <v>431</v>
      </c>
      <c r="C214" s="125"/>
      <c r="D214" s="18" t="s">
        <v>11</v>
      </c>
      <c r="E214" s="144" t="s">
        <v>1330</v>
      </c>
    </row>
    <row r="215" ht="14.25" customHeight="1">
      <c r="A215" s="21" t="s">
        <v>432</v>
      </c>
      <c r="B215" s="141" t="s">
        <v>433</v>
      </c>
      <c r="C215" s="125"/>
      <c r="D215" s="13" t="s">
        <v>11</v>
      </c>
      <c r="E215" s="142" t="s">
        <v>1330</v>
      </c>
    </row>
    <row r="216" ht="14.25" customHeight="1">
      <c r="A216" s="17" t="s">
        <v>434</v>
      </c>
      <c r="B216" s="143" t="s">
        <v>435</v>
      </c>
      <c r="C216" s="125"/>
      <c r="D216" s="18" t="s">
        <v>11</v>
      </c>
      <c r="E216" s="144" t="s">
        <v>1330</v>
      </c>
    </row>
    <row r="217" ht="14.25" customHeight="1">
      <c r="A217" s="21" t="s">
        <v>436</v>
      </c>
      <c r="B217" s="141" t="s">
        <v>437</v>
      </c>
      <c r="C217" s="125"/>
      <c r="D217" s="13" t="s">
        <v>11</v>
      </c>
      <c r="E217" s="142" t="s">
        <v>1330</v>
      </c>
    </row>
    <row r="218" ht="14.25" customHeight="1">
      <c r="A218" s="17" t="s">
        <v>438</v>
      </c>
      <c r="B218" s="143" t="s">
        <v>439</v>
      </c>
      <c r="C218" s="125"/>
      <c r="D218" s="18" t="s">
        <v>11</v>
      </c>
      <c r="E218" s="144" t="s">
        <v>1330</v>
      </c>
    </row>
    <row r="219" ht="14.25" customHeight="1">
      <c r="A219" s="21" t="s">
        <v>440</v>
      </c>
      <c r="B219" s="141" t="s">
        <v>441</v>
      </c>
      <c r="C219" s="125"/>
      <c r="D219" s="13" t="s">
        <v>11</v>
      </c>
      <c r="E219" s="142" t="s">
        <v>1330</v>
      </c>
    </row>
    <row r="220" ht="14.25" customHeight="1">
      <c r="A220" s="17" t="s">
        <v>442</v>
      </c>
      <c r="B220" s="143" t="s">
        <v>443</v>
      </c>
      <c r="C220" s="125"/>
      <c r="D220" s="18" t="s">
        <v>11</v>
      </c>
      <c r="E220" s="144" t="s">
        <v>1330</v>
      </c>
    </row>
    <row r="221" ht="14.25" customHeight="1">
      <c r="A221" s="21" t="s">
        <v>444</v>
      </c>
      <c r="B221" s="141" t="s">
        <v>445</v>
      </c>
      <c r="C221" s="125"/>
      <c r="D221" s="13" t="s">
        <v>11</v>
      </c>
      <c r="E221" s="142" t="s">
        <v>1330</v>
      </c>
    </row>
    <row r="222" ht="14.25" customHeight="1">
      <c r="A222" s="17" t="s">
        <v>446</v>
      </c>
      <c r="B222" s="143" t="s">
        <v>447</v>
      </c>
      <c r="C222" s="125"/>
      <c r="D222" s="18" t="s">
        <v>11</v>
      </c>
      <c r="E222" s="144" t="s">
        <v>1330</v>
      </c>
    </row>
    <row r="223" ht="14.25" customHeight="1">
      <c r="A223" s="21" t="s">
        <v>448</v>
      </c>
      <c r="B223" s="141" t="s">
        <v>1342</v>
      </c>
      <c r="C223" s="125"/>
      <c r="D223" s="13" t="s">
        <v>11</v>
      </c>
      <c r="E223" s="142" t="s">
        <v>1330</v>
      </c>
    </row>
    <row r="224" ht="14.25" customHeight="1">
      <c r="A224" s="17" t="s">
        <v>450</v>
      </c>
      <c r="B224" s="143" t="s">
        <v>451</v>
      </c>
      <c r="C224" s="125"/>
      <c r="D224" s="18" t="s">
        <v>11</v>
      </c>
      <c r="E224" s="144" t="s">
        <v>1330</v>
      </c>
    </row>
    <row r="225" ht="14.25" customHeight="1">
      <c r="A225" s="21" t="s">
        <v>452</v>
      </c>
      <c r="B225" s="141" t="s">
        <v>453</v>
      </c>
      <c r="C225" s="125"/>
      <c r="D225" s="13" t="s">
        <v>11</v>
      </c>
      <c r="E225" s="142" t="s">
        <v>1330</v>
      </c>
    </row>
    <row r="226" ht="14.25" customHeight="1">
      <c r="A226" s="17" t="s">
        <v>454</v>
      </c>
      <c r="B226" s="143" t="s">
        <v>455</v>
      </c>
      <c r="C226" s="125"/>
      <c r="D226" s="18" t="s">
        <v>11</v>
      </c>
      <c r="E226" s="144" t="s">
        <v>1330</v>
      </c>
    </row>
    <row r="227" ht="14.25" customHeight="1">
      <c r="A227" s="21" t="s">
        <v>456</v>
      </c>
      <c r="B227" s="141" t="s">
        <v>457</v>
      </c>
      <c r="C227" s="125"/>
      <c r="D227" s="13" t="s">
        <v>11</v>
      </c>
      <c r="E227" s="142" t="s">
        <v>1330</v>
      </c>
    </row>
    <row r="228" ht="14.25" customHeight="1">
      <c r="A228" s="17" t="s">
        <v>458</v>
      </c>
      <c r="B228" s="143" t="s">
        <v>459</v>
      </c>
      <c r="C228" s="125"/>
      <c r="D228" s="18" t="s">
        <v>11</v>
      </c>
      <c r="E228" s="144" t="s">
        <v>1330</v>
      </c>
    </row>
    <row r="229" ht="14.25" customHeight="1">
      <c r="A229" s="21" t="s">
        <v>460</v>
      </c>
      <c r="B229" s="141" t="s">
        <v>461</v>
      </c>
      <c r="C229" s="125"/>
      <c r="D229" s="13" t="s">
        <v>11</v>
      </c>
      <c r="E229" s="142" t="s">
        <v>1330</v>
      </c>
    </row>
    <row r="230" ht="14.25" customHeight="1">
      <c r="A230" s="17" t="s">
        <v>462</v>
      </c>
      <c r="B230" s="143" t="s">
        <v>463</v>
      </c>
      <c r="C230" s="125"/>
      <c r="D230" s="18" t="s">
        <v>11</v>
      </c>
      <c r="E230" s="144" t="s">
        <v>1330</v>
      </c>
    </row>
    <row r="231" ht="14.25" customHeight="1">
      <c r="A231" s="21" t="s">
        <v>464</v>
      </c>
      <c r="B231" s="141" t="s">
        <v>465</v>
      </c>
      <c r="C231" s="125"/>
      <c r="D231" s="13" t="s">
        <v>11</v>
      </c>
      <c r="E231" s="142" t="s">
        <v>1330</v>
      </c>
    </row>
    <row r="232" ht="14.25" customHeight="1">
      <c r="A232" s="17" t="s">
        <v>466</v>
      </c>
      <c r="B232" s="143" t="s">
        <v>467</v>
      </c>
      <c r="C232" s="125"/>
      <c r="D232" s="18" t="s">
        <v>11</v>
      </c>
      <c r="E232" s="144" t="s">
        <v>1330</v>
      </c>
    </row>
    <row r="233" ht="14.25" customHeight="1">
      <c r="A233" s="21" t="s">
        <v>468</v>
      </c>
      <c r="B233" s="141" t="s">
        <v>469</v>
      </c>
      <c r="C233" s="125"/>
      <c r="D233" s="13" t="s">
        <v>11</v>
      </c>
      <c r="E233" s="142" t="s">
        <v>1330</v>
      </c>
    </row>
    <row r="234" ht="14.25" customHeight="1">
      <c r="A234" s="17" t="s">
        <v>470</v>
      </c>
      <c r="B234" s="143" t="s">
        <v>463</v>
      </c>
      <c r="C234" s="125"/>
      <c r="D234" s="18" t="s">
        <v>11</v>
      </c>
      <c r="E234" s="144" t="s">
        <v>1330</v>
      </c>
    </row>
    <row r="235" ht="14.25" customHeight="1">
      <c r="A235" s="21" t="s">
        <v>471</v>
      </c>
      <c r="B235" s="141" t="s">
        <v>472</v>
      </c>
      <c r="C235" s="125"/>
      <c r="D235" s="13" t="s">
        <v>11</v>
      </c>
      <c r="E235" s="142" t="s">
        <v>1330</v>
      </c>
    </row>
    <row r="236" ht="14.25" customHeight="1">
      <c r="A236" s="17" t="s">
        <v>473</v>
      </c>
      <c r="B236" s="143" t="s">
        <v>474</v>
      </c>
      <c r="C236" s="125"/>
      <c r="D236" s="18" t="s">
        <v>11</v>
      </c>
      <c r="E236" s="144" t="s">
        <v>1330</v>
      </c>
    </row>
    <row r="237" ht="14.25" customHeight="1">
      <c r="A237" s="21" t="s">
        <v>475</v>
      </c>
      <c r="B237" s="141" t="s">
        <v>476</v>
      </c>
      <c r="C237" s="125"/>
      <c r="D237" s="13" t="s">
        <v>11</v>
      </c>
      <c r="E237" s="142" t="s">
        <v>1330</v>
      </c>
    </row>
    <row r="238" ht="14.25" customHeight="1">
      <c r="A238" s="17" t="s">
        <v>477</v>
      </c>
      <c r="B238" s="143" t="s">
        <v>478</v>
      </c>
      <c r="C238" s="125"/>
      <c r="D238" s="18" t="s">
        <v>11</v>
      </c>
      <c r="E238" s="144" t="s">
        <v>1330</v>
      </c>
    </row>
    <row r="239" ht="14.25" customHeight="1">
      <c r="A239" s="21" t="s">
        <v>479</v>
      </c>
      <c r="B239" s="141" t="s">
        <v>480</v>
      </c>
      <c r="C239" s="125"/>
      <c r="D239" s="13" t="s">
        <v>11</v>
      </c>
      <c r="E239" s="142" t="s">
        <v>1330</v>
      </c>
    </row>
    <row r="240" ht="14.25" customHeight="1">
      <c r="A240" s="17" t="s">
        <v>481</v>
      </c>
      <c r="B240" s="143" t="s">
        <v>482</v>
      </c>
      <c r="C240" s="125"/>
      <c r="D240" s="18" t="s">
        <v>11</v>
      </c>
      <c r="E240" s="144" t="s">
        <v>1330</v>
      </c>
    </row>
    <row r="241" ht="14.25" customHeight="1">
      <c r="A241" s="21" t="s">
        <v>483</v>
      </c>
      <c r="B241" s="141" t="s">
        <v>484</v>
      </c>
      <c r="C241" s="125"/>
      <c r="D241" s="13" t="s">
        <v>11</v>
      </c>
      <c r="E241" s="142" t="s">
        <v>1330</v>
      </c>
    </row>
    <row r="242" ht="14.25" customHeight="1">
      <c r="A242" s="17" t="s">
        <v>485</v>
      </c>
      <c r="B242" s="143" t="s">
        <v>486</v>
      </c>
      <c r="C242" s="125"/>
      <c r="D242" s="18" t="s">
        <v>11</v>
      </c>
      <c r="E242" s="144" t="s">
        <v>1330</v>
      </c>
    </row>
    <row r="243" ht="14.25" customHeight="1">
      <c r="A243" s="21" t="s">
        <v>487</v>
      </c>
      <c r="B243" s="141" t="s">
        <v>488</v>
      </c>
      <c r="C243" s="125"/>
      <c r="D243" s="13" t="s">
        <v>11</v>
      </c>
      <c r="E243" s="142" t="s">
        <v>1330</v>
      </c>
    </row>
    <row r="244" ht="14.25" customHeight="1">
      <c r="A244" s="17" t="s">
        <v>489</v>
      </c>
      <c r="B244" s="143" t="s">
        <v>490</v>
      </c>
      <c r="C244" s="125"/>
      <c r="D244" s="18" t="s">
        <v>11</v>
      </c>
      <c r="E244" s="144" t="s">
        <v>1330</v>
      </c>
    </row>
    <row r="245" ht="14.25" customHeight="1">
      <c r="A245" s="21" t="s">
        <v>491</v>
      </c>
      <c r="B245" s="141" t="s">
        <v>492</v>
      </c>
      <c r="C245" s="125"/>
      <c r="D245" s="13" t="s">
        <v>11</v>
      </c>
      <c r="E245" s="142" t="s">
        <v>1330</v>
      </c>
    </row>
    <row r="246" ht="14.25" customHeight="1">
      <c r="A246" s="17" t="s">
        <v>493</v>
      </c>
      <c r="B246" s="143" t="s">
        <v>494</v>
      </c>
      <c r="C246" s="125"/>
      <c r="D246" s="18" t="s">
        <v>11</v>
      </c>
      <c r="E246" s="144" t="s">
        <v>1330</v>
      </c>
    </row>
    <row r="247" ht="14.25" customHeight="1">
      <c r="A247" s="21" t="s">
        <v>495</v>
      </c>
      <c r="B247" s="141" t="s">
        <v>496</v>
      </c>
      <c r="C247" s="125"/>
      <c r="D247" s="13" t="s">
        <v>11</v>
      </c>
      <c r="E247" s="142" t="s">
        <v>1330</v>
      </c>
    </row>
    <row r="248" ht="14.25" customHeight="1">
      <c r="A248" s="17" t="s">
        <v>497</v>
      </c>
      <c r="B248" s="143" t="s">
        <v>498</v>
      </c>
      <c r="C248" s="125"/>
      <c r="D248" s="18" t="s">
        <v>11</v>
      </c>
      <c r="E248" s="144" t="s">
        <v>1330</v>
      </c>
    </row>
    <row r="249" ht="14.25" customHeight="1">
      <c r="A249" s="21" t="s">
        <v>499</v>
      </c>
      <c r="B249" s="141" t="s">
        <v>500</v>
      </c>
      <c r="C249" s="125"/>
      <c r="D249" s="13" t="s">
        <v>11</v>
      </c>
      <c r="E249" s="142" t="s">
        <v>1330</v>
      </c>
    </row>
    <row r="250" ht="14.25" customHeight="1">
      <c r="A250" s="17" t="s">
        <v>501</v>
      </c>
      <c r="B250" s="143" t="s">
        <v>502</v>
      </c>
      <c r="C250" s="125"/>
      <c r="D250" s="18" t="s">
        <v>11</v>
      </c>
      <c r="E250" s="144" t="s">
        <v>1330</v>
      </c>
    </row>
    <row r="251" ht="14.25" customHeight="1">
      <c r="A251" s="21" t="s">
        <v>503</v>
      </c>
      <c r="B251" s="141" t="s">
        <v>504</v>
      </c>
      <c r="C251" s="125"/>
      <c r="D251" s="13" t="s">
        <v>11</v>
      </c>
      <c r="E251" s="142" t="s">
        <v>1330</v>
      </c>
    </row>
    <row r="252" ht="14.25" customHeight="1">
      <c r="A252" s="17" t="s">
        <v>505</v>
      </c>
      <c r="B252" s="143" t="s">
        <v>506</v>
      </c>
      <c r="C252" s="125"/>
      <c r="D252" s="18" t="s">
        <v>11</v>
      </c>
      <c r="E252" s="144" t="s">
        <v>1330</v>
      </c>
    </row>
    <row r="253" ht="14.25" customHeight="1">
      <c r="A253" s="21" t="s">
        <v>507</v>
      </c>
      <c r="B253" s="141" t="s">
        <v>508</v>
      </c>
      <c r="C253" s="125"/>
      <c r="D253" s="13" t="s">
        <v>11</v>
      </c>
      <c r="E253" s="142" t="s">
        <v>1330</v>
      </c>
    </row>
    <row r="254" ht="14.25" customHeight="1">
      <c r="A254" s="17" t="s">
        <v>509</v>
      </c>
      <c r="B254" s="143" t="s">
        <v>1343</v>
      </c>
      <c r="C254" s="125"/>
      <c r="D254" s="18" t="s">
        <v>11</v>
      </c>
      <c r="E254" s="144" t="s">
        <v>1330</v>
      </c>
    </row>
    <row r="255" ht="14.25" customHeight="1">
      <c r="A255" s="21" t="s">
        <v>511</v>
      </c>
      <c r="B255" s="141" t="s">
        <v>512</v>
      </c>
      <c r="C255" s="125"/>
      <c r="D255" s="13" t="s">
        <v>11</v>
      </c>
      <c r="E255" s="142" t="s">
        <v>1330</v>
      </c>
    </row>
    <row r="256" ht="14.25" customHeight="1">
      <c r="A256" s="17" t="s">
        <v>513</v>
      </c>
      <c r="B256" s="143" t="s">
        <v>514</v>
      </c>
      <c r="C256" s="125"/>
      <c r="D256" s="18" t="s">
        <v>11</v>
      </c>
      <c r="E256" s="144" t="s">
        <v>1330</v>
      </c>
    </row>
    <row r="257" ht="14.25" customHeight="1">
      <c r="A257" s="21" t="s">
        <v>515</v>
      </c>
      <c r="B257" s="141" t="s">
        <v>1344</v>
      </c>
      <c r="C257" s="125"/>
      <c r="D257" s="13" t="s">
        <v>11</v>
      </c>
      <c r="E257" s="142" t="s">
        <v>1330</v>
      </c>
    </row>
    <row r="258" ht="14.25" customHeight="1">
      <c r="A258" s="17" t="s">
        <v>517</v>
      </c>
      <c r="B258" s="143" t="s">
        <v>518</v>
      </c>
      <c r="C258" s="125"/>
      <c r="D258" s="18" t="s">
        <v>11</v>
      </c>
      <c r="E258" s="144" t="s">
        <v>1330</v>
      </c>
    </row>
    <row r="259" ht="14.25" customHeight="1">
      <c r="A259" s="21" t="s">
        <v>519</v>
      </c>
      <c r="B259" s="141" t="s">
        <v>520</v>
      </c>
      <c r="C259" s="125"/>
      <c r="D259" s="13" t="s">
        <v>11</v>
      </c>
      <c r="E259" s="142" t="s">
        <v>1330</v>
      </c>
    </row>
    <row r="260" ht="14.25" customHeight="1">
      <c r="A260" s="17" t="s">
        <v>521</v>
      </c>
      <c r="B260" s="143" t="s">
        <v>522</v>
      </c>
      <c r="C260" s="125"/>
      <c r="D260" s="18" t="s">
        <v>11</v>
      </c>
      <c r="E260" s="144" t="s">
        <v>1330</v>
      </c>
    </row>
    <row r="261" ht="14.25" customHeight="1">
      <c r="A261" s="21" t="s">
        <v>523</v>
      </c>
      <c r="B261" s="141" t="s">
        <v>524</v>
      </c>
      <c r="C261" s="125"/>
      <c r="D261" s="13" t="s">
        <v>11</v>
      </c>
      <c r="E261" s="142" t="s">
        <v>1330</v>
      </c>
    </row>
    <row r="262" ht="14.25" customHeight="1">
      <c r="A262" s="17" t="s">
        <v>525</v>
      </c>
      <c r="B262" s="151" t="s">
        <v>525</v>
      </c>
      <c r="C262" s="125"/>
      <c r="D262" s="18" t="s">
        <v>642</v>
      </c>
      <c r="E262" s="144" t="s">
        <v>1330</v>
      </c>
    </row>
    <row r="263" ht="14.25" customHeight="1">
      <c r="A263" s="21" t="s">
        <v>526</v>
      </c>
      <c r="B263" s="141" t="s">
        <v>527</v>
      </c>
      <c r="C263" s="125"/>
      <c r="D263" s="13" t="s">
        <v>11</v>
      </c>
      <c r="E263" s="142" t="s">
        <v>1330</v>
      </c>
    </row>
    <row r="264" ht="14.25" customHeight="1">
      <c r="A264" s="17" t="s">
        <v>528</v>
      </c>
      <c r="B264" s="143" t="s">
        <v>529</v>
      </c>
      <c r="C264" s="125"/>
      <c r="D264" s="18" t="s">
        <v>11</v>
      </c>
      <c r="E264" s="144" t="s">
        <v>1330</v>
      </c>
    </row>
    <row r="265" ht="14.25" customHeight="1">
      <c r="A265" s="21" t="s">
        <v>530</v>
      </c>
      <c r="B265" s="141" t="s">
        <v>531</v>
      </c>
      <c r="C265" s="125"/>
      <c r="D265" s="13" t="s">
        <v>11</v>
      </c>
      <c r="E265" s="142" t="s">
        <v>1330</v>
      </c>
    </row>
    <row r="266" ht="14.25" customHeight="1">
      <c r="A266" s="17" t="s">
        <v>532</v>
      </c>
      <c r="B266" s="143" t="s">
        <v>533</v>
      </c>
      <c r="C266" s="125"/>
      <c r="D266" s="18" t="s">
        <v>11</v>
      </c>
      <c r="E266" s="144" t="s">
        <v>1330</v>
      </c>
    </row>
    <row r="267" ht="14.25" customHeight="1">
      <c r="A267" s="21" t="s">
        <v>534</v>
      </c>
      <c r="B267" s="141" t="s">
        <v>535</v>
      </c>
      <c r="C267" s="125"/>
      <c r="D267" s="13" t="s">
        <v>11</v>
      </c>
      <c r="E267" s="142" t="s">
        <v>1330</v>
      </c>
    </row>
    <row r="268" ht="14.25" customHeight="1">
      <c r="A268" s="17" t="s">
        <v>536</v>
      </c>
      <c r="B268" s="143" t="s">
        <v>537</v>
      </c>
      <c r="C268" s="125"/>
      <c r="D268" s="8" t="s">
        <v>11</v>
      </c>
      <c r="E268" s="144" t="s">
        <v>1330</v>
      </c>
    </row>
    <row r="269" ht="14.25" customHeight="1">
      <c r="A269" s="21" t="s">
        <v>538</v>
      </c>
      <c r="B269" s="141" t="s">
        <v>539</v>
      </c>
      <c r="C269" s="125"/>
      <c r="D269" s="13" t="s">
        <v>11</v>
      </c>
      <c r="E269" s="142" t="s">
        <v>1330</v>
      </c>
    </row>
    <row r="270" ht="14.25" customHeight="1">
      <c r="A270" s="17" t="s">
        <v>540</v>
      </c>
      <c r="B270" s="143" t="s">
        <v>541</v>
      </c>
      <c r="C270" s="125"/>
      <c r="D270" s="8" t="s">
        <v>11</v>
      </c>
      <c r="E270" s="144" t="s">
        <v>1330</v>
      </c>
    </row>
    <row r="271" ht="14.25" customHeight="1">
      <c r="A271" s="21" t="s">
        <v>542</v>
      </c>
      <c r="B271" s="141" t="s">
        <v>543</v>
      </c>
      <c r="C271" s="125"/>
      <c r="D271" s="14" t="s">
        <v>11</v>
      </c>
      <c r="E271" s="142" t="s">
        <v>1330</v>
      </c>
    </row>
    <row r="272" ht="14.25" customHeight="1">
      <c r="A272" s="17" t="s">
        <v>544</v>
      </c>
      <c r="B272" s="143" t="s">
        <v>545</v>
      </c>
      <c r="C272" s="125"/>
      <c r="D272" s="8" t="s">
        <v>11</v>
      </c>
      <c r="E272" s="144" t="s">
        <v>1330</v>
      </c>
    </row>
    <row r="273" ht="14.25" customHeight="1">
      <c r="A273" s="21" t="s">
        <v>546</v>
      </c>
      <c r="B273" s="141" t="s">
        <v>547</v>
      </c>
      <c r="C273" s="125"/>
      <c r="D273" s="13" t="s">
        <v>11</v>
      </c>
      <c r="E273" s="142" t="s">
        <v>1330</v>
      </c>
    </row>
    <row r="274" ht="14.25" customHeight="1">
      <c r="A274" s="17" t="s">
        <v>548</v>
      </c>
      <c r="B274" s="143" t="s">
        <v>549</v>
      </c>
      <c r="C274" s="125"/>
      <c r="D274" s="18" t="s">
        <v>11</v>
      </c>
      <c r="E274" s="144" t="s">
        <v>1330</v>
      </c>
    </row>
    <row r="275" ht="14.25" customHeight="1">
      <c r="A275" s="21" t="s">
        <v>550</v>
      </c>
      <c r="B275" s="141" t="s">
        <v>551</v>
      </c>
      <c r="C275" s="125"/>
      <c r="D275" s="13" t="s">
        <v>11</v>
      </c>
      <c r="E275" s="142" t="s">
        <v>1330</v>
      </c>
    </row>
    <row r="276" ht="14.25" customHeight="1">
      <c r="A276" s="17" t="s">
        <v>552</v>
      </c>
      <c r="B276" s="143" t="s">
        <v>553</v>
      </c>
      <c r="C276" s="125"/>
      <c r="D276" s="18" t="s">
        <v>11</v>
      </c>
      <c r="E276" s="144" t="s">
        <v>1330</v>
      </c>
    </row>
    <row r="277" ht="14.25" customHeight="1">
      <c r="A277" s="21" t="s">
        <v>554</v>
      </c>
      <c r="B277" s="141" t="s">
        <v>555</v>
      </c>
      <c r="C277" s="125"/>
      <c r="D277" s="14" t="s">
        <v>11</v>
      </c>
      <c r="E277" s="142" t="s">
        <v>1330</v>
      </c>
    </row>
    <row r="278" ht="14.25" customHeight="1">
      <c r="A278" s="17" t="s">
        <v>556</v>
      </c>
      <c r="B278" s="143" t="s">
        <v>557</v>
      </c>
      <c r="C278" s="125"/>
      <c r="D278" s="8" t="s">
        <v>11</v>
      </c>
      <c r="E278" s="144" t="s">
        <v>1330</v>
      </c>
    </row>
    <row r="279" ht="14.25" customHeight="1">
      <c r="A279" s="21" t="s">
        <v>558</v>
      </c>
      <c r="B279" s="141" t="s">
        <v>559</v>
      </c>
      <c r="C279" s="125"/>
      <c r="D279" s="14" t="s">
        <v>11</v>
      </c>
      <c r="E279" s="142" t="s">
        <v>1330</v>
      </c>
    </row>
    <row r="280" ht="14.25" customHeight="1">
      <c r="A280" s="17" t="s">
        <v>560</v>
      </c>
      <c r="B280" s="143" t="s">
        <v>561</v>
      </c>
      <c r="C280" s="125"/>
      <c r="D280" s="8" t="s">
        <v>11</v>
      </c>
      <c r="E280" s="144" t="s">
        <v>1330</v>
      </c>
    </row>
    <row r="281" ht="14.25" customHeight="1">
      <c r="A281" s="21" t="s">
        <v>562</v>
      </c>
      <c r="B281" s="141" t="s">
        <v>563</v>
      </c>
      <c r="C281" s="125"/>
      <c r="D281" s="14" t="s">
        <v>11</v>
      </c>
      <c r="E281" s="142" t="s">
        <v>1330</v>
      </c>
    </row>
    <row r="282" ht="14.25" customHeight="1">
      <c r="A282" s="17" t="s">
        <v>564</v>
      </c>
      <c r="B282" s="143" t="s">
        <v>565</v>
      </c>
      <c r="C282" s="125"/>
      <c r="D282" s="8" t="s">
        <v>11</v>
      </c>
      <c r="E282" s="144" t="s">
        <v>1330</v>
      </c>
    </row>
    <row r="283" ht="14.25" customHeight="1">
      <c r="A283" s="21" t="s">
        <v>566</v>
      </c>
      <c r="B283" s="141" t="s">
        <v>567</v>
      </c>
      <c r="C283" s="125"/>
      <c r="D283" s="14" t="s">
        <v>11</v>
      </c>
      <c r="E283" s="142" t="s">
        <v>1330</v>
      </c>
    </row>
    <row r="284" ht="14.25" customHeight="1">
      <c r="A284" s="17" t="s">
        <v>568</v>
      </c>
      <c r="B284" s="143" t="s">
        <v>1345</v>
      </c>
      <c r="C284" s="125"/>
      <c r="D284" s="8" t="s">
        <v>11</v>
      </c>
      <c r="E284" s="144" t="s">
        <v>1330</v>
      </c>
    </row>
    <row r="285" ht="14.25" customHeight="1">
      <c r="A285" s="21" t="s">
        <v>570</v>
      </c>
      <c r="B285" s="141" t="s">
        <v>571</v>
      </c>
      <c r="C285" s="125"/>
      <c r="D285" s="14" t="s">
        <v>11</v>
      </c>
      <c r="E285" s="142" t="s">
        <v>1330</v>
      </c>
    </row>
    <row r="286" ht="14.25" customHeight="1">
      <c r="A286" s="17" t="s">
        <v>572</v>
      </c>
      <c r="B286" s="143" t="s">
        <v>573</v>
      </c>
      <c r="C286" s="125"/>
      <c r="D286" s="8" t="s">
        <v>642</v>
      </c>
      <c r="E286" s="144" t="s">
        <v>1330</v>
      </c>
    </row>
    <row r="287" ht="14.25" customHeight="1">
      <c r="A287" s="21" t="s">
        <v>574</v>
      </c>
      <c r="B287" s="141" t="s">
        <v>575</v>
      </c>
      <c r="C287" s="125"/>
      <c r="D287" s="14" t="s">
        <v>642</v>
      </c>
      <c r="E287" s="142" t="s">
        <v>1330</v>
      </c>
    </row>
    <row r="288" ht="14.25" customHeight="1">
      <c r="A288" s="17" t="s">
        <v>576</v>
      </c>
      <c r="B288" s="143" t="s">
        <v>577</v>
      </c>
      <c r="C288" s="125"/>
      <c r="D288" s="8" t="s">
        <v>642</v>
      </c>
      <c r="E288" s="144" t="s">
        <v>1330</v>
      </c>
    </row>
    <row r="289" ht="14.25" customHeight="1">
      <c r="A289" s="21" t="s">
        <v>578</v>
      </c>
      <c r="B289" s="141" t="s">
        <v>579</v>
      </c>
      <c r="C289" s="125"/>
      <c r="D289" s="14" t="s">
        <v>11</v>
      </c>
      <c r="E289" s="142" t="s">
        <v>1330</v>
      </c>
    </row>
    <row r="290" ht="14.25" customHeight="1">
      <c r="A290" s="17" t="s">
        <v>580</v>
      </c>
      <c r="B290" s="143" t="s">
        <v>581</v>
      </c>
      <c r="C290" s="125"/>
      <c r="D290" s="8" t="s">
        <v>642</v>
      </c>
      <c r="E290" s="144" t="s">
        <v>1330</v>
      </c>
    </row>
    <row r="291" ht="14.25" customHeight="1">
      <c r="A291" s="21" t="s">
        <v>582</v>
      </c>
      <c r="B291" s="141" t="s">
        <v>583</v>
      </c>
      <c r="C291" s="125"/>
      <c r="D291" s="14" t="s">
        <v>642</v>
      </c>
      <c r="E291" s="142" t="s">
        <v>1330</v>
      </c>
    </row>
    <row r="292" ht="14.25" customHeight="1">
      <c r="A292" s="17" t="s">
        <v>584</v>
      </c>
      <c r="B292" s="143" t="s">
        <v>585</v>
      </c>
      <c r="C292" s="125"/>
      <c r="D292" s="8" t="s">
        <v>11</v>
      </c>
      <c r="E292" s="144" t="s">
        <v>1330</v>
      </c>
    </row>
    <row r="293" ht="14.25" customHeight="1">
      <c r="A293" s="21" t="s">
        <v>586</v>
      </c>
      <c r="B293" s="141" t="s">
        <v>587</v>
      </c>
      <c r="C293" s="125"/>
      <c r="D293" s="14" t="s">
        <v>11</v>
      </c>
      <c r="E293" s="142" t="s">
        <v>1330</v>
      </c>
    </row>
    <row r="294" ht="14.25" customHeight="1">
      <c r="A294" s="17" t="s">
        <v>588</v>
      </c>
      <c r="B294" s="143" t="s">
        <v>589</v>
      </c>
      <c r="C294" s="125"/>
      <c r="D294" s="8" t="s">
        <v>11</v>
      </c>
      <c r="E294" s="144" t="s">
        <v>1330</v>
      </c>
    </row>
    <row r="295" ht="14.25" customHeight="1">
      <c r="A295" s="21" t="s">
        <v>590</v>
      </c>
      <c r="B295" s="141" t="s">
        <v>1346</v>
      </c>
      <c r="C295" s="125"/>
      <c r="D295" s="14" t="s">
        <v>11</v>
      </c>
      <c r="E295" s="142" t="s">
        <v>1330</v>
      </c>
    </row>
    <row r="296" ht="14.25" customHeight="1">
      <c r="A296" s="17" t="s">
        <v>592</v>
      </c>
      <c r="B296" s="143" t="s">
        <v>593</v>
      </c>
      <c r="C296" s="125"/>
      <c r="D296" s="8" t="s">
        <v>11</v>
      </c>
      <c r="E296" s="144" t="s">
        <v>1330</v>
      </c>
    </row>
    <row r="297" ht="14.25" customHeight="1">
      <c r="A297" s="152" t="s">
        <v>594</v>
      </c>
      <c r="B297" s="153" t="s">
        <v>595</v>
      </c>
      <c r="C297" s="154"/>
      <c r="D297" s="59" t="s">
        <v>11</v>
      </c>
      <c r="E297" s="155" t="s">
        <v>1330</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34" t="s">
        <v>599</v>
      </c>
      <c r="C2" s="7" t="s">
        <v>10</v>
      </c>
      <c r="D2" s="8" t="s">
        <v>11</v>
      </c>
      <c r="E2" s="126" t="s">
        <v>11</v>
      </c>
    </row>
    <row r="3" ht="14.25" customHeight="1">
      <c r="A3" s="21" t="s">
        <v>600</v>
      </c>
      <c r="B3" s="129" t="s">
        <v>601</v>
      </c>
      <c r="C3" s="12" t="s">
        <v>10</v>
      </c>
      <c r="D3" s="14" t="s">
        <v>11</v>
      </c>
      <c r="E3" s="156" t="s">
        <v>11</v>
      </c>
    </row>
    <row r="4" ht="14.25" customHeight="1">
      <c r="A4" s="17" t="s">
        <v>602</v>
      </c>
      <c r="B4" s="134" t="s">
        <v>603</v>
      </c>
      <c r="C4" s="7" t="s">
        <v>10</v>
      </c>
      <c r="D4" s="8" t="s">
        <v>11</v>
      </c>
      <c r="E4" s="157" t="s">
        <v>11</v>
      </c>
    </row>
    <row r="5" ht="14.25" customHeight="1">
      <c r="A5" s="21" t="s">
        <v>604</v>
      </c>
      <c r="B5" s="129" t="s">
        <v>605</v>
      </c>
      <c r="C5" s="12" t="s">
        <v>10</v>
      </c>
      <c r="D5" s="14" t="s">
        <v>11</v>
      </c>
      <c r="E5" s="156" t="s">
        <v>11</v>
      </c>
    </row>
    <row r="6" ht="14.25" customHeight="1">
      <c r="A6" s="17" t="s">
        <v>606</v>
      </c>
      <c r="B6" s="158" t="s">
        <v>606</v>
      </c>
      <c r="C6" s="7" t="s">
        <v>10</v>
      </c>
      <c r="D6" s="8" t="s">
        <v>11</v>
      </c>
      <c r="E6" s="157" t="s">
        <v>11</v>
      </c>
    </row>
    <row r="7" ht="14.25" customHeight="1">
      <c r="A7" s="21" t="s">
        <v>607</v>
      </c>
      <c r="B7" s="159" t="s">
        <v>608</v>
      </c>
      <c r="C7" s="12" t="s">
        <v>10</v>
      </c>
      <c r="D7" s="14" t="s">
        <v>11</v>
      </c>
      <c r="E7" s="156" t="s">
        <v>11</v>
      </c>
    </row>
    <row r="8" ht="14.25" customHeight="1">
      <c r="A8" s="17" t="s">
        <v>1347</v>
      </c>
      <c r="B8" s="24" t="s">
        <v>1347</v>
      </c>
      <c r="C8" s="7" t="s">
        <v>10</v>
      </c>
      <c r="D8" s="8" t="s">
        <v>11</v>
      </c>
      <c r="E8" s="157" t="s">
        <v>11</v>
      </c>
    </row>
    <row r="9" ht="14.25" customHeight="1">
      <c r="A9" s="21" t="s">
        <v>610</v>
      </c>
      <c r="B9" s="160" t="s">
        <v>610</v>
      </c>
      <c r="C9" s="12" t="s">
        <v>10</v>
      </c>
      <c r="D9" s="14" t="s">
        <v>11</v>
      </c>
      <c r="E9" s="156" t="s">
        <v>11</v>
      </c>
    </row>
    <row r="10" ht="14.25" customHeight="1">
      <c r="A10" s="17" t="s">
        <v>1348</v>
      </c>
      <c r="B10" s="161" t="s">
        <v>1348</v>
      </c>
      <c r="C10" s="7" t="s">
        <v>10</v>
      </c>
      <c r="D10" s="8" t="s">
        <v>11</v>
      </c>
      <c r="E10" s="157" t="s">
        <v>11</v>
      </c>
    </row>
    <row r="11" ht="14.25" customHeight="1">
      <c r="A11" s="11" t="s">
        <v>612</v>
      </c>
      <c r="B11" s="162" t="s">
        <v>613</v>
      </c>
      <c r="C11" s="12" t="s">
        <v>10</v>
      </c>
      <c r="D11" s="14" t="s">
        <v>11</v>
      </c>
      <c r="E11" s="156" t="s">
        <v>11</v>
      </c>
    </row>
    <row r="12" ht="14.25" customHeight="1">
      <c r="A12" s="17" t="s">
        <v>614</v>
      </c>
      <c r="B12" s="134" t="s">
        <v>615</v>
      </c>
      <c r="C12" s="7" t="s">
        <v>10</v>
      </c>
      <c r="D12" s="8" t="s">
        <v>11</v>
      </c>
      <c r="E12" s="157" t="s">
        <v>11</v>
      </c>
    </row>
    <row r="13" ht="14.25" customHeight="1">
      <c r="A13" s="21" t="s">
        <v>616</v>
      </c>
      <c r="B13" s="129" t="s">
        <v>617</v>
      </c>
      <c r="C13" s="12" t="s">
        <v>10</v>
      </c>
      <c r="D13" s="14" t="s">
        <v>11</v>
      </c>
      <c r="E13" s="156" t="s">
        <v>11</v>
      </c>
    </row>
    <row r="14" ht="14.25" customHeight="1">
      <c r="A14" s="17" t="s">
        <v>618</v>
      </c>
      <c r="B14" s="134" t="s">
        <v>619</v>
      </c>
      <c r="C14" s="7" t="s">
        <v>10</v>
      </c>
      <c r="D14" s="8" t="s">
        <v>11</v>
      </c>
      <c r="E14" s="157" t="s">
        <v>11</v>
      </c>
    </row>
    <row r="15" ht="14.25" customHeight="1">
      <c r="A15" s="21" t="s">
        <v>620</v>
      </c>
      <c r="B15" s="129" t="s">
        <v>621</v>
      </c>
      <c r="C15" s="12" t="s">
        <v>10</v>
      </c>
      <c r="D15" s="14" t="s">
        <v>11</v>
      </c>
      <c r="E15" s="156" t="s">
        <v>11</v>
      </c>
    </row>
    <row r="16" ht="14.25" customHeight="1">
      <c r="A16" s="17" t="s">
        <v>622</v>
      </c>
      <c r="B16" s="163" t="s">
        <v>622</v>
      </c>
      <c r="C16" s="7" t="s">
        <v>10</v>
      </c>
      <c r="D16" s="8" t="s">
        <v>11</v>
      </c>
      <c r="E16" s="157" t="s">
        <v>11</v>
      </c>
    </row>
    <row r="17" ht="14.25" customHeight="1">
      <c r="A17" s="21" t="s">
        <v>1349</v>
      </c>
      <c r="B17" s="164" t="s">
        <v>1349</v>
      </c>
      <c r="C17" s="12" t="s">
        <v>10</v>
      </c>
      <c r="D17" s="14" t="s">
        <v>11</v>
      </c>
      <c r="E17" s="156" t="s">
        <v>11</v>
      </c>
    </row>
    <row r="18" ht="14.25" customHeight="1">
      <c r="A18" s="17" t="s">
        <v>624</v>
      </c>
      <c r="B18" s="134" t="s">
        <v>625</v>
      </c>
      <c r="C18" s="7" t="s">
        <v>10</v>
      </c>
      <c r="D18" s="8" t="s">
        <v>11</v>
      </c>
      <c r="E18" s="157" t="s">
        <v>11</v>
      </c>
    </row>
    <row r="19" ht="14.25" customHeight="1">
      <c r="A19" s="21" t="s">
        <v>626</v>
      </c>
      <c r="B19" s="162" t="s">
        <v>627</v>
      </c>
      <c r="C19" s="12" t="s">
        <v>10</v>
      </c>
      <c r="D19" s="14" t="s">
        <v>11</v>
      </c>
      <c r="E19" s="156" t="s">
        <v>11</v>
      </c>
    </row>
    <row r="20" ht="14.25" customHeight="1">
      <c r="A20" s="17" t="s">
        <v>628</v>
      </c>
      <c r="B20" s="134" t="s">
        <v>629</v>
      </c>
      <c r="C20" s="7" t="s">
        <v>10</v>
      </c>
      <c r="D20" s="8" t="s">
        <v>11</v>
      </c>
      <c r="E20" s="157" t="s">
        <v>11</v>
      </c>
    </row>
    <row r="21" ht="14.25" customHeight="1">
      <c r="A21" s="21" t="s">
        <v>630</v>
      </c>
      <c r="B21" s="129" t="s">
        <v>631</v>
      </c>
      <c r="C21" s="12" t="s">
        <v>10</v>
      </c>
      <c r="D21" s="14" t="s">
        <v>11</v>
      </c>
      <c r="E21" s="156" t="s">
        <v>11</v>
      </c>
    </row>
    <row r="22" ht="14.25" customHeight="1">
      <c r="A22" s="17" t="s">
        <v>1350</v>
      </c>
      <c r="B22" s="134" t="s">
        <v>1351</v>
      </c>
      <c r="C22" s="7" t="s">
        <v>10</v>
      </c>
      <c r="D22" s="8" t="s">
        <v>11</v>
      </c>
      <c r="E22" s="157" t="s">
        <v>11</v>
      </c>
    </row>
    <row r="23" ht="14.25" customHeight="1">
      <c r="A23" s="21" t="s">
        <v>634</v>
      </c>
      <c r="B23" s="129" t="s">
        <v>635</v>
      </c>
      <c r="C23" s="12" t="s">
        <v>10</v>
      </c>
      <c r="D23" s="14" t="s">
        <v>11</v>
      </c>
      <c r="E23" s="156" t="s">
        <v>11</v>
      </c>
    </row>
    <row r="24" ht="14.25" customHeight="1">
      <c r="A24" s="17" t="s">
        <v>636</v>
      </c>
      <c r="B24" s="134" t="s">
        <v>1352</v>
      </c>
      <c r="C24" s="7" t="s">
        <v>10</v>
      </c>
      <c r="D24" s="8" t="s">
        <v>11</v>
      </c>
      <c r="E24" s="157" t="s">
        <v>11</v>
      </c>
    </row>
    <row r="25" ht="14.25" customHeight="1">
      <c r="A25" s="11" t="s">
        <v>638</v>
      </c>
      <c r="B25" s="129" t="s">
        <v>639</v>
      </c>
      <c r="C25" s="12" t="s">
        <v>10</v>
      </c>
      <c r="D25" s="14" t="s">
        <v>11</v>
      </c>
      <c r="E25" s="156" t="s">
        <v>11</v>
      </c>
    </row>
    <row r="26" ht="14.25" customHeight="1">
      <c r="A26" s="17" t="s">
        <v>640</v>
      </c>
      <c r="B26" s="134" t="s">
        <v>1353</v>
      </c>
      <c r="C26" s="7" t="s">
        <v>10</v>
      </c>
      <c r="D26" s="8" t="s">
        <v>11</v>
      </c>
      <c r="E26" s="157" t="s">
        <v>11</v>
      </c>
    </row>
    <row r="27" ht="14.25" customHeight="1">
      <c r="A27" s="21" t="s">
        <v>643</v>
      </c>
      <c r="B27" s="129" t="s">
        <v>1354</v>
      </c>
      <c r="C27" s="12" t="s">
        <v>10</v>
      </c>
      <c r="D27" s="14" t="s">
        <v>11</v>
      </c>
      <c r="E27" s="156" t="s">
        <v>11</v>
      </c>
    </row>
    <row r="28" ht="14.25" customHeight="1">
      <c r="A28" s="17" t="s">
        <v>645</v>
      </c>
      <c r="B28" s="134" t="s">
        <v>646</v>
      </c>
      <c r="C28" s="7" t="s">
        <v>10</v>
      </c>
      <c r="D28" s="8" t="s">
        <v>11</v>
      </c>
      <c r="E28" s="157" t="s">
        <v>11</v>
      </c>
    </row>
    <row r="29" ht="14.25" customHeight="1">
      <c r="A29" s="21" t="s">
        <v>647</v>
      </c>
      <c r="B29" s="129" t="s">
        <v>648</v>
      </c>
      <c r="C29" s="12" t="s">
        <v>10</v>
      </c>
      <c r="D29" s="14" t="s">
        <v>11</v>
      </c>
      <c r="E29" s="156" t="s">
        <v>11</v>
      </c>
    </row>
    <row r="30" ht="14.25" customHeight="1">
      <c r="A30" s="17" t="s">
        <v>649</v>
      </c>
      <c r="B30" s="134" t="s">
        <v>650</v>
      </c>
      <c r="C30" s="7" t="s">
        <v>10</v>
      </c>
      <c r="D30" s="8" t="s">
        <v>11</v>
      </c>
      <c r="E30" s="157" t="s">
        <v>11</v>
      </c>
    </row>
    <row r="31" ht="14.25" customHeight="1">
      <c r="A31" s="21" t="s">
        <v>651</v>
      </c>
      <c r="B31" s="130" t="s">
        <v>652</v>
      </c>
      <c r="C31" s="12" t="s">
        <v>10</v>
      </c>
      <c r="D31" s="14" t="s">
        <v>11</v>
      </c>
      <c r="E31" s="156" t="s">
        <v>11</v>
      </c>
    </row>
    <row r="32" ht="14.25" customHeight="1">
      <c r="A32" s="17" t="s">
        <v>653</v>
      </c>
      <c r="B32" s="30" t="s">
        <v>654</v>
      </c>
      <c r="C32" s="7" t="s">
        <v>10</v>
      </c>
      <c r="D32" s="8" t="s">
        <v>11</v>
      </c>
      <c r="E32" s="157" t="s">
        <v>11</v>
      </c>
    </row>
    <row r="33" ht="14.25" customHeight="1">
      <c r="A33" s="21" t="s">
        <v>655</v>
      </c>
      <c r="B33" s="127" t="s">
        <v>1355</v>
      </c>
      <c r="C33" s="12" t="s">
        <v>10</v>
      </c>
      <c r="D33" s="14" t="s">
        <v>11</v>
      </c>
      <c r="E33" s="156" t="s">
        <v>11</v>
      </c>
    </row>
    <row r="34" ht="14.25" customHeight="1">
      <c r="A34" s="17" t="s">
        <v>657</v>
      </c>
      <c r="B34" s="134" t="s">
        <v>1356</v>
      </c>
      <c r="C34" s="7" t="s">
        <v>10</v>
      </c>
      <c r="D34" s="8" t="s">
        <v>11</v>
      </c>
      <c r="E34" s="157" t="s">
        <v>11</v>
      </c>
    </row>
    <row r="35" ht="14.25" customHeight="1">
      <c r="A35" s="21" t="s">
        <v>659</v>
      </c>
      <c r="B35" s="129" t="s">
        <v>1357</v>
      </c>
      <c r="C35" s="12" t="s">
        <v>10</v>
      </c>
      <c r="D35" s="14" t="s">
        <v>11</v>
      </c>
      <c r="E35" s="156" t="s">
        <v>11</v>
      </c>
    </row>
    <row r="36" ht="14.25" customHeight="1">
      <c r="A36" s="17" t="s">
        <v>661</v>
      </c>
      <c r="B36" s="165" t="s">
        <v>1358</v>
      </c>
      <c r="C36" s="7" t="s">
        <v>10</v>
      </c>
      <c r="D36" s="18" t="s">
        <v>642</v>
      </c>
      <c r="E36" s="157" t="s">
        <v>642</v>
      </c>
    </row>
    <row r="37" ht="14.25" customHeight="1">
      <c r="A37" s="21" t="s">
        <v>663</v>
      </c>
      <c r="B37" s="129" t="s">
        <v>664</v>
      </c>
      <c r="C37" s="12" t="s">
        <v>10</v>
      </c>
      <c r="D37" s="14" t="s">
        <v>11</v>
      </c>
      <c r="E37" s="156" t="s">
        <v>11</v>
      </c>
    </row>
    <row r="38" ht="14.25" customHeight="1">
      <c r="A38" s="17" t="s">
        <v>665</v>
      </c>
      <c r="B38" s="134" t="s">
        <v>666</v>
      </c>
      <c r="C38" s="7" t="s">
        <v>10</v>
      </c>
      <c r="D38" s="8" t="s">
        <v>11</v>
      </c>
      <c r="E38" s="157" t="s">
        <v>11</v>
      </c>
    </row>
    <row r="39" ht="14.25" customHeight="1">
      <c r="A39" s="21" t="s">
        <v>667</v>
      </c>
      <c r="B39" s="129" t="s">
        <v>668</v>
      </c>
      <c r="C39" s="12" t="s">
        <v>10</v>
      </c>
      <c r="D39" s="14" t="s">
        <v>11</v>
      </c>
      <c r="E39" s="156" t="s">
        <v>11</v>
      </c>
    </row>
    <row r="40" ht="14.25" customHeight="1">
      <c r="A40" s="17" t="s">
        <v>669</v>
      </c>
      <c r="B40" s="134" t="s">
        <v>1359</v>
      </c>
      <c r="C40" s="7" t="s">
        <v>10</v>
      </c>
      <c r="D40" s="8" t="s">
        <v>11</v>
      </c>
      <c r="E40" s="157" t="s">
        <v>11</v>
      </c>
    </row>
    <row r="41" ht="14.25" customHeight="1">
      <c r="A41" s="21" t="s">
        <v>671</v>
      </c>
      <c r="B41" s="129" t="s">
        <v>672</v>
      </c>
      <c r="C41" s="12" t="s">
        <v>10</v>
      </c>
      <c r="D41" s="14" t="s">
        <v>11</v>
      </c>
      <c r="E41" s="156" t="s">
        <v>11</v>
      </c>
    </row>
    <row r="42" ht="14.25" customHeight="1">
      <c r="A42" s="17" t="s">
        <v>673</v>
      </c>
      <c r="B42" s="134" t="s">
        <v>1360</v>
      </c>
      <c r="C42" s="7" t="s">
        <v>10</v>
      </c>
      <c r="D42" s="8" t="s">
        <v>11</v>
      </c>
      <c r="E42" s="157" t="s">
        <v>11</v>
      </c>
    </row>
    <row r="43" ht="14.25" customHeight="1">
      <c r="A43" s="21" t="s">
        <v>675</v>
      </c>
      <c r="B43" s="166" t="s">
        <v>676</v>
      </c>
      <c r="C43" s="12" t="s">
        <v>10</v>
      </c>
      <c r="D43" s="14" t="s">
        <v>11</v>
      </c>
      <c r="E43" s="156" t="s">
        <v>11</v>
      </c>
    </row>
    <row r="44" ht="14.25" customHeight="1">
      <c r="A44" s="17" t="s">
        <v>677</v>
      </c>
      <c r="B44" s="30" t="s">
        <v>678</v>
      </c>
      <c r="C44" s="7" t="s">
        <v>10</v>
      </c>
      <c r="D44" s="8" t="s">
        <v>11</v>
      </c>
      <c r="E44" s="157" t="s">
        <v>11</v>
      </c>
    </row>
    <row r="45" ht="14.25" customHeight="1">
      <c r="A45" s="21" t="s">
        <v>679</v>
      </c>
      <c r="B45" s="167" t="s">
        <v>679</v>
      </c>
      <c r="C45" s="12" t="s">
        <v>10</v>
      </c>
      <c r="D45" s="14" t="s">
        <v>11</v>
      </c>
      <c r="E45" s="156" t="s">
        <v>11</v>
      </c>
    </row>
    <row r="46" ht="14.25" customHeight="1">
      <c r="A46" s="17" t="s">
        <v>680</v>
      </c>
      <c r="B46" s="131" t="s">
        <v>681</v>
      </c>
      <c r="C46" s="7" t="s">
        <v>10</v>
      </c>
      <c r="D46" s="8" t="s">
        <v>11</v>
      </c>
      <c r="E46" s="157" t="s">
        <v>11</v>
      </c>
    </row>
    <row r="47" ht="14.25" customHeight="1">
      <c r="A47" s="21" t="s">
        <v>682</v>
      </c>
      <c r="B47" s="127" t="s">
        <v>682</v>
      </c>
      <c r="C47" s="12" t="s">
        <v>10</v>
      </c>
      <c r="D47" s="14" t="s">
        <v>11</v>
      </c>
      <c r="E47" s="156" t="s">
        <v>11</v>
      </c>
    </row>
    <row r="48" ht="14.25" customHeight="1">
      <c r="A48" s="17" t="s">
        <v>683</v>
      </c>
      <c r="B48" s="30" t="s">
        <v>684</v>
      </c>
      <c r="C48" s="7" t="s">
        <v>10</v>
      </c>
      <c r="D48" s="8" t="s">
        <v>11</v>
      </c>
      <c r="E48" s="157" t="s">
        <v>11</v>
      </c>
    </row>
    <row r="49" ht="14.25" customHeight="1">
      <c r="A49" s="21" t="s">
        <v>685</v>
      </c>
      <c r="B49" s="129" t="s">
        <v>686</v>
      </c>
      <c r="C49" s="12" t="s">
        <v>10</v>
      </c>
      <c r="D49" s="14" t="s">
        <v>11</v>
      </c>
      <c r="E49" s="156" t="s">
        <v>11</v>
      </c>
    </row>
    <row r="50" ht="14.25" customHeight="1">
      <c r="A50" s="5" t="s">
        <v>687</v>
      </c>
      <c r="B50" s="134" t="s">
        <v>688</v>
      </c>
      <c r="C50" s="7" t="s">
        <v>10</v>
      </c>
      <c r="D50" s="8" t="s">
        <v>11</v>
      </c>
      <c r="E50" s="157" t="s">
        <v>11</v>
      </c>
    </row>
    <row r="51" ht="14.25" customHeight="1">
      <c r="A51" s="21" t="s">
        <v>689</v>
      </c>
      <c r="B51" s="168" t="s">
        <v>690</v>
      </c>
      <c r="C51" s="12" t="s">
        <v>10</v>
      </c>
      <c r="D51" s="14" t="s">
        <v>11</v>
      </c>
      <c r="E51" s="156" t="s">
        <v>11</v>
      </c>
    </row>
    <row r="52" ht="14.25" customHeight="1">
      <c r="A52" s="17" t="s">
        <v>691</v>
      </c>
      <c r="B52" s="134" t="s">
        <v>692</v>
      </c>
      <c r="C52" s="7" t="s">
        <v>10</v>
      </c>
      <c r="D52" s="8" t="s">
        <v>11</v>
      </c>
      <c r="E52" s="157" t="s">
        <v>11</v>
      </c>
    </row>
    <row r="53" ht="14.25" customHeight="1">
      <c r="A53" s="21" t="s">
        <v>693</v>
      </c>
      <c r="B53" s="129" t="s">
        <v>694</v>
      </c>
      <c r="C53" s="12" t="s">
        <v>10</v>
      </c>
      <c r="D53" s="14" t="s">
        <v>11</v>
      </c>
      <c r="E53" s="156" t="s">
        <v>11</v>
      </c>
    </row>
    <row r="54" ht="14.25" customHeight="1">
      <c r="A54" s="17" t="s">
        <v>695</v>
      </c>
      <c r="B54" s="134" t="s">
        <v>696</v>
      </c>
      <c r="C54" s="7" t="s">
        <v>10</v>
      </c>
      <c r="D54" s="8" t="s">
        <v>11</v>
      </c>
      <c r="E54" s="157" t="s">
        <v>11</v>
      </c>
    </row>
    <row r="55" ht="14.25" customHeight="1">
      <c r="A55" s="21" t="s">
        <v>697</v>
      </c>
      <c r="B55" s="129" t="s">
        <v>698</v>
      </c>
      <c r="C55" s="12" t="s">
        <v>10</v>
      </c>
      <c r="D55" s="14" t="s">
        <v>11</v>
      </c>
      <c r="E55" s="156" t="s">
        <v>11</v>
      </c>
    </row>
    <row r="56" ht="14.25" customHeight="1">
      <c r="A56" s="17" t="s">
        <v>699</v>
      </c>
      <c r="B56" s="134" t="s">
        <v>700</v>
      </c>
      <c r="C56" s="7" t="s">
        <v>10</v>
      </c>
      <c r="D56" s="8" t="s">
        <v>11</v>
      </c>
      <c r="E56" s="157" t="s">
        <v>11</v>
      </c>
    </row>
    <row r="57" ht="14.25" customHeight="1">
      <c r="A57" s="21" t="s">
        <v>701</v>
      </c>
      <c r="B57" s="129" t="s">
        <v>702</v>
      </c>
      <c r="C57" s="12" t="s">
        <v>10</v>
      </c>
      <c r="D57" s="14" t="s">
        <v>11</v>
      </c>
      <c r="E57" s="156" t="s">
        <v>11</v>
      </c>
    </row>
    <row r="58" ht="14.25" customHeight="1">
      <c r="A58" s="17" t="s">
        <v>703</v>
      </c>
      <c r="B58" s="30" t="s">
        <v>704</v>
      </c>
      <c r="C58" s="7" t="s">
        <v>10</v>
      </c>
      <c r="D58" s="8" t="s">
        <v>11</v>
      </c>
      <c r="E58" s="157" t="s">
        <v>11</v>
      </c>
    </row>
    <row r="59" ht="14.25" customHeight="1">
      <c r="A59" s="21" t="s">
        <v>705</v>
      </c>
      <c r="B59" s="129" t="s">
        <v>706</v>
      </c>
      <c r="C59" s="12" t="s">
        <v>10</v>
      </c>
      <c r="D59" s="14" t="s">
        <v>11</v>
      </c>
      <c r="E59" s="156" t="s">
        <v>11</v>
      </c>
    </row>
    <row r="60" ht="14.25" customHeight="1">
      <c r="A60" s="17" t="s">
        <v>707</v>
      </c>
      <c r="B60" s="134" t="s">
        <v>708</v>
      </c>
      <c r="C60" s="7" t="s">
        <v>10</v>
      </c>
      <c r="D60" s="8" t="s">
        <v>11</v>
      </c>
      <c r="E60" s="157" t="s">
        <v>11</v>
      </c>
    </row>
    <row r="61" ht="14.25" customHeight="1">
      <c r="A61" s="21" t="s">
        <v>709</v>
      </c>
      <c r="B61" s="129" t="s">
        <v>710</v>
      </c>
      <c r="C61" s="12" t="s">
        <v>10</v>
      </c>
      <c r="D61" s="14" t="s">
        <v>11</v>
      </c>
      <c r="E61" s="156" t="s">
        <v>11</v>
      </c>
    </row>
    <row r="62" ht="14.25" customHeight="1">
      <c r="A62" s="17" t="s">
        <v>711</v>
      </c>
      <c r="B62" s="134" t="s">
        <v>712</v>
      </c>
      <c r="C62" s="7" t="s">
        <v>10</v>
      </c>
      <c r="D62" s="8" t="s">
        <v>11</v>
      </c>
      <c r="E62" s="157" t="s">
        <v>11</v>
      </c>
    </row>
    <row r="63" ht="14.25" customHeight="1">
      <c r="A63" s="21" t="s">
        <v>713</v>
      </c>
      <c r="B63" s="129" t="s">
        <v>1361</v>
      </c>
      <c r="C63" s="12" t="s">
        <v>10</v>
      </c>
      <c r="D63" s="13" t="s">
        <v>642</v>
      </c>
      <c r="E63" s="156" t="s">
        <v>642</v>
      </c>
    </row>
    <row r="64" ht="14.25" customHeight="1">
      <c r="A64" s="17" t="s">
        <v>715</v>
      </c>
      <c r="B64" s="134" t="s">
        <v>716</v>
      </c>
      <c r="C64" s="7" t="s">
        <v>10</v>
      </c>
      <c r="D64" s="8" t="s">
        <v>11</v>
      </c>
      <c r="E64" s="157" t="s">
        <v>11</v>
      </c>
    </row>
    <row r="65" ht="14.25" customHeight="1">
      <c r="A65" s="21" t="s">
        <v>717</v>
      </c>
      <c r="B65" s="169" t="s">
        <v>1358</v>
      </c>
      <c r="C65" s="12" t="s">
        <v>10</v>
      </c>
      <c r="D65" s="13" t="s">
        <v>642</v>
      </c>
      <c r="E65" s="156" t="s">
        <v>642</v>
      </c>
    </row>
    <row r="66" ht="14.25" customHeight="1">
      <c r="A66" s="17" t="s">
        <v>719</v>
      </c>
      <c r="B66" s="134" t="s">
        <v>739</v>
      </c>
      <c r="C66" s="7" t="s">
        <v>10</v>
      </c>
      <c r="D66" s="18" t="s">
        <v>642</v>
      </c>
      <c r="E66" s="157" t="s">
        <v>642</v>
      </c>
    </row>
    <row r="67" ht="14.25" customHeight="1">
      <c r="A67" s="21" t="s">
        <v>721</v>
      </c>
      <c r="B67" s="129" t="s">
        <v>722</v>
      </c>
      <c r="C67" s="12" t="s">
        <v>10</v>
      </c>
      <c r="D67" s="14" t="s">
        <v>11</v>
      </c>
      <c r="E67" s="156" t="s">
        <v>11</v>
      </c>
    </row>
    <row r="68" ht="14.25" customHeight="1">
      <c r="A68" s="17" t="s">
        <v>723</v>
      </c>
      <c r="B68" s="165" t="s">
        <v>1358</v>
      </c>
      <c r="C68" s="7" t="s">
        <v>10</v>
      </c>
      <c r="D68" s="18" t="s">
        <v>642</v>
      </c>
      <c r="E68" s="157" t="s">
        <v>642</v>
      </c>
    </row>
    <row r="69" ht="14.25" customHeight="1">
      <c r="A69" s="21" t="s">
        <v>725</v>
      </c>
      <c r="B69" s="127" t="s">
        <v>726</v>
      </c>
      <c r="C69" s="12" t="s">
        <v>10</v>
      </c>
      <c r="D69" s="14" t="s">
        <v>11</v>
      </c>
      <c r="E69" s="156" t="s">
        <v>11</v>
      </c>
    </row>
    <row r="70" ht="14.25" customHeight="1">
      <c r="A70" s="17" t="s">
        <v>727</v>
      </c>
      <c r="B70" s="30" t="s">
        <v>1358</v>
      </c>
      <c r="C70" s="7" t="s">
        <v>10</v>
      </c>
      <c r="D70" s="18" t="s">
        <v>642</v>
      </c>
      <c r="E70" s="157" t="s">
        <v>642</v>
      </c>
    </row>
    <row r="71" ht="14.25" customHeight="1">
      <c r="A71" s="21" t="s">
        <v>729</v>
      </c>
      <c r="B71" s="127" t="s">
        <v>1358</v>
      </c>
      <c r="C71" s="12" t="s">
        <v>10</v>
      </c>
      <c r="D71" s="13" t="s">
        <v>642</v>
      </c>
      <c r="E71" s="156" t="s">
        <v>642</v>
      </c>
    </row>
    <row r="72" ht="14.25" customHeight="1">
      <c r="A72" s="17" t="s">
        <v>731</v>
      </c>
      <c r="B72" s="30" t="s">
        <v>1362</v>
      </c>
      <c r="C72" s="7" t="s">
        <v>10</v>
      </c>
      <c r="D72" s="18" t="s">
        <v>642</v>
      </c>
      <c r="E72" s="157" t="s">
        <v>642</v>
      </c>
    </row>
    <row r="73" ht="14.25" customHeight="1">
      <c r="A73" s="21" t="s">
        <v>733</v>
      </c>
      <c r="B73" s="127" t="s">
        <v>734</v>
      </c>
      <c r="C73" s="12" t="s">
        <v>10</v>
      </c>
      <c r="D73" s="14" t="s">
        <v>11</v>
      </c>
      <c r="E73" s="156" t="s">
        <v>11</v>
      </c>
    </row>
    <row r="74" ht="14.25" customHeight="1">
      <c r="A74" s="17" t="s">
        <v>735</v>
      </c>
      <c r="B74" s="165" t="s">
        <v>1358</v>
      </c>
      <c r="C74" s="7" t="s">
        <v>10</v>
      </c>
      <c r="D74" s="18" t="s">
        <v>642</v>
      </c>
      <c r="E74" s="157" t="s">
        <v>642</v>
      </c>
    </row>
    <row r="75" ht="14.25" customHeight="1">
      <c r="A75" s="21" t="s">
        <v>737</v>
      </c>
      <c r="B75" s="127" t="s">
        <v>1358</v>
      </c>
      <c r="C75" s="12" t="s">
        <v>10</v>
      </c>
      <c r="D75" s="13" t="s">
        <v>642</v>
      </c>
      <c r="E75" s="156" t="s">
        <v>642</v>
      </c>
    </row>
    <row r="76" ht="14.25" customHeight="1">
      <c r="A76" s="17" t="s">
        <v>740</v>
      </c>
      <c r="B76" s="30" t="s">
        <v>741</v>
      </c>
      <c r="C76" s="7" t="s">
        <v>10</v>
      </c>
      <c r="D76" s="18" t="s">
        <v>642</v>
      </c>
      <c r="E76" s="157" t="s">
        <v>642</v>
      </c>
    </row>
    <row r="77" ht="14.25" customHeight="1">
      <c r="A77" s="21" t="s">
        <v>1363</v>
      </c>
      <c r="B77" s="127" t="s">
        <v>1358</v>
      </c>
      <c r="C77" s="12" t="s">
        <v>10</v>
      </c>
      <c r="D77" s="14" t="s">
        <v>11</v>
      </c>
      <c r="E77" s="156" t="s">
        <v>11</v>
      </c>
    </row>
    <row r="78" ht="14.25" customHeight="1">
      <c r="A78" s="17" t="s">
        <v>742</v>
      </c>
      <c r="B78" s="30" t="s">
        <v>743</v>
      </c>
      <c r="C78" s="7" t="s">
        <v>10</v>
      </c>
      <c r="D78" s="8" t="s">
        <v>11</v>
      </c>
      <c r="E78" s="157" t="s">
        <v>11</v>
      </c>
    </row>
    <row r="79" ht="14.25" customHeight="1">
      <c r="A79" s="21" t="s">
        <v>744</v>
      </c>
      <c r="B79" s="127" t="s">
        <v>1364</v>
      </c>
      <c r="C79" s="12" t="s">
        <v>10</v>
      </c>
      <c r="D79" s="14" t="s">
        <v>11</v>
      </c>
      <c r="E79" s="156" t="s">
        <v>11</v>
      </c>
    </row>
    <row r="80" ht="14.25" customHeight="1">
      <c r="A80" s="17" t="s">
        <v>746</v>
      </c>
      <c r="B80" s="30" t="s">
        <v>750</v>
      </c>
      <c r="C80" s="7" t="s">
        <v>10</v>
      </c>
      <c r="D80" s="8" t="s">
        <v>11</v>
      </c>
      <c r="E80" s="157" t="s">
        <v>11</v>
      </c>
    </row>
    <row r="81" ht="14.25" customHeight="1">
      <c r="A81" s="21" t="s">
        <v>748</v>
      </c>
      <c r="B81" s="130" t="s">
        <v>749</v>
      </c>
      <c r="C81" s="12" t="s">
        <v>10</v>
      </c>
      <c r="D81" s="14" t="s">
        <v>11</v>
      </c>
      <c r="E81" s="156" t="s">
        <v>11</v>
      </c>
    </row>
    <row r="82" ht="14.25" customHeight="1">
      <c r="A82" s="17" t="s">
        <v>752</v>
      </c>
      <c r="B82" s="30" t="s">
        <v>753</v>
      </c>
      <c r="C82" s="7" t="s">
        <v>10</v>
      </c>
      <c r="D82" s="8" t="s">
        <v>11</v>
      </c>
      <c r="E82" s="157" t="s">
        <v>11</v>
      </c>
    </row>
    <row r="83" ht="14.25" customHeight="1">
      <c r="A83" s="21" t="s">
        <v>754</v>
      </c>
      <c r="B83" s="127" t="s">
        <v>755</v>
      </c>
      <c r="C83" s="12" t="s">
        <v>10</v>
      </c>
      <c r="D83" s="14" t="s">
        <v>11</v>
      </c>
      <c r="E83" s="156" t="s">
        <v>11</v>
      </c>
    </row>
    <row r="84" ht="14.25" customHeight="1">
      <c r="A84" s="17" t="s">
        <v>756</v>
      </c>
      <c r="B84" s="30" t="s">
        <v>757</v>
      </c>
      <c r="C84" s="7" t="s">
        <v>10</v>
      </c>
      <c r="D84" s="8" t="s">
        <v>11</v>
      </c>
      <c r="E84" s="157" t="s">
        <v>11</v>
      </c>
    </row>
    <row r="85" ht="14.25" customHeight="1">
      <c r="A85" s="21" t="s">
        <v>758</v>
      </c>
      <c r="B85" s="127" t="s">
        <v>759</v>
      </c>
      <c r="C85" s="12" t="s">
        <v>10</v>
      </c>
      <c r="D85" s="14" t="s">
        <v>11</v>
      </c>
      <c r="E85" s="156" t="s">
        <v>11</v>
      </c>
    </row>
    <row r="86" ht="14.25" customHeight="1">
      <c r="A86" s="17" t="s">
        <v>760</v>
      </c>
      <c r="B86" s="30" t="s">
        <v>761</v>
      </c>
      <c r="C86" s="7" t="s">
        <v>10</v>
      </c>
      <c r="D86" s="8" t="s">
        <v>11</v>
      </c>
      <c r="E86" s="157" t="s">
        <v>11</v>
      </c>
    </row>
    <row r="87" ht="14.25" customHeight="1">
      <c r="A87" s="21" t="s">
        <v>762</v>
      </c>
      <c r="B87" s="127" t="s">
        <v>763</v>
      </c>
      <c r="C87" s="12" t="s">
        <v>10</v>
      </c>
      <c r="D87" s="14" t="s">
        <v>11</v>
      </c>
      <c r="E87" s="156" t="s">
        <v>11</v>
      </c>
    </row>
    <row r="88" ht="14.25" customHeight="1">
      <c r="A88" s="17" t="s">
        <v>764</v>
      </c>
      <c r="B88" s="30" t="s">
        <v>1365</v>
      </c>
      <c r="C88" s="7" t="s">
        <v>10</v>
      </c>
      <c r="D88" s="18" t="s">
        <v>642</v>
      </c>
      <c r="E88" s="157" t="s">
        <v>642</v>
      </c>
    </row>
    <row r="89" ht="14.25" customHeight="1">
      <c r="A89" s="21" t="s">
        <v>1366</v>
      </c>
      <c r="B89" s="127" t="s">
        <v>1367</v>
      </c>
      <c r="C89" s="12" t="s">
        <v>10</v>
      </c>
      <c r="D89" s="14" t="s">
        <v>11</v>
      </c>
      <c r="E89" s="156" t="s">
        <v>11</v>
      </c>
    </row>
    <row r="90" ht="14.25" customHeight="1">
      <c r="A90" s="17" t="s">
        <v>768</v>
      </c>
      <c r="B90" s="170" t="s">
        <v>1368</v>
      </c>
      <c r="C90" s="7" t="s">
        <v>10</v>
      </c>
      <c r="D90" s="8" t="s">
        <v>11</v>
      </c>
      <c r="E90" s="157" t="s">
        <v>11</v>
      </c>
    </row>
    <row r="91" ht="14.25" customHeight="1">
      <c r="A91" s="21" t="s">
        <v>770</v>
      </c>
      <c r="B91" s="127" t="s">
        <v>1369</v>
      </c>
      <c r="C91" s="12" t="s">
        <v>10</v>
      </c>
      <c r="D91" s="14" t="s">
        <v>11</v>
      </c>
      <c r="E91" s="156" t="s">
        <v>11</v>
      </c>
    </row>
    <row r="92" ht="14.25" customHeight="1">
      <c r="A92" s="17" t="s">
        <v>772</v>
      </c>
      <c r="B92" s="30" t="s">
        <v>773</v>
      </c>
      <c r="C92" s="7" t="s">
        <v>10</v>
      </c>
      <c r="D92" s="8" t="s">
        <v>11</v>
      </c>
      <c r="E92" s="157" t="s">
        <v>11</v>
      </c>
    </row>
    <row r="93" ht="14.25" customHeight="1">
      <c r="A93" s="21" t="s">
        <v>774</v>
      </c>
      <c r="B93" s="127" t="s">
        <v>775</v>
      </c>
      <c r="C93" s="12" t="s">
        <v>10</v>
      </c>
      <c r="D93" s="14" t="s">
        <v>11</v>
      </c>
      <c r="E93" s="156" t="s">
        <v>11</v>
      </c>
    </row>
    <row r="94" ht="14.25" customHeight="1">
      <c r="A94" s="17" t="s">
        <v>776</v>
      </c>
      <c r="B94" s="30" t="s">
        <v>777</v>
      </c>
      <c r="C94" s="7" t="s">
        <v>10</v>
      </c>
      <c r="D94" s="8" t="s">
        <v>11</v>
      </c>
      <c r="E94" s="157" t="s">
        <v>11</v>
      </c>
    </row>
    <row r="95" ht="14.25" customHeight="1">
      <c r="A95" s="21" t="s">
        <v>778</v>
      </c>
      <c r="B95" s="127" t="s">
        <v>778</v>
      </c>
      <c r="C95" s="12" t="s">
        <v>10</v>
      </c>
      <c r="D95" s="14" t="s">
        <v>11</v>
      </c>
      <c r="E95" s="156" t="s">
        <v>11</v>
      </c>
    </row>
    <row r="96" ht="14.25" customHeight="1">
      <c r="A96" s="17" t="s">
        <v>780</v>
      </c>
      <c r="B96" s="30" t="s">
        <v>781</v>
      </c>
      <c r="C96" s="7" t="s">
        <v>10</v>
      </c>
      <c r="D96" s="8" t="s">
        <v>11</v>
      </c>
      <c r="E96" s="157" t="s">
        <v>11</v>
      </c>
    </row>
    <row r="97" ht="14.25" customHeight="1">
      <c r="A97" s="21" t="s">
        <v>782</v>
      </c>
      <c r="B97" s="127" t="s">
        <v>783</v>
      </c>
      <c r="C97" s="12" t="s">
        <v>10</v>
      </c>
      <c r="D97" s="14" t="s">
        <v>11</v>
      </c>
      <c r="E97" s="156" t="s">
        <v>11</v>
      </c>
    </row>
    <row r="98" ht="14.25" customHeight="1">
      <c r="A98" s="17" t="s">
        <v>784</v>
      </c>
      <c r="B98" s="30" t="s">
        <v>785</v>
      </c>
      <c r="C98" s="7" t="s">
        <v>10</v>
      </c>
      <c r="D98" s="8" t="s">
        <v>11</v>
      </c>
      <c r="E98" s="157" t="s">
        <v>11</v>
      </c>
    </row>
    <row r="99" ht="14.25" customHeight="1">
      <c r="A99" s="21" t="s">
        <v>786</v>
      </c>
      <c r="B99" s="127" t="s">
        <v>787</v>
      </c>
      <c r="C99" s="12" t="s">
        <v>10</v>
      </c>
      <c r="D99" s="14" t="s">
        <v>11</v>
      </c>
      <c r="E99" s="156" t="s">
        <v>11</v>
      </c>
    </row>
    <row r="100" ht="14.25" customHeight="1">
      <c r="A100" s="17" t="s">
        <v>788</v>
      </c>
      <c r="B100" s="30" t="s">
        <v>789</v>
      </c>
      <c r="C100" s="7" t="s">
        <v>10</v>
      </c>
      <c r="D100" s="8" t="s">
        <v>11</v>
      </c>
      <c r="E100" s="157" t="s">
        <v>11</v>
      </c>
    </row>
    <row r="101" ht="14.25" customHeight="1">
      <c r="A101" s="21" t="s">
        <v>790</v>
      </c>
      <c r="B101" s="127" t="s">
        <v>791</v>
      </c>
      <c r="C101" s="12" t="s">
        <v>10</v>
      </c>
      <c r="D101" s="14" t="s">
        <v>11</v>
      </c>
      <c r="E101" s="156" t="s">
        <v>11</v>
      </c>
    </row>
    <row r="102" ht="14.25" customHeight="1">
      <c r="A102" s="17" t="s">
        <v>792</v>
      </c>
      <c r="B102" s="30" t="s">
        <v>793</v>
      </c>
      <c r="C102" s="7" t="s">
        <v>10</v>
      </c>
      <c r="D102" s="8" t="s">
        <v>11</v>
      </c>
      <c r="E102" s="157" t="s">
        <v>11</v>
      </c>
    </row>
    <row r="103" ht="14.25" customHeight="1">
      <c r="A103" s="21" t="s">
        <v>794</v>
      </c>
      <c r="B103" s="127" t="s">
        <v>795</v>
      </c>
      <c r="C103" s="12" t="s">
        <v>10</v>
      </c>
      <c r="D103" s="14" t="s">
        <v>11</v>
      </c>
      <c r="E103" s="156" t="s">
        <v>11</v>
      </c>
    </row>
    <row r="104" ht="14.25" customHeight="1">
      <c r="A104" s="17" t="s">
        <v>796</v>
      </c>
      <c r="B104" s="30" t="s">
        <v>797</v>
      </c>
      <c r="C104" s="7" t="s">
        <v>10</v>
      </c>
      <c r="D104" s="8" t="s">
        <v>11</v>
      </c>
      <c r="E104" s="157" t="s">
        <v>11</v>
      </c>
    </row>
    <row r="105" ht="14.25" customHeight="1">
      <c r="A105" s="21" t="s">
        <v>798</v>
      </c>
      <c r="B105" s="127" t="s">
        <v>799</v>
      </c>
      <c r="C105" s="12" t="s">
        <v>10</v>
      </c>
      <c r="D105" s="14" t="s">
        <v>11</v>
      </c>
      <c r="E105" s="156" t="s">
        <v>11</v>
      </c>
    </row>
    <row r="106" ht="14.25" customHeight="1">
      <c r="A106" s="17" t="s">
        <v>800</v>
      </c>
      <c r="B106" s="30" t="s">
        <v>801</v>
      </c>
      <c r="C106" s="7" t="s">
        <v>10</v>
      </c>
      <c r="D106" s="8" t="s">
        <v>11</v>
      </c>
      <c r="E106" s="157" t="s">
        <v>11</v>
      </c>
    </row>
    <row r="107" ht="14.25" customHeight="1">
      <c r="A107" s="21" t="s">
        <v>802</v>
      </c>
      <c r="B107" s="127" t="s">
        <v>803</v>
      </c>
      <c r="C107" s="12" t="s">
        <v>10</v>
      </c>
      <c r="D107" s="14" t="s">
        <v>11</v>
      </c>
      <c r="E107" s="156" t="s">
        <v>11</v>
      </c>
    </row>
    <row r="108" ht="14.25" customHeight="1">
      <c r="A108" s="17" t="s">
        <v>804</v>
      </c>
      <c r="B108" s="30" t="s">
        <v>805</v>
      </c>
      <c r="C108" s="7" t="s">
        <v>10</v>
      </c>
      <c r="D108" s="8" t="s">
        <v>11</v>
      </c>
      <c r="E108" s="157" t="s">
        <v>11</v>
      </c>
    </row>
    <row r="109" ht="14.25" customHeight="1">
      <c r="A109" s="21" t="s">
        <v>806</v>
      </c>
      <c r="B109" s="127" t="s">
        <v>807</v>
      </c>
      <c r="C109" s="12" t="s">
        <v>10</v>
      </c>
      <c r="D109" s="171" t="s">
        <v>11</v>
      </c>
      <c r="E109" s="156" t="s">
        <v>11</v>
      </c>
    </row>
    <row r="110" ht="14.25" customHeight="1">
      <c r="A110" s="17" t="s">
        <v>808</v>
      </c>
      <c r="B110" s="30" t="s">
        <v>809</v>
      </c>
      <c r="C110" s="7" t="s">
        <v>10</v>
      </c>
      <c r="D110" s="172" t="s">
        <v>11</v>
      </c>
      <c r="E110" s="173" t="s">
        <v>11</v>
      </c>
    </row>
    <row r="111" ht="14.25" customHeight="1">
      <c r="A111" s="21" t="s">
        <v>810</v>
      </c>
      <c r="B111" s="127" t="s">
        <v>811</v>
      </c>
      <c r="C111" s="12" t="s">
        <v>10</v>
      </c>
      <c r="D111" s="171" t="s">
        <v>11</v>
      </c>
      <c r="E111" s="174" t="s">
        <v>11</v>
      </c>
    </row>
    <row r="112" ht="14.25" customHeight="1">
      <c r="A112" s="17" t="s">
        <v>812</v>
      </c>
      <c r="B112" s="30" t="s">
        <v>813</v>
      </c>
      <c r="C112" s="7" t="s">
        <v>10</v>
      </c>
      <c r="D112" s="172" t="s">
        <v>11</v>
      </c>
      <c r="E112" s="173" t="s">
        <v>11</v>
      </c>
    </row>
    <row r="113" ht="14.25" customHeight="1">
      <c r="A113" s="21" t="s">
        <v>814</v>
      </c>
      <c r="B113" s="127" t="s">
        <v>815</v>
      </c>
      <c r="C113" s="12" t="s">
        <v>10</v>
      </c>
      <c r="D113" s="171" t="s">
        <v>11</v>
      </c>
      <c r="E113" s="174" t="s">
        <v>11</v>
      </c>
    </row>
    <row r="114" ht="14.25" customHeight="1">
      <c r="A114" s="17" t="s">
        <v>816</v>
      </c>
      <c r="B114" s="30" t="s">
        <v>817</v>
      </c>
      <c r="C114" s="7" t="s">
        <v>10</v>
      </c>
      <c r="D114" s="172" t="s">
        <v>11</v>
      </c>
      <c r="E114" s="173" t="s">
        <v>11</v>
      </c>
    </row>
    <row r="115" ht="14.25" customHeight="1">
      <c r="A115" s="21" t="s">
        <v>818</v>
      </c>
      <c r="B115" s="127" t="s">
        <v>1358</v>
      </c>
      <c r="C115" s="12" t="s">
        <v>10</v>
      </c>
      <c r="D115" s="171" t="s">
        <v>11</v>
      </c>
      <c r="E115" s="174" t="s">
        <v>11</v>
      </c>
    </row>
    <row r="116" ht="14.25" customHeight="1">
      <c r="A116" s="17" t="s">
        <v>820</v>
      </c>
      <c r="B116" s="30" t="s">
        <v>1370</v>
      </c>
      <c r="C116" s="7" t="s">
        <v>10</v>
      </c>
      <c r="D116" s="175" t="s">
        <v>642</v>
      </c>
      <c r="E116" s="173" t="s">
        <v>642</v>
      </c>
    </row>
    <row r="117" ht="14.25" customHeight="1">
      <c r="A117" s="21" t="s">
        <v>822</v>
      </c>
      <c r="B117" s="127" t="s">
        <v>823</v>
      </c>
      <c r="C117" s="12" t="s">
        <v>10</v>
      </c>
      <c r="D117" s="171" t="s">
        <v>11</v>
      </c>
      <c r="E117" s="174" t="s">
        <v>11</v>
      </c>
    </row>
    <row r="118" ht="14.25" customHeight="1">
      <c r="A118" s="17" t="s">
        <v>824</v>
      </c>
      <c r="B118" s="30" t="s">
        <v>825</v>
      </c>
      <c r="C118" s="7" t="s">
        <v>596</v>
      </c>
      <c r="D118" s="172" t="s">
        <v>11</v>
      </c>
      <c r="E118" s="173" t="s">
        <v>11</v>
      </c>
    </row>
    <row r="119" ht="14.25" customHeight="1">
      <c r="A119" s="21" t="s">
        <v>826</v>
      </c>
      <c r="B119" s="127" t="s">
        <v>827</v>
      </c>
      <c r="C119" s="12" t="s">
        <v>596</v>
      </c>
      <c r="D119" s="171" t="s">
        <v>11</v>
      </c>
      <c r="E119" s="174" t="s">
        <v>11</v>
      </c>
    </row>
    <row r="120" ht="14.25" customHeight="1">
      <c r="A120" s="17" t="s">
        <v>828</v>
      </c>
      <c r="B120" s="30" t="s">
        <v>829</v>
      </c>
      <c r="C120" s="7" t="s">
        <v>596</v>
      </c>
      <c r="D120" s="172" t="s">
        <v>11</v>
      </c>
      <c r="E120" s="173" t="s">
        <v>11</v>
      </c>
    </row>
    <row r="121" ht="14.25" customHeight="1">
      <c r="A121" s="21" t="s">
        <v>830</v>
      </c>
      <c r="B121" s="130" t="s">
        <v>831</v>
      </c>
      <c r="C121" s="12" t="s">
        <v>596</v>
      </c>
      <c r="D121" s="171" t="s">
        <v>11</v>
      </c>
      <c r="E121" s="174" t="s">
        <v>11</v>
      </c>
    </row>
    <row r="122" ht="14.25" customHeight="1">
      <c r="A122" s="17" t="s">
        <v>832</v>
      </c>
      <c r="B122" s="30" t="s">
        <v>833</v>
      </c>
      <c r="C122" s="7" t="s">
        <v>596</v>
      </c>
      <c r="D122" s="172" t="s">
        <v>11</v>
      </c>
      <c r="E122" s="173" t="s">
        <v>11</v>
      </c>
    </row>
    <row r="123" ht="14.25" customHeight="1">
      <c r="A123" s="21" t="s">
        <v>834</v>
      </c>
      <c r="B123" s="127" t="s">
        <v>835</v>
      </c>
      <c r="C123" s="12" t="s">
        <v>596</v>
      </c>
      <c r="D123" s="171" t="s">
        <v>11</v>
      </c>
      <c r="E123" s="174" t="s">
        <v>11</v>
      </c>
    </row>
    <row r="124" ht="14.25" customHeight="1">
      <c r="A124" s="17" t="s">
        <v>836</v>
      </c>
      <c r="B124" s="30" t="s">
        <v>837</v>
      </c>
      <c r="C124" s="7" t="s">
        <v>596</v>
      </c>
      <c r="D124" s="172" t="s">
        <v>11</v>
      </c>
      <c r="E124" s="173" t="s">
        <v>11</v>
      </c>
    </row>
    <row r="125" ht="14.25" customHeight="1">
      <c r="A125" s="21" t="s">
        <v>838</v>
      </c>
      <c r="B125" s="127" t="s">
        <v>839</v>
      </c>
      <c r="C125" s="12" t="s">
        <v>596</v>
      </c>
      <c r="D125" s="171" t="s">
        <v>11</v>
      </c>
      <c r="E125" s="174" t="s">
        <v>11</v>
      </c>
    </row>
    <row r="126" ht="14.25" customHeight="1">
      <c r="A126" s="17" t="s">
        <v>840</v>
      </c>
      <c r="B126" s="30" t="s">
        <v>841</v>
      </c>
      <c r="C126" s="7" t="s">
        <v>596</v>
      </c>
      <c r="D126" s="175" t="s">
        <v>642</v>
      </c>
      <c r="E126" s="173" t="s">
        <v>642</v>
      </c>
    </row>
    <row r="127" ht="14.25" customHeight="1">
      <c r="A127" s="21" t="s">
        <v>842</v>
      </c>
      <c r="B127" s="127" t="s">
        <v>843</v>
      </c>
      <c r="C127" s="12" t="s">
        <v>596</v>
      </c>
      <c r="D127" s="171" t="s">
        <v>11</v>
      </c>
      <c r="E127" s="174" t="s">
        <v>11</v>
      </c>
    </row>
    <row r="128" ht="14.25" customHeight="1">
      <c r="A128" s="17" t="s">
        <v>844</v>
      </c>
      <c r="B128" s="176" t="s">
        <v>845</v>
      </c>
      <c r="C128" s="7" t="s">
        <v>596</v>
      </c>
      <c r="D128" s="172" t="s">
        <v>11</v>
      </c>
      <c r="E128" s="173" t="s">
        <v>11</v>
      </c>
    </row>
    <row r="129" ht="14.25" customHeight="1">
      <c r="A129" s="21" t="s">
        <v>846</v>
      </c>
      <c r="B129" s="127" t="s">
        <v>847</v>
      </c>
      <c r="C129" s="12" t="s">
        <v>596</v>
      </c>
      <c r="D129" s="171" t="s">
        <v>11</v>
      </c>
      <c r="E129" s="174" t="s">
        <v>11</v>
      </c>
    </row>
    <row r="130" ht="14.25" customHeight="1">
      <c r="A130" s="17" t="s">
        <v>594</v>
      </c>
      <c r="B130" s="30" t="s">
        <v>595</v>
      </c>
      <c r="C130" s="7" t="s">
        <v>596</v>
      </c>
      <c r="D130" s="172" t="s">
        <v>11</v>
      </c>
      <c r="E130" s="173" t="s">
        <v>11</v>
      </c>
    </row>
    <row r="131" ht="14.25" customHeight="1">
      <c r="A131" s="21" t="s">
        <v>848</v>
      </c>
      <c r="B131" s="127" t="s">
        <v>849</v>
      </c>
      <c r="C131" s="12" t="s">
        <v>596</v>
      </c>
      <c r="D131" s="171" t="s">
        <v>11</v>
      </c>
      <c r="E131" s="174" t="s">
        <v>11</v>
      </c>
    </row>
    <row r="132" ht="14.25" customHeight="1">
      <c r="A132" s="17" t="s">
        <v>850</v>
      </c>
      <c r="B132" s="30" t="s">
        <v>851</v>
      </c>
      <c r="C132" s="7" t="s">
        <v>596</v>
      </c>
      <c r="D132" s="172" t="s">
        <v>11</v>
      </c>
      <c r="E132" s="173" t="s">
        <v>11</v>
      </c>
    </row>
    <row r="133" ht="14.25" customHeight="1">
      <c r="A133" s="21" t="s">
        <v>852</v>
      </c>
      <c r="B133" s="127" t="s">
        <v>853</v>
      </c>
      <c r="C133" s="12" t="s">
        <v>596</v>
      </c>
      <c r="D133" s="171" t="s">
        <v>11</v>
      </c>
      <c r="E133" s="174" t="s">
        <v>11</v>
      </c>
    </row>
    <row r="134" ht="14.25" customHeight="1">
      <c r="A134" s="17" t="s">
        <v>675</v>
      </c>
      <c r="B134" s="30" t="s">
        <v>676</v>
      </c>
      <c r="C134" s="7" t="s">
        <v>596</v>
      </c>
      <c r="D134" s="172" t="s">
        <v>11</v>
      </c>
      <c r="E134" s="173" t="s">
        <v>11</v>
      </c>
    </row>
    <row r="135" ht="14.25" customHeight="1">
      <c r="A135" s="21" t="s">
        <v>854</v>
      </c>
      <c r="B135" s="127" t="s">
        <v>855</v>
      </c>
      <c r="C135" s="12" t="s">
        <v>596</v>
      </c>
      <c r="D135" s="171" t="s">
        <v>11</v>
      </c>
      <c r="E135" s="174" t="s">
        <v>11</v>
      </c>
    </row>
    <row r="136" ht="14.25" customHeight="1">
      <c r="A136" s="17" t="s">
        <v>856</v>
      </c>
      <c r="B136" s="30" t="s">
        <v>857</v>
      </c>
      <c r="C136" s="7" t="s">
        <v>596</v>
      </c>
      <c r="D136" s="172" t="s">
        <v>11</v>
      </c>
      <c r="E136" s="173" t="s">
        <v>11</v>
      </c>
    </row>
    <row r="137" ht="14.25" customHeight="1">
      <c r="A137" s="21" t="s">
        <v>858</v>
      </c>
      <c r="B137" s="127" t="s">
        <v>859</v>
      </c>
      <c r="C137" s="12" t="s">
        <v>596</v>
      </c>
      <c r="D137" s="171" t="s">
        <v>11</v>
      </c>
      <c r="E137" s="174" t="s">
        <v>11</v>
      </c>
    </row>
    <row r="138" ht="14.25" customHeight="1">
      <c r="A138" s="17" t="s">
        <v>860</v>
      </c>
      <c r="B138" s="30" t="s">
        <v>861</v>
      </c>
      <c r="C138" s="7" t="s">
        <v>596</v>
      </c>
      <c r="D138" s="172" t="s">
        <v>11</v>
      </c>
      <c r="E138" s="173" t="s">
        <v>11</v>
      </c>
    </row>
    <row r="139" ht="14.25" customHeight="1">
      <c r="A139" s="21" t="s">
        <v>862</v>
      </c>
      <c r="B139" s="127" t="s">
        <v>863</v>
      </c>
      <c r="C139" s="12" t="s">
        <v>596</v>
      </c>
      <c r="D139" s="171" t="s">
        <v>11</v>
      </c>
      <c r="E139" s="174" t="s">
        <v>11</v>
      </c>
    </row>
    <row r="140" ht="14.25" customHeight="1">
      <c r="A140" s="17" t="s">
        <v>864</v>
      </c>
      <c r="B140" s="30" t="s">
        <v>865</v>
      </c>
      <c r="C140" s="7" t="s">
        <v>596</v>
      </c>
      <c r="D140" s="172" t="s">
        <v>11</v>
      </c>
      <c r="E140" s="173" t="s">
        <v>11</v>
      </c>
    </row>
    <row r="141" ht="14.25" customHeight="1">
      <c r="A141" s="21" t="s">
        <v>866</v>
      </c>
      <c r="B141" s="127" t="s">
        <v>867</v>
      </c>
      <c r="C141" s="12" t="s">
        <v>596</v>
      </c>
      <c r="D141" s="171" t="s">
        <v>11</v>
      </c>
      <c r="E141" s="174" t="s">
        <v>11</v>
      </c>
    </row>
    <row r="142" ht="14.25" customHeight="1">
      <c r="A142" s="17" t="s">
        <v>868</v>
      </c>
      <c r="B142" s="30" t="s">
        <v>869</v>
      </c>
      <c r="C142" s="7" t="s">
        <v>596</v>
      </c>
      <c r="D142" s="172" t="s">
        <v>11</v>
      </c>
      <c r="E142" s="173" t="s">
        <v>11</v>
      </c>
    </row>
    <row r="143" ht="14.25" customHeight="1">
      <c r="A143" s="21" t="s">
        <v>870</v>
      </c>
      <c r="B143" s="127" t="s">
        <v>871</v>
      </c>
      <c r="C143" s="12" t="s">
        <v>596</v>
      </c>
      <c r="D143" s="171" t="s">
        <v>11</v>
      </c>
      <c r="E143" s="174" t="s">
        <v>11</v>
      </c>
    </row>
    <row r="144" ht="14.25" customHeight="1">
      <c r="A144" s="17">
        <v>1.0</v>
      </c>
      <c r="B144" s="30">
        <v>1.0</v>
      </c>
      <c r="C144" s="7" t="s">
        <v>596</v>
      </c>
      <c r="D144" s="172" t="s">
        <v>11</v>
      </c>
      <c r="E144" s="173" t="s">
        <v>11</v>
      </c>
    </row>
    <row r="145" ht="14.25" customHeight="1">
      <c r="A145" s="21">
        <v>2.0</v>
      </c>
      <c r="B145" s="127">
        <v>2.0</v>
      </c>
      <c r="C145" s="12" t="s">
        <v>596</v>
      </c>
      <c r="D145" s="171" t="s">
        <v>11</v>
      </c>
      <c r="E145" s="174" t="s">
        <v>11</v>
      </c>
    </row>
    <row r="146" ht="14.25" customHeight="1">
      <c r="A146" s="17">
        <v>3.0</v>
      </c>
      <c r="B146" s="31">
        <v>3.0</v>
      </c>
      <c r="C146" s="7" t="s">
        <v>596</v>
      </c>
      <c r="D146" s="172" t="s">
        <v>11</v>
      </c>
      <c r="E146" s="173" t="s">
        <v>11</v>
      </c>
    </row>
    <row r="147" ht="14.25" customHeight="1">
      <c r="A147" s="21" t="s">
        <v>872</v>
      </c>
      <c r="B147" s="177" t="s">
        <v>873</v>
      </c>
      <c r="C147" s="12" t="s">
        <v>596</v>
      </c>
      <c r="D147" s="171" t="s">
        <v>11</v>
      </c>
      <c r="E147" s="174" t="s">
        <v>11</v>
      </c>
    </row>
    <row r="148" ht="14.25" customHeight="1">
      <c r="A148" s="17" t="s">
        <v>874</v>
      </c>
      <c r="B148" s="30" t="s">
        <v>875</v>
      </c>
      <c r="C148" s="7" t="s">
        <v>596</v>
      </c>
      <c r="D148" s="172" t="s">
        <v>11</v>
      </c>
      <c r="E148" s="173" t="s">
        <v>11</v>
      </c>
    </row>
    <row r="149" ht="14.25" customHeight="1">
      <c r="A149" s="21" t="s">
        <v>876</v>
      </c>
      <c r="B149" s="127" t="s">
        <v>877</v>
      </c>
      <c r="C149" s="12" t="s">
        <v>596</v>
      </c>
      <c r="D149" s="171" t="s">
        <v>11</v>
      </c>
      <c r="E149" s="174" t="s">
        <v>11</v>
      </c>
    </row>
    <row r="150" ht="14.25" customHeight="1">
      <c r="A150" s="17" t="s">
        <v>878</v>
      </c>
      <c r="B150" s="30" t="s">
        <v>879</v>
      </c>
      <c r="C150" s="7" t="s">
        <v>596</v>
      </c>
      <c r="D150" s="172" t="s">
        <v>11</v>
      </c>
      <c r="E150" s="173" t="s">
        <v>11</v>
      </c>
    </row>
    <row r="151" ht="14.25" customHeight="1">
      <c r="A151" s="21" t="s">
        <v>880</v>
      </c>
      <c r="B151" s="127" t="s">
        <v>881</v>
      </c>
      <c r="C151" s="12" t="s">
        <v>596</v>
      </c>
      <c r="D151" s="171" t="s">
        <v>11</v>
      </c>
      <c r="E151" s="174" t="s">
        <v>11</v>
      </c>
    </row>
    <row r="152" ht="14.25" customHeight="1">
      <c r="A152" s="17" t="s">
        <v>882</v>
      </c>
      <c r="B152" s="30" t="s">
        <v>883</v>
      </c>
      <c r="C152" s="7" t="s">
        <v>596</v>
      </c>
      <c r="D152" s="172" t="s">
        <v>11</v>
      </c>
      <c r="E152" s="173" t="s">
        <v>11</v>
      </c>
    </row>
    <row r="153" ht="14.25" customHeight="1">
      <c r="A153" s="21" t="s">
        <v>884</v>
      </c>
      <c r="B153" s="127" t="s">
        <v>885</v>
      </c>
      <c r="C153" s="12" t="s">
        <v>596</v>
      </c>
      <c r="D153" s="171" t="s">
        <v>11</v>
      </c>
      <c r="E153" s="174" t="s">
        <v>11</v>
      </c>
    </row>
    <row r="154" ht="14.25" customHeight="1">
      <c r="A154" s="17" t="s">
        <v>886</v>
      </c>
      <c r="B154" s="30" t="s">
        <v>887</v>
      </c>
      <c r="C154" s="7" t="s">
        <v>596</v>
      </c>
      <c r="D154" s="172" t="s">
        <v>11</v>
      </c>
      <c r="E154" s="173" t="s">
        <v>11</v>
      </c>
    </row>
    <row r="155" ht="14.25" customHeight="1">
      <c r="A155" s="21" t="s">
        <v>888</v>
      </c>
      <c r="B155" s="127" t="s">
        <v>889</v>
      </c>
      <c r="C155" s="12" t="s">
        <v>596</v>
      </c>
      <c r="D155" s="171" t="s">
        <v>11</v>
      </c>
      <c r="E155" s="174" t="s">
        <v>11</v>
      </c>
    </row>
    <row r="156" ht="14.25" customHeight="1">
      <c r="A156" s="17" t="s">
        <v>890</v>
      </c>
      <c r="B156" s="135" t="s">
        <v>891</v>
      </c>
      <c r="C156" s="7" t="s">
        <v>596</v>
      </c>
      <c r="D156" s="172" t="s">
        <v>11</v>
      </c>
      <c r="E156" s="173" t="s">
        <v>11</v>
      </c>
    </row>
    <row r="157" ht="14.25" customHeight="1">
      <c r="A157" s="21" t="s">
        <v>892</v>
      </c>
      <c r="B157" s="139" t="s">
        <v>893</v>
      </c>
      <c r="C157" s="12" t="s">
        <v>596</v>
      </c>
      <c r="D157" s="171" t="s">
        <v>11</v>
      </c>
      <c r="E157" s="174" t="s">
        <v>11</v>
      </c>
    </row>
    <row r="158" ht="14.25" customHeight="1">
      <c r="A158" s="17" t="s">
        <v>894</v>
      </c>
      <c r="B158" s="30" t="s">
        <v>895</v>
      </c>
      <c r="C158" s="7" t="s">
        <v>596</v>
      </c>
      <c r="D158" s="172" t="s">
        <v>11</v>
      </c>
      <c r="E158" s="173" t="s">
        <v>11</v>
      </c>
    </row>
    <row r="159" ht="14.25" customHeight="1">
      <c r="A159" s="21" t="s">
        <v>896</v>
      </c>
      <c r="B159" s="127" t="s">
        <v>968</v>
      </c>
      <c r="C159" s="12" t="s">
        <v>596</v>
      </c>
      <c r="D159" s="171" t="s">
        <v>11</v>
      </c>
      <c r="E159" s="174" t="s">
        <v>11</v>
      </c>
    </row>
    <row r="160" ht="14.25" customHeight="1">
      <c r="A160" s="17" t="s">
        <v>898</v>
      </c>
      <c r="B160" s="30" t="s">
        <v>899</v>
      </c>
      <c r="C160" s="7" t="s">
        <v>596</v>
      </c>
      <c r="D160" s="172" t="s">
        <v>11</v>
      </c>
      <c r="E160" s="173" t="s">
        <v>11</v>
      </c>
    </row>
    <row r="161" ht="14.25" customHeight="1">
      <c r="A161" s="21" t="s">
        <v>900</v>
      </c>
      <c r="B161" s="127" t="s">
        <v>901</v>
      </c>
      <c r="C161" s="12" t="s">
        <v>596</v>
      </c>
      <c r="D161" s="171" t="s">
        <v>11</v>
      </c>
      <c r="E161" s="174" t="s">
        <v>11</v>
      </c>
    </row>
    <row r="162" ht="14.25" customHeight="1">
      <c r="A162" s="17" t="s">
        <v>902</v>
      </c>
      <c r="B162" s="30" t="s">
        <v>903</v>
      </c>
      <c r="C162" s="7" t="s">
        <v>596</v>
      </c>
      <c r="D162" s="172" t="s">
        <v>11</v>
      </c>
      <c r="E162" s="173" t="s">
        <v>11</v>
      </c>
    </row>
    <row r="163" ht="14.25" customHeight="1">
      <c r="A163" s="21" t="s">
        <v>904</v>
      </c>
      <c r="B163" s="127" t="s">
        <v>905</v>
      </c>
      <c r="C163" s="12" t="s">
        <v>906</v>
      </c>
      <c r="D163" s="171" t="s">
        <v>11</v>
      </c>
      <c r="E163" s="174" t="s">
        <v>11</v>
      </c>
    </row>
    <row r="164" ht="14.25" customHeight="1">
      <c r="A164" s="17" t="s">
        <v>907</v>
      </c>
      <c r="B164" s="30" t="s">
        <v>908</v>
      </c>
      <c r="C164" s="7" t="s">
        <v>906</v>
      </c>
      <c r="D164" s="172" t="s">
        <v>11</v>
      </c>
      <c r="E164" s="173" t="s">
        <v>11</v>
      </c>
    </row>
    <row r="165" ht="14.25" customHeight="1">
      <c r="A165" s="21" t="s">
        <v>909</v>
      </c>
      <c r="B165" s="127" t="s">
        <v>910</v>
      </c>
      <c r="C165" s="12" t="s">
        <v>906</v>
      </c>
      <c r="D165" s="171" t="s">
        <v>11</v>
      </c>
      <c r="E165" s="174" t="s">
        <v>11</v>
      </c>
    </row>
    <row r="166" ht="14.25" customHeight="1">
      <c r="A166" s="17" t="s">
        <v>911</v>
      </c>
      <c r="B166" s="30" t="s">
        <v>837</v>
      </c>
      <c r="C166" s="7" t="s">
        <v>906</v>
      </c>
      <c r="D166" s="172" t="s">
        <v>11</v>
      </c>
      <c r="E166" s="173" t="s">
        <v>11</v>
      </c>
    </row>
    <row r="167" ht="14.25" customHeight="1">
      <c r="A167" s="21" t="s">
        <v>912</v>
      </c>
      <c r="B167" s="127" t="s">
        <v>913</v>
      </c>
      <c r="C167" s="12" t="s">
        <v>906</v>
      </c>
      <c r="D167" s="171" t="s">
        <v>11</v>
      </c>
      <c r="E167" s="174" t="s">
        <v>11</v>
      </c>
    </row>
    <row r="168" ht="14.25" customHeight="1">
      <c r="A168" s="17" t="s">
        <v>914</v>
      </c>
      <c r="B168" s="30" t="s">
        <v>915</v>
      </c>
      <c r="C168" s="7" t="s">
        <v>906</v>
      </c>
      <c r="D168" s="172" t="s">
        <v>11</v>
      </c>
      <c r="E168" s="173" t="s">
        <v>11</v>
      </c>
    </row>
    <row r="169" ht="14.25" customHeight="1">
      <c r="A169" s="21" t="s">
        <v>916</v>
      </c>
      <c r="B169" s="127" t="s">
        <v>917</v>
      </c>
      <c r="C169" s="12" t="s">
        <v>906</v>
      </c>
      <c r="D169" s="171" t="s">
        <v>11</v>
      </c>
      <c r="E169" s="174" t="s">
        <v>11</v>
      </c>
    </row>
    <row r="170" ht="14.25" customHeight="1">
      <c r="A170" s="17" t="s">
        <v>918</v>
      </c>
      <c r="B170" s="30" t="s">
        <v>919</v>
      </c>
      <c r="C170" s="7" t="s">
        <v>906</v>
      </c>
      <c r="D170" s="172" t="s">
        <v>11</v>
      </c>
      <c r="E170" s="173" t="s">
        <v>11</v>
      </c>
    </row>
    <row r="171" ht="14.25" customHeight="1">
      <c r="A171" s="21" t="s">
        <v>920</v>
      </c>
      <c r="B171" s="127" t="s">
        <v>921</v>
      </c>
      <c r="C171" s="12" t="s">
        <v>906</v>
      </c>
      <c r="D171" s="171" t="s">
        <v>11</v>
      </c>
      <c r="E171" s="174" t="s">
        <v>11</v>
      </c>
    </row>
    <row r="172" ht="14.25" customHeight="1">
      <c r="A172" s="17" t="s">
        <v>922</v>
      </c>
      <c r="B172" s="30" t="s">
        <v>919</v>
      </c>
      <c r="C172" s="7" t="s">
        <v>906</v>
      </c>
      <c r="D172" s="172" t="s">
        <v>11</v>
      </c>
      <c r="E172" s="173" t="s">
        <v>11</v>
      </c>
    </row>
    <row r="173" ht="14.25" customHeight="1">
      <c r="A173" s="21" t="s">
        <v>923</v>
      </c>
      <c r="B173" s="127" t="s">
        <v>924</v>
      </c>
      <c r="C173" s="12" t="s">
        <v>906</v>
      </c>
      <c r="D173" s="171" t="s">
        <v>11</v>
      </c>
      <c r="E173" s="174" t="s">
        <v>11</v>
      </c>
    </row>
    <row r="174" ht="14.25" customHeight="1">
      <c r="A174" s="17" t="s">
        <v>925</v>
      </c>
      <c r="B174" s="30" t="s">
        <v>926</v>
      </c>
      <c r="C174" s="7" t="s">
        <v>906</v>
      </c>
      <c r="D174" s="172" t="s">
        <v>11</v>
      </c>
      <c r="E174" s="173" t="s">
        <v>11</v>
      </c>
    </row>
    <row r="175" ht="14.25" customHeight="1">
      <c r="A175" s="21" t="s">
        <v>927</v>
      </c>
      <c r="B175" s="127" t="s">
        <v>926</v>
      </c>
      <c r="C175" s="12" t="s">
        <v>906</v>
      </c>
      <c r="D175" s="171" t="s">
        <v>11</v>
      </c>
      <c r="E175" s="174" t="s">
        <v>11</v>
      </c>
    </row>
    <row r="176" ht="14.25" customHeight="1">
      <c r="A176" s="17" t="s">
        <v>928</v>
      </c>
      <c r="B176" s="30" t="s">
        <v>829</v>
      </c>
      <c r="C176" s="7" t="s">
        <v>906</v>
      </c>
      <c r="D176" s="172" t="s">
        <v>11</v>
      </c>
      <c r="E176" s="173" t="s">
        <v>11</v>
      </c>
    </row>
    <row r="177" ht="14.25" customHeight="1">
      <c r="A177" s="21" t="s">
        <v>929</v>
      </c>
      <c r="B177" s="127" t="s">
        <v>831</v>
      </c>
      <c r="C177" s="12" t="s">
        <v>906</v>
      </c>
      <c r="D177" s="171" t="s">
        <v>11</v>
      </c>
      <c r="E177" s="174" t="s">
        <v>11</v>
      </c>
    </row>
    <row r="178" ht="14.25" customHeight="1">
      <c r="A178" s="17" t="s">
        <v>930</v>
      </c>
      <c r="B178" s="30" t="s">
        <v>833</v>
      </c>
      <c r="C178" s="7" t="s">
        <v>906</v>
      </c>
      <c r="D178" s="172" t="s">
        <v>11</v>
      </c>
      <c r="E178" s="173" t="s">
        <v>11</v>
      </c>
    </row>
    <row r="179" ht="14.25" customHeight="1">
      <c r="A179" s="21" t="s">
        <v>931</v>
      </c>
      <c r="B179" s="127" t="s">
        <v>835</v>
      </c>
      <c r="C179" s="12" t="s">
        <v>906</v>
      </c>
      <c r="D179" s="171" t="s">
        <v>11</v>
      </c>
      <c r="E179" s="174" t="s">
        <v>11</v>
      </c>
    </row>
    <row r="180" ht="14.25" customHeight="1">
      <c r="A180" s="17" t="s">
        <v>932</v>
      </c>
      <c r="B180" s="30" t="s">
        <v>837</v>
      </c>
      <c r="C180" s="7" t="s">
        <v>906</v>
      </c>
      <c r="D180" s="172" t="s">
        <v>11</v>
      </c>
      <c r="E180" s="173" t="s">
        <v>11</v>
      </c>
    </row>
    <row r="181" ht="14.25" customHeight="1">
      <c r="A181" s="21" t="s">
        <v>933</v>
      </c>
      <c r="B181" s="127" t="s">
        <v>839</v>
      </c>
      <c r="C181" s="12" t="s">
        <v>906</v>
      </c>
      <c r="D181" s="171" t="s">
        <v>11</v>
      </c>
      <c r="E181" s="174" t="s">
        <v>11</v>
      </c>
    </row>
    <row r="182" ht="14.25" customHeight="1">
      <c r="A182" s="17" t="s">
        <v>934</v>
      </c>
      <c r="B182" s="178" t="s">
        <v>841</v>
      </c>
      <c r="C182" s="7" t="s">
        <v>906</v>
      </c>
      <c r="D182" s="175" t="s">
        <v>642</v>
      </c>
      <c r="E182" s="173" t="s">
        <v>642</v>
      </c>
    </row>
    <row r="183" ht="14.25" customHeight="1">
      <c r="A183" s="21" t="s">
        <v>935</v>
      </c>
      <c r="B183" s="127" t="s">
        <v>843</v>
      </c>
      <c r="C183" s="12" t="s">
        <v>906</v>
      </c>
      <c r="D183" s="171" t="s">
        <v>11</v>
      </c>
      <c r="E183" s="174" t="s">
        <v>11</v>
      </c>
    </row>
    <row r="184" ht="14.25" customHeight="1">
      <c r="A184" s="17" t="s">
        <v>936</v>
      </c>
      <c r="B184" s="30" t="s">
        <v>845</v>
      </c>
      <c r="C184" s="7" t="s">
        <v>906</v>
      </c>
      <c r="D184" s="172" t="s">
        <v>11</v>
      </c>
      <c r="E184" s="173" t="s">
        <v>11</v>
      </c>
    </row>
    <row r="185" ht="14.25" customHeight="1">
      <c r="A185" s="21" t="s">
        <v>937</v>
      </c>
      <c r="B185" s="130" t="s">
        <v>825</v>
      </c>
      <c r="C185" s="12" t="s">
        <v>906</v>
      </c>
      <c r="D185" s="171" t="s">
        <v>11</v>
      </c>
      <c r="E185" s="174" t="s">
        <v>11</v>
      </c>
    </row>
    <row r="186" ht="14.25" customHeight="1">
      <c r="A186" s="17" t="s">
        <v>938</v>
      </c>
      <c r="B186" s="30" t="s">
        <v>827</v>
      </c>
      <c r="C186" s="7" t="s">
        <v>906</v>
      </c>
      <c r="D186" s="172" t="s">
        <v>11</v>
      </c>
      <c r="E186" s="173" t="s">
        <v>11</v>
      </c>
    </row>
    <row r="187" ht="14.25" customHeight="1">
      <c r="A187" s="21" t="s">
        <v>939</v>
      </c>
      <c r="B187" s="127" t="s">
        <v>940</v>
      </c>
      <c r="C187" s="12" t="s">
        <v>906</v>
      </c>
      <c r="D187" s="171" t="s">
        <v>11</v>
      </c>
      <c r="E187" s="174" t="s">
        <v>11</v>
      </c>
    </row>
    <row r="188" ht="14.25" customHeight="1">
      <c r="A188" s="17" t="s">
        <v>941</v>
      </c>
      <c r="B188" s="30" t="s">
        <v>847</v>
      </c>
      <c r="C188" s="7" t="s">
        <v>906</v>
      </c>
      <c r="D188" s="172" t="s">
        <v>11</v>
      </c>
      <c r="E188" s="173" t="s">
        <v>11</v>
      </c>
    </row>
    <row r="189" ht="14.25" customHeight="1">
      <c r="A189" s="21" t="s">
        <v>942</v>
      </c>
      <c r="B189" s="127" t="s">
        <v>853</v>
      </c>
      <c r="C189" s="12" t="s">
        <v>906</v>
      </c>
      <c r="D189" s="171" t="s">
        <v>11</v>
      </c>
      <c r="E189" s="174" t="s">
        <v>11</v>
      </c>
    </row>
    <row r="190" ht="14.25" customHeight="1">
      <c r="A190" s="17" t="s">
        <v>943</v>
      </c>
      <c r="B190" s="30" t="s">
        <v>849</v>
      </c>
      <c r="C190" s="7" t="s">
        <v>906</v>
      </c>
      <c r="D190" s="172" t="s">
        <v>11</v>
      </c>
      <c r="E190" s="173" t="s">
        <v>11</v>
      </c>
    </row>
    <row r="191" ht="14.25" customHeight="1">
      <c r="A191" s="21" t="s">
        <v>944</v>
      </c>
      <c r="B191" s="127" t="s">
        <v>851</v>
      </c>
      <c r="C191" s="12" t="s">
        <v>906</v>
      </c>
      <c r="D191" s="171" t="s">
        <v>11</v>
      </c>
      <c r="E191" s="174" t="s">
        <v>11</v>
      </c>
    </row>
    <row r="192" ht="14.25" customHeight="1">
      <c r="A192" s="17" t="s">
        <v>945</v>
      </c>
      <c r="B192" s="30" t="s">
        <v>676</v>
      </c>
      <c r="C192" s="7" t="s">
        <v>906</v>
      </c>
      <c r="D192" s="172" t="s">
        <v>11</v>
      </c>
      <c r="E192" s="173" t="s">
        <v>11</v>
      </c>
    </row>
    <row r="193" ht="14.25" customHeight="1">
      <c r="A193" s="21" t="s">
        <v>946</v>
      </c>
      <c r="B193" s="127" t="s">
        <v>855</v>
      </c>
      <c r="C193" s="12" t="s">
        <v>906</v>
      </c>
      <c r="D193" s="171" t="s">
        <v>11</v>
      </c>
      <c r="E193" s="174" t="s">
        <v>11</v>
      </c>
    </row>
    <row r="194" ht="14.25" customHeight="1">
      <c r="A194" s="17" t="s">
        <v>947</v>
      </c>
      <c r="B194" s="30" t="s">
        <v>857</v>
      </c>
      <c r="C194" s="7" t="s">
        <v>906</v>
      </c>
      <c r="D194" s="172" t="s">
        <v>11</v>
      </c>
      <c r="E194" s="173" t="s">
        <v>11</v>
      </c>
    </row>
    <row r="195" ht="14.25" customHeight="1">
      <c r="A195" s="21" t="s">
        <v>948</v>
      </c>
      <c r="B195" s="127" t="s">
        <v>859</v>
      </c>
      <c r="C195" s="12" t="s">
        <v>906</v>
      </c>
      <c r="D195" s="171" t="s">
        <v>11</v>
      </c>
      <c r="E195" s="174" t="s">
        <v>11</v>
      </c>
    </row>
    <row r="196" ht="14.25" customHeight="1">
      <c r="A196" s="17" t="s">
        <v>949</v>
      </c>
      <c r="B196" s="30" t="s">
        <v>861</v>
      </c>
      <c r="C196" s="7" t="s">
        <v>906</v>
      </c>
      <c r="D196" s="172" t="s">
        <v>11</v>
      </c>
      <c r="E196" s="173" t="s">
        <v>11</v>
      </c>
    </row>
    <row r="197" ht="14.25" customHeight="1">
      <c r="A197" s="21" t="s">
        <v>950</v>
      </c>
      <c r="B197" s="127" t="s">
        <v>863</v>
      </c>
      <c r="C197" s="12" t="s">
        <v>906</v>
      </c>
      <c r="D197" s="171" t="s">
        <v>11</v>
      </c>
      <c r="E197" s="174" t="s">
        <v>11</v>
      </c>
    </row>
    <row r="198" ht="14.25" customHeight="1">
      <c r="A198" s="17" t="s">
        <v>951</v>
      </c>
      <c r="B198" s="30" t="s">
        <v>865</v>
      </c>
      <c r="C198" s="7" t="s">
        <v>906</v>
      </c>
      <c r="D198" s="172" t="s">
        <v>11</v>
      </c>
      <c r="E198" s="173" t="s">
        <v>11</v>
      </c>
    </row>
    <row r="199" ht="14.25" customHeight="1">
      <c r="A199" s="21" t="s">
        <v>952</v>
      </c>
      <c r="B199" s="127" t="s">
        <v>867</v>
      </c>
      <c r="C199" s="12" t="s">
        <v>906</v>
      </c>
      <c r="D199" s="171" t="s">
        <v>11</v>
      </c>
      <c r="E199" s="174" t="s">
        <v>11</v>
      </c>
    </row>
    <row r="200" ht="14.25" customHeight="1">
      <c r="A200" s="17" t="s">
        <v>953</v>
      </c>
      <c r="B200" s="30" t="s">
        <v>869</v>
      </c>
      <c r="C200" s="7" t="s">
        <v>906</v>
      </c>
      <c r="D200" s="172" t="s">
        <v>11</v>
      </c>
      <c r="E200" s="173" t="s">
        <v>11</v>
      </c>
    </row>
    <row r="201" ht="14.25" customHeight="1">
      <c r="A201" s="21" t="s">
        <v>954</v>
      </c>
      <c r="B201" s="127" t="s">
        <v>871</v>
      </c>
      <c r="C201" s="12" t="s">
        <v>906</v>
      </c>
      <c r="D201" s="171" t="s">
        <v>11</v>
      </c>
      <c r="E201" s="174" t="s">
        <v>11</v>
      </c>
    </row>
    <row r="202" ht="14.25" customHeight="1">
      <c r="A202" s="17">
        <v>1.0</v>
      </c>
      <c r="B202" s="30">
        <v>1.0</v>
      </c>
      <c r="C202" s="7" t="s">
        <v>906</v>
      </c>
      <c r="D202" s="172" t="s">
        <v>11</v>
      </c>
      <c r="E202" s="173" t="s">
        <v>11</v>
      </c>
    </row>
    <row r="203" ht="14.25" customHeight="1">
      <c r="A203" s="21">
        <v>2.0</v>
      </c>
      <c r="B203" s="177">
        <v>2.0</v>
      </c>
      <c r="C203" s="12" t="s">
        <v>906</v>
      </c>
      <c r="D203" s="171" t="s">
        <v>11</v>
      </c>
      <c r="E203" s="174" t="s">
        <v>11</v>
      </c>
    </row>
    <row r="204" ht="14.25" customHeight="1">
      <c r="A204" s="17">
        <v>3.0</v>
      </c>
      <c r="B204" s="31">
        <v>3.0</v>
      </c>
      <c r="C204" s="7" t="s">
        <v>906</v>
      </c>
      <c r="D204" s="172" t="s">
        <v>11</v>
      </c>
      <c r="E204" s="173" t="s">
        <v>11</v>
      </c>
    </row>
    <row r="205" ht="14.25" customHeight="1">
      <c r="A205" s="21" t="s">
        <v>955</v>
      </c>
      <c r="B205" s="177" t="s">
        <v>873</v>
      </c>
      <c r="C205" s="12" t="s">
        <v>906</v>
      </c>
      <c r="D205" s="171" t="s">
        <v>11</v>
      </c>
      <c r="E205" s="174" t="s">
        <v>11</v>
      </c>
    </row>
    <row r="206" ht="14.25" customHeight="1">
      <c r="A206" s="17" t="s">
        <v>956</v>
      </c>
      <c r="B206" s="30" t="s">
        <v>875</v>
      </c>
      <c r="C206" s="7" t="s">
        <v>906</v>
      </c>
      <c r="D206" s="172" t="s">
        <v>11</v>
      </c>
      <c r="E206" s="173" t="s">
        <v>11</v>
      </c>
    </row>
    <row r="207" ht="14.25" customHeight="1">
      <c r="A207" s="21" t="s">
        <v>957</v>
      </c>
      <c r="B207" s="127" t="s">
        <v>877</v>
      </c>
      <c r="C207" s="12" t="s">
        <v>906</v>
      </c>
      <c r="D207" s="171" t="s">
        <v>11</v>
      </c>
      <c r="E207" s="174" t="s">
        <v>11</v>
      </c>
    </row>
    <row r="208" ht="14.25" customHeight="1">
      <c r="A208" s="17" t="s">
        <v>958</v>
      </c>
      <c r="B208" s="30" t="s">
        <v>879</v>
      </c>
      <c r="C208" s="7" t="s">
        <v>906</v>
      </c>
      <c r="D208" s="172" t="s">
        <v>11</v>
      </c>
      <c r="E208" s="173" t="s">
        <v>11</v>
      </c>
    </row>
    <row r="209" ht="14.25" customHeight="1">
      <c r="A209" s="21" t="s">
        <v>959</v>
      </c>
      <c r="B209" s="179" t="s">
        <v>881</v>
      </c>
      <c r="C209" s="27" t="s">
        <v>906</v>
      </c>
      <c r="D209" s="171" t="s">
        <v>11</v>
      </c>
      <c r="E209" s="174" t="s">
        <v>11</v>
      </c>
    </row>
    <row r="210" ht="14.25" customHeight="1">
      <c r="A210" s="17" t="s">
        <v>960</v>
      </c>
      <c r="B210" s="180" t="s">
        <v>883</v>
      </c>
      <c r="C210" s="28" t="s">
        <v>906</v>
      </c>
      <c r="D210" s="172" t="s">
        <v>11</v>
      </c>
      <c r="E210" s="173" t="s">
        <v>11</v>
      </c>
    </row>
    <row r="211" ht="14.25" customHeight="1">
      <c r="A211" s="21" t="s">
        <v>961</v>
      </c>
      <c r="B211" s="179" t="s">
        <v>885</v>
      </c>
      <c r="C211" s="27" t="s">
        <v>906</v>
      </c>
      <c r="D211" s="171" t="s">
        <v>11</v>
      </c>
      <c r="E211" s="174" t="s">
        <v>11</v>
      </c>
    </row>
    <row r="212" ht="14.25" customHeight="1">
      <c r="A212" s="17" t="s">
        <v>962</v>
      </c>
      <c r="B212" s="180" t="s">
        <v>887</v>
      </c>
      <c r="C212" s="28" t="s">
        <v>906</v>
      </c>
      <c r="D212" s="172" t="s">
        <v>11</v>
      </c>
      <c r="E212" s="173" t="s">
        <v>11</v>
      </c>
    </row>
    <row r="213" ht="14.25" customHeight="1">
      <c r="A213" s="21" t="s">
        <v>963</v>
      </c>
      <c r="B213" s="179" t="s">
        <v>889</v>
      </c>
      <c r="C213" s="27" t="s">
        <v>906</v>
      </c>
      <c r="D213" s="171" t="s">
        <v>11</v>
      </c>
      <c r="E213" s="174" t="s">
        <v>11</v>
      </c>
    </row>
    <row r="214" ht="14.25" customHeight="1">
      <c r="A214" s="17" t="s">
        <v>964</v>
      </c>
      <c r="B214" s="180" t="s">
        <v>891</v>
      </c>
      <c r="C214" s="28" t="s">
        <v>906</v>
      </c>
      <c r="D214" s="172" t="s">
        <v>11</v>
      </c>
      <c r="E214" s="173" t="s">
        <v>11</v>
      </c>
    </row>
    <row r="215" ht="14.25" customHeight="1">
      <c r="A215" s="21" t="s">
        <v>965</v>
      </c>
      <c r="B215" s="179" t="s">
        <v>893</v>
      </c>
      <c r="C215" s="27" t="s">
        <v>906</v>
      </c>
      <c r="D215" s="171" t="s">
        <v>11</v>
      </c>
      <c r="E215" s="174" t="s">
        <v>11</v>
      </c>
    </row>
    <row r="216" ht="14.25" customHeight="1">
      <c r="A216" s="17" t="s">
        <v>966</v>
      </c>
      <c r="B216" s="180" t="s">
        <v>895</v>
      </c>
      <c r="C216" s="28" t="s">
        <v>906</v>
      </c>
      <c r="D216" s="172" t="s">
        <v>11</v>
      </c>
      <c r="E216" s="173" t="s">
        <v>11</v>
      </c>
    </row>
    <row r="217" ht="14.25" customHeight="1">
      <c r="A217" s="21" t="s">
        <v>967</v>
      </c>
      <c r="B217" s="179" t="s">
        <v>968</v>
      </c>
      <c r="C217" s="27" t="s">
        <v>906</v>
      </c>
      <c r="D217" s="171" t="s">
        <v>11</v>
      </c>
      <c r="E217" s="174" t="s">
        <v>11</v>
      </c>
    </row>
    <row r="218" ht="14.25" customHeight="1">
      <c r="A218" s="17" t="s">
        <v>969</v>
      </c>
      <c r="B218" s="180" t="s">
        <v>899</v>
      </c>
      <c r="C218" s="28" t="s">
        <v>906</v>
      </c>
      <c r="D218" s="172" t="s">
        <v>11</v>
      </c>
      <c r="E218" s="173" t="s">
        <v>11</v>
      </c>
    </row>
    <row r="219" ht="14.25" customHeight="1">
      <c r="A219" s="21" t="s">
        <v>970</v>
      </c>
      <c r="B219" s="179" t="s">
        <v>901</v>
      </c>
      <c r="C219" s="27" t="s">
        <v>906</v>
      </c>
      <c r="D219" s="171" t="s">
        <v>11</v>
      </c>
      <c r="E219" s="174" t="s">
        <v>11</v>
      </c>
    </row>
    <row r="220" ht="14.25" customHeight="1">
      <c r="A220" s="17" t="s">
        <v>971</v>
      </c>
      <c r="B220" s="180" t="s">
        <v>903</v>
      </c>
      <c r="C220" s="28" t="s">
        <v>906</v>
      </c>
      <c r="D220" s="172" t="s">
        <v>11</v>
      </c>
      <c r="E220" s="173" t="s">
        <v>11</v>
      </c>
    </row>
    <row r="221" ht="14.25" customHeight="1">
      <c r="A221" s="152" t="s">
        <v>972</v>
      </c>
      <c r="B221" s="181" t="s">
        <v>973</v>
      </c>
      <c r="C221" s="182" t="s">
        <v>906</v>
      </c>
      <c r="D221" s="183" t="s">
        <v>11</v>
      </c>
      <c r="E221" s="184"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5" t="s">
        <v>4</v>
      </c>
    </row>
    <row r="2" ht="14.25" customHeight="1">
      <c r="A2" s="17" t="s">
        <v>998</v>
      </c>
      <c r="B2" s="185" t="s">
        <v>1358</v>
      </c>
      <c r="C2" s="7" t="s">
        <v>10</v>
      </c>
      <c r="D2" s="8" t="s">
        <v>11</v>
      </c>
      <c r="E2" s="126" t="s">
        <v>11</v>
      </c>
    </row>
    <row r="3" ht="14.25" customHeight="1">
      <c r="A3" s="21" t="s">
        <v>1000</v>
      </c>
      <c r="B3" s="186" t="s">
        <v>1371</v>
      </c>
      <c r="C3" s="12" t="s">
        <v>10</v>
      </c>
      <c r="D3" s="13" t="s">
        <v>11</v>
      </c>
      <c r="E3" s="128" t="s">
        <v>11</v>
      </c>
    </row>
    <row r="4" ht="14.25" customHeight="1">
      <c r="A4" s="69" t="s">
        <v>1001</v>
      </c>
      <c r="B4" s="149" t="s">
        <v>1001</v>
      </c>
      <c r="C4" s="7" t="s">
        <v>10</v>
      </c>
      <c r="D4" s="18" t="s">
        <v>11</v>
      </c>
      <c r="E4" s="126" t="s">
        <v>11</v>
      </c>
    </row>
    <row r="5" ht="14.25" customHeight="1">
      <c r="A5" s="21" t="s">
        <v>602</v>
      </c>
      <c r="B5" s="186" t="s">
        <v>603</v>
      </c>
      <c r="C5" s="12" t="s">
        <v>10</v>
      </c>
      <c r="D5" s="13" t="s">
        <v>11</v>
      </c>
      <c r="E5" s="128" t="s">
        <v>11</v>
      </c>
    </row>
    <row r="6" ht="14.25" customHeight="1">
      <c r="A6" s="17" t="s">
        <v>1002</v>
      </c>
      <c r="B6" s="149" t="s">
        <v>1003</v>
      </c>
      <c r="C6" s="7" t="s">
        <v>10</v>
      </c>
      <c r="D6" s="18" t="s">
        <v>11</v>
      </c>
      <c r="E6" s="126" t="s">
        <v>11</v>
      </c>
    </row>
    <row r="7" ht="14.25" customHeight="1">
      <c r="A7" s="21" t="s">
        <v>1004</v>
      </c>
      <c r="B7" s="186" t="s">
        <v>1005</v>
      </c>
      <c r="C7" s="12" t="s">
        <v>10</v>
      </c>
      <c r="D7" s="13" t="s">
        <v>11</v>
      </c>
      <c r="E7" s="128" t="s">
        <v>11</v>
      </c>
    </row>
    <row r="8" ht="14.25" customHeight="1">
      <c r="A8" s="17" t="s">
        <v>1006</v>
      </c>
      <c r="B8" s="149" t="s">
        <v>1007</v>
      </c>
      <c r="C8" s="7" t="s">
        <v>10</v>
      </c>
      <c r="D8" s="18" t="s">
        <v>11</v>
      </c>
      <c r="E8" s="126" t="s">
        <v>11</v>
      </c>
    </row>
    <row r="9" ht="14.25" customHeight="1">
      <c r="A9" s="21" t="s">
        <v>1008</v>
      </c>
      <c r="B9" s="186" t="s">
        <v>1009</v>
      </c>
      <c r="C9" s="12" t="s">
        <v>10</v>
      </c>
      <c r="D9" s="13" t="s">
        <v>11</v>
      </c>
      <c r="E9" s="128" t="s">
        <v>11</v>
      </c>
    </row>
    <row r="10" ht="14.25" customHeight="1">
      <c r="A10" s="17" t="s">
        <v>1010</v>
      </c>
      <c r="B10" s="149" t="s">
        <v>1011</v>
      </c>
      <c r="C10" s="7" t="s">
        <v>10</v>
      </c>
      <c r="D10" s="18" t="s">
        <v>11</v>
      </c>
      <c r="E10" s="126" t="s">
        <v>11</v>
      </c>
    </row>
    <row r="11" ht="14.25" customHeight="1">
      <c r="A11" s="21" t="s">
        <v>1012</v>
      </c>
      <c r="B11" s="186" t="s">
        <v>1372</v>
      </c>
      <c r="C11" s="12" t="s">
        <v>10</v>
      </c>
      <c r="D11" s="13" t="s">
        <v>11</v>
      </c>
      <c r="E11" s="128" t="s">
        <v>11</v>
      </c>
    </row>
    <row r="12" ht="14.25" customHeight="1">
      <c r="A12" s="17" t="s">
        <v>1014</v>
      </c>
      <c r="B12" s="149" t="s">
        <v>1015</v>
      </c>
      <c r="C12" s="7" t="s">
        <v>10</v>
      </c>
      <c r="D12" s="18" t="s">
        <v>11</v>
      </c>
      <c r="E12" s="126" t="s">
        <v>11</v>
      </c>
    </row>
    <row r="13" ht="14.25" customHeight="1">
      <c r="A13" s="21" t="s">
        <v>1016</v>
      </c>
      <c r="B13" s="186" t="s">
        <v>1017</v>
      </c>
      <c r="C13" s="12" t="s">
        <v>10</v>
      </c>
      <c r="D13" s="13" t="s">
        <v>11</v>
      </c>
      <c r="E13" s="128" t="s">
        <v>11</v>
      </c>
    </row>
    <row r="14" ht="14.25" customHeight="1">
      <c r="A14" s="17" t="s">
        <v>1018</v>
      </c>
      <c r="B14" s="149" t="s">
        <v>1373</v>
      </c>
      <c r="C14" s="7" t="s">
        <v>10</v>
      </c>
      <c r="D14" s="18" t="s">
        <v>11</v>
      </c>
      <c r="E14" s="126" t="s">
        <v>11</v>
      </c>
    </row>
    <row r="15" ht="14.25" customHeight="1">
      <c r="A15" s="21" t="s">
        <v>1020</v>
      </c>
      <c r="B15" s="187" t="s">
        <v>1358</v>
      </c>
      <c r="C15" s="12" t="s">
        <v>10</v>
      </c>
      <c r="D15" s="13" t="s">
        <v>11</v>
      </c>
      <c r="E15" s="128" t="s">
        <v>11</v>
      </c>
    </row>
    <row r="16" ht="14.25" customHeight="1">
      <c r="A16" s="17" t="s">
        <v>1374</v>
      </c>
      <c r="B16" s="149" t="s">
        <v>1375</v>
      </c>
      <c r="C16" s="7" t="s">
        <v>10</v>
      </c>
      <c r="D16" s="18" t="s">
        <v>11</v>
      </c>
      <c r="E16" s="126" t="s">
        <v>11</v>
      </c>
    </row>
    <row r="17" ht="14.25" customHeight="1">
      <c r="A17" s="21" t="s">
        <v>1024</v>
      </c>
      <c r="B17" s="186" t="s">
        <v>1025</v>
      </c>
      <c r="C17" s="12" t="s">
        <v>10</v>
      </c>
      <c r="D17" s="13" t="s">
        <v>11</v>
      </c>
      <c r="E17" s="128" t="s">
        <v>11</v>
      </c>
    </row>
    <row r="18" ht="14.25" customHeight="1">
      <c r="A18" s="17" t="s">
        <v>1026</v>
      </c>
      <c r="B18" s="149" t="s">
        <v>1376</v>
      </c>
      <c r="C18" s="7" t="s">
        <v>10</v>
      </c>
      <c r="D18" s="18" t="s">
        <v>11</v>
      </c>
      <c r="E18" s="126" t="s">
        <v>11</v>
      </c>
    </row>
    <row r="19" ht="14.25" customHeight="1">
      <c r="A19" s="21" t="s">
        <v>1028</v>
      </c>
      <c r="B19" s="186" t="s">
        <v>1029</v>
      </c>
      <c r="C19" s="12" t="s">
        <v>10</v>
      </c>
      <c r="D19" s="13" t="s">
        <v>11</v>
      </c>
      <c r="E19" s="128" t="s">
        <v>11</v>
      </c>
    </row>
    <row r="20" ht="14.25" customHeight="1">
      <c r="A20" s="17" t="s">
        <v>1030</v>
      </c>
      <c r="B20" s="149" t="s">
        <v>1031</v>
      </c>
      <c r="C20" s="7" t="s">
        <v>10</v>
      </c>
      <c r="D20" s="18" t="s">
        <v>11</v>
      </c>
      <c r="E20" s="126" t="s">
        <v>11</v>
      </c>
    </row>
    <row r="21" ht="14.25" customHeight="1">
      <c r="A21" s="21" t="s">
        <v>1032</v>
      </c>
      <c r="B21" s="186" t="s">
        <v>1033</v>
      </c>
      <c r="C21" s="12" t="s">
        <v>10</v>
      </c>
      <c r="D21" s="13" t="s">
        <v>11</v>
      </c>
      <c r="E21" s="128" t="s">
        <v>11</v>
      </c>
    </row>
    <row r="22" ht="14.25" customHeight="1">
      <c r="A22" s="17" t="s">
        <v>1034</v>
      </c>
      <c r="B22" s="149" t="s">
        <v>1035</v>
      </c>
      <c r="C22" s="7" t="s">
        <v>10</v>
      </c>
      <c r="D22" s="18" t="s">
        <v>11</v>
      </c>
      <c r="E22" s="126" t="s">
        <v>11</v>
      </c>
    </row>
    <row r="23" ht="14.25" customHeight="1">
      <c r="A23" s="21" t="s">
        <v>1036</v>
      </c>
      <c r="B23" s="186" t="s">
        <v>1377</v>
      </c>
      <c r="C23" s="12" t="s">
        <v>10</v>
      </c>
      <c r="D23" s="13" t="s">
        <v>642</v>
      </c>
      <c r="E23" s="156" t="s">
        <v>642</v>
      </c>
    </row>
    <row r="24" ht="14.25" customHeight="1">
      <c r="A24" s="17" t="s">
        <v>1378</v>
      </c>
      <c r="B24" s="149" t="s">
        <v>1379</v>
      </c>
      <c r="C24" s="7" t="s">
        <v>10</v>
      </c>
      <c r="D24" s="18" t="s">
        <v>11</v>
      </c>
      <c r="E24" s="126" t="s">
        <v>11</v>
      </c>
    </row>
    <row r="25" ht="14.25" customHeight="1">
      <c r="A25" s="21" t="s">
        <v>1040</v>
      </c>
      <c r="B25" s="186" t="s">
        <v>1041</v>
      </c>
      <c r="C25" s="12" t="s">
        <v>10</v>
      </c>
      <c r="D25" s="13" t="s">
        <v>11</v>
      </c>
      <c r="E25" s="128" t="s">
        <v>11</v>
      </c>
    </row>
    <row r="26" ht="14.25" customHeight="1">
      <c r="A26" s="17" t="s">
        <v>1042</v>
      </c>
      <c r="B26" s="149" t="s">
        <v>1380</v>
      </c>
      <c r="C26" s="7" t="s">
        <v>10</v>
      </c>
      <c r="D26" s="18" t="s">
        <v>11</v>
      </c>
      <c r="E26" s="126" t="s">
        <v>11</v>
      </c>
    </row>
    <row r="27" ht="14.25" customHeight="1">
      <c r="A27" s="21" t="s">
        <v>1044</v>
      </c>
      <c r="B27" s="186" t="s">
        <v>1045</v>
      </c>
      <c r="C27" s="12" t="s">
        <v>10</v>
      </c>
      <c r="D27" s="13" t="s">
        <v>11</v>
      </c>
      <c r="E27" s="128" t="s">
        <v>11</v>
      </c>
    </row>
    <row r="28" ht="14.25" customHeight="1">
      <c r="A28" s="17" t="s">
        <v>1046</v>
      </c>
      <c r="B28" s="149" t="s">
        <v>1047</v>
      </c>
      <c r="C28" s="7" t="s">
        <v>10</v>
      </c>
      <c r="D28" s="18" t="s">
        <v>11</v>
      </c>
      <c r="E28" s="126" t="s">
        <v>11</v>
      </c>
    </row>
    <row r="29" ht="14.25" customHeight="1">
      <c r="A29" s="21" t="s">
        <v>1048</v>
      </c>
      <c r="B29" s="186" t="s">
        <v>1049</v>
      </c>
      <c r="C29" s="12" t="s">
        <v>10</v>
      </c>
      <c r="D29" s="13" t="s">
        <v>11</v>
      </c>
      <c r="E29" s="128" t="s">
        <v>11</v>
      </c>
    </row>
    <row r="30" ht="14.25" customHeight="1">
      <c r="A30" s="17" t="s">
        <v>0</v>
      </c>
      <c r="B30" s="149" t="s">
        <v>1104</v>
      </c>
      <c r="C30" s="7" t="s">
        <v>596</v>
      </c>
      <c r="D30" s="18" t="s">
        <v>11</v>
      </c>
      <c r="E30" s="126" t="s">
        <v>11</v>
      </c>
    </row>
    <row r="31" ht="14.25" customHeight="1">
      <c r="A31" s="76" t="s">
        <v>984</v>
      </c>
      <c r="B31" s="186" t="s">
        <v>1050</v>
      </c>
      <c r="C31" s="12" t="s">
        <v>596</v>
      </c>
      <c r="D31" s="13" t="s">
        <v>642</v>
      </c>
      <c r="E31" s="156" t="s">
        <v>642</v>
      </c>
    </row>
    <row r="32" ht="14.25" customHeight="1">
      <c r="A32" s="17" t="s">
        <v>1051</v>
      </c>
      <c r="B32" s="149" t="s">
        <v>825</v>
      </c>
      <c r="C32" s="7" t="s">
        <v>596</v>
      </c>
      <c r="D32" s="18" t="s">
        <v>642</v>
      </c>
      <c r="E32" s="157" t="s">
        <v>642</v>
      </c>
    </row>
    <row r="33" ht="14.25" customHeight="1">
      <c r="A33" s="21" t="s">
        <v>1052</v>
      </c>
      <c r="B33" s="186" t="s">
        <v>827</v>
      </c>
      <c r="C33" s="12" t="s">
        <v>596</v>
      </c>
      <c r="D33" s="13" t="s">
        <v>11</v>
      </c>
      <c r="E33" s="128" t="s">
        <v>11</v>
      </c>
    </row>
    <row r="34" ht="14.25" customHeight="1">
      <c r="A34" s="17" t="s">
        <v>846</v>
      </c>
      <c r="B34" s="149" t="s">
        <v>847</v>
      </c>
      <c r="C34" s="7" t="s">
        <v>596</v>
      </c>
      <c r="D34" s="18" t="s">
        <v>11</v>
      </c>
      <c r="E34" s="126" t="s">
        <v>11</v>
      </c>
    </row>
    <row r="35" ht="14.25" customHeight="1">
      <c r="A35" s="21" t="s">
        <v>1053</v>
      </c>
      <c r="B35" s="186" t="s">
        <v>1054</v>
      </c>
      <c r="C35" s="12" t="s">
        <v>596</v>
      </c>
      <c r="D35" s="13" t="s">
        <v>11</v>
      </c>
      <c r="E35" s="128" t="s">
        <v>11</v>
      </c>
    </row>
    <row r="36" ht="14.25" customHeight="1">
      <c r="A36" s="17" t="s">
        <v>1055</v>
      </c>
      <c r="B36" s="149" t="s">
        <v>1056</v>
      </c>
      <c r="C36" s="7" t="s">
        <v>596</v>
      </c>
      <c r="D36" s="18" t="s">
        <v>11</v>
      </c>
      <c r="E36" s="126" t="s">
        <v>11</v>
      </c>
    </row>
    <row r="37" ht="14.25" customHeight="1">
      <c r="A37" s="21" t="s">
        <v>1057</v>
      </c>
      <c r="B37" s="186" t="s">
        <v>1058</v>
      </c>
      <c r="C37" s="12" t="s">
        <v>596</v>
      </c>
      <c r="D37" s="13" t="s">
        <v>11</v>
      </c>
      <c r="E37" s="128" t="s">
        <v>11</v>
      </c>
    </row>
    <row r="38" ht="14.25" customHeight="1">
      <c r="A38" s="17" t="s">
        <v>1059</v>
      </c>
      <c r="B38" s="149" t="s">
        <v>1060</v>
      </c>
      <c r="C38" s="7" t="s">
        <v>596</v>
      </c>
      <c r="D38" s="18" t="s">
        <v>11</v>
      </c>
      <c r="E38" s="126" t="s">
        <v>11</v>
      </c>
    </row>
    <row r="39" ht="14.25" customHeight="1">
      <c r="A39" s="21" t="s">
        <v>1061</v>
      </c>
      <c r="B39" s="186" t="s">
        <v>1062</v>
      </c>
      <c r="C39" s="12" t="s">
        <v>596</v>
      </c>
      <c r="D39" s="13" t="s">
        <v>11</v>
      </c>
      <c r="E39" s="128" t="s">
        <v>11</v>
      </c>
    </row>
    <row r="40" ht="14.25" customHeight="1">
      <c r="A40" s="17" t="s">
        <v>1063</v>
      </c>
      <c r="B40" s="188" t="s">
        <v>1064</v>
      </c>
      <c r="C40" s="7" t="s">
        <v>596</v>
      </c>
      <c r="D40" s="18" t="s">
        <v>11</v>
      </c>
      <c r="E40" s="126" t="s">
        <v>11</v>
      </c>
    </row>
    <row r="41" ht="14.25" customHeight="1">
      <c r="A41" s="21" t="s">
        <v>1065</v>
      </c>
      <c r="B41" s="189" t="s">
        <v>1066</v>
      </c>
      <c r="C41" s="12" t="s">
        <v>596</v>
      </c>
      <c r="D41" s="13" t="s">
        <v>11</v>
      </c>
      <c r="E41" s="128" t="s">
        <v>11</v>
      </c>
    </row>
    <row r="42" ht="14.25" customHeight="1">
      <c r="A42" s="17" t="s">
        <v>1067</v>
      </c>
      <c r="B42" s="188" t="s">
        <v>1068</v>
      </c>
      <c r="C42" s="7" t="s">
        <v>596</v>
      </c>
      <c r="D42" s="18" t="s">
        <v>11</v>
      </c>
      <c r="E42" s="126" t="s">
        <v>11</v>
      </c>
    </row>
    <row r="43" ht="14.25" customHeight="1">
      <c r="A43" s="21" t="s">
        <v>1069</v>
      </c>
      <c r="B43" s="189" t="s">
        <v>1112</v>
      </c>
      <c r="C43" s="12" t="s">
        <v>596</v>
      </c>
      <c r="D43" s="13" t="s">
        <v>11</v>
      </c>
      <c r="E43" s="128" t="s">
        <v>11</v>
      </c>
    </row>
    <row r="44" ht="14.25" customHeight="1">
      <c r="A44" s="17" t="s">
        <v>1071</v>
      </c>
      <c r="B44" s="188" t="s">
        <v>1072</v>
      </c>
      <c r="C44" s="7" t="s">
        <v>596</v>
      </c>
      <c r="D44" s="18" t="s">
        <v>11</v>
      </c>
      <c r="E44" s="126" t="s">
        <v>11</v>
      </c>
    </row>
    <row r="45" ht="14.25" customHeight="1">
      <c r="A45" s="21" t="s">
        <v>1073</v>
      </c>
      <c r="B45" s="189" t="s">
        <v>1074</v>
      </c>
      <c r="C45" s="12" t="s">
        <v>596</v>
      </c>
      <c r="D45" s="13" t="s">
        <v>11</v>
      </c>
      <c r="E45" s="128" t="s">
        <v>11</v>
      </c>
    </row>
    <row r="46" ht="14.25" customHeight="1">
      <c r="A46" s="17" t="s">
        <v>1075</v>
      </c>
      <c r="B46" s="188" t="s">
        <v>1116</v>
      </c>
      <c r="C46" s="7" t="s">
        <v>596</v>
      </c>
      <c r="D46" s="18" t="s">
        <v>11</v>
      </c>
      <c r="E46" s="126" t="s">
        <v>11</v>
      </c>
    </row>
    <row r="47" ht="14.25" customHeight="1">
      <c r="A47" s="21" t="s">
        <v>1077</v>
      </c>
      <c r="B47" s="189" t="s">
        <v>1118</v>
      </c>
      <c r="C47" s="12" t="s">
        <v>596</v>
      </c>
      <c r="D47" s="13" t="s">
        <v>11</v>
      </c>
      <c r="E47" s="128" t="s">
        <v>11</v>
      </c>
    </row>
    <row r="48" ht="14.25" customHeight="1">
      <c r="A48" s="17" t="s">
        <v>1079</v>
      </c>
      <c r="B48" s="149" t="s">
        <v>1080</v>
      </c>
      <c r="C48" s="7" t="s">
        <v>596</v>
      </c>
      <c r="D48" s="18" t="s">
        <v>11</v>
      </c>
      <c r="E48" s="126" t="s">
        <v>11</v>
      </c>
    </row>
    <row r="49" ht="14.25" customHeight="1">
      <c r="A49" s="21" t="s">
        <v>1081</v>
      </c>
      <c r="B49" s="190" t="s">
        <v>1082</v>
      </c>
      <c r="C49" s="12" t="s">
        <v>596</v>
      </c>
      <c r="D49" s="13" t="s">
        <v>11</v>
      </c>
      <c r="E49" s="128" t="s">
        <v>11</v>
      </c>
    </row>
    <row r="50" ht="14.25" customHeight="1">
      <c r="A50" s="17" t="s">
        <v>1083</v>
      </c>
      <c r="B50" s="149" t="s">
        <v>1084</v>
      </c>
      <c r="C50" s="7" t="s">
        <v>596</v>
      </c>
      <c r="D50" s="18" t="s">
        <v>11</v>
      </c>
      <c r="E50" s="126" t="s">
        <v>11</v>
      </c>
    </row>
    <row r="51" ht="14.25" customHeight="1">
      <c r="A51" s="21" t="s">
        <v>1085</v>
      </c>
      <c r="B51" s="186" t="s">
        <v>1086</v>
      </c>
      <c r="C51" s="12" t="s">
        <v>596</v>
      </c>
      <c r="D51" s="13" t="s">
        <v>11</v>
      </c>
      <c r="E51" s="128" t="s">
        <v>11</v>
      </c>
    </row>
    <row r="52" ht="14.25" customHeight="1">
      <c r="A52" s="17" t="s">
        <v>1087</v>
      </c>
      <c r="B52" s="188" t="s">
        <v>1088</v>
      </c>
      <c r="C52" s="7" t="s">
        <v>596</v>
      </c>
      <c r="D52" s="18" t="s">
        <v>11</v>
      </c>
      <c r="E52" s="126" t="s">
        <v>11</v>
      </c>
    </row>
    <row r="53" ht="14.25" customHeight="1">
      <c r="A53" s="21" t="s">
        <v>1089</v>
      </c>
      <c r="B53" s="186" t="s">
        <v>1090</v>
      </c>
      <c r="C53" s="12" t="s">
        <v>596</v>
      </c>
      <c r="D53" s="13" t="s">
        <v>11</v>
      </c>
      <c r="E53" s="128" t="s">
        <v>11</v>
      </c>
    </row>
    <row r="54" ht="14.25" customHeight="1">
      <c r="A54" s="17" t="s">
        <v>1091</v>
      </c>
      <c r="B54" s="149" t="s">
        <v>1092</v>
      </c>
      <c r="C54" s="7" t="s">
        <v>596</v>
      </c>
      <c r="D54" s="18" t="s">
        <v>11</v>
      </c>
      <c r="E54" s="126" t="s">
        <v>11</v>
      </c>
    </row>
    <row r="55" ht="14.25" customHeight="1">
      <c r="A55" s="21" t="s">
        <v>1093</v>
      </c>
      <c r="B55" s="186" t="s">
        <v>1094</v>
      </c>
      <c r="C55" s="12" t="s">
        <v>596</v>
      </c>
      <c r="D55" s="13" t="s">
        <v>11</v>
      </c>
      <c r="E55" s="128" t="s">
        <v>11</v>
      </c>
    </row>
    <row r="56" ht="14.25" customHeight="1">
      <c r="A56" s="17" t="s">
        <v>1095</v>
      </c>
      <c r="B56" s="149" t="s">
        <v>1096</v>
      </c>
      <c r="C56" s="7" t="s">
        <v>596</v>
      </c>
      <c r="D56" s="18" t="s">
        <v>11</v>
      </c>
      <c r="E56" s="126" t="s">
        <v>11</v>
      </c>
    </row>
    <row r="57" ht="14.25" customHeight="1">
      <c r="A57" s="21" t="s">
        <v>1097</v>
      </c>
      <c r="B57" s="186" t="s">
        <v>1098</v>
      </c>
      <c r="C57" s="12" t="s">
        <v>596</v>
      </c>
      <c r="D57" s="13" t="s">
        <v>11</v>
      </c>
      <c r="E57" s="128" t="s">
        <v>11</v>
      </c>
    </row>
    <row r="58" ht="14.25" customHeight="1">
      <c r="A58" s="17" t="s">
        <v>1099</v>
      </c>
      <c r="B58" s="188" t="s">
        <v>1100</v>
      </c>
      <c r="C58" s="7" t="s">
        <v>596</v>
      </c>
      <c r="D58" s="18" t="s">
        <v>11</v>
      </c>
      <c r="E58" s="126" t="s">
        <v>11</v>
      </c>
    </row>
    <row r="59" ht="14.25" customHeight="1">
      <c r="A59" s="21" t="s">
        <v>1101</v>
      </c>
      <c r="B59" s="189" t="s">
        <v>1102</v>
      </c>
      <c r="C59" s="12" t="s">
        <v>596</v>
      </c>
      <c r="D59" s="13" t="s">
        <v>11</v>
      </c>
      <c r="E59" s="128" t="s">
        <v>1330</v>
      </c>
    </row>
    <row r="60" ht="14.25" customHeight="1">
      <c r="A60" s="17" t="s">
        <v>594</v>
      </c>
      <c r="B60" s="188" t="s">
        <v>595</v>
      </c>
      <c r="C60" s="7" t="s">
        <v>596</v>
      </c>
      <c r="D60" s="18" t="s">
        <v>11</v>
      </c>
      <c r="E60" s="126" t="s">
        <v>1330</v>
      </c>
    </row>
    <row r="61" ht="14.25" customHeight="1">
      <c r="A61" s="21" t="s">
        <v>1103</v>
      </c>
      <c r="B61" s="189" t="s">
        <v>1104</v>
      </c>
      <c r="C61" s="12" t="s">
        <v>906</v>
      </c>
      <c r="D61" s="13" t="s">
        <v>11</v>
      </c>
      <c r="E61" s="128" t="s">
        <v>11</v>
      </c>
    </row>
    <row r="62" ht="14.25" customHeight="1">
      <c r="A62" s="69" t="s">
        <v>984</v>
      </c>
      <c r="B62" s="188" t="s">
        <v>1050</v>
      </c>
      <c r="C62" s="7" t="s">
        <v>906</v>
      </c>
      <c r="D62" s="18" t="s">
        <v>11</v>
      </c>
      <c r="E62" s="126" t="s">
        <v>11</v>
      </c>
    </row>
    <row r="63" ht="14.25" customHeight="1">
      <c r="A63" s="21" t="s">
        <v>937</v>
      </c>
      <c r="B63" s="186" t="s">
        <v>825</v>
      </c>
      <c r="C63" s="12" t="s">
        <v>906</v>
      </c>
      <c r="D63" s="13" t="s">
        <v>11</v>
      </c>
      <c r="E63" s="128" t="s">
        <v>11</v>
      </c>
    </row>
    <row r="64" ht="14.25" customHeight="1">
      <c r="A64" s="17" t="s">
        <v>939</v>
      </c>
      <c r="B64" s="149" t="s">
        <v>940</v>
      </c>
      <c r="C64" s="7" t="s">
        <v>906</v>
      </c>
      <c r="D64" s="18" t="s">
        <v>11</v>
      </c>
      <c r="E64" s="126" t="s">
        <v>11</v>
      </c>
    </row>
    <row r="65" ht="14.25" customHeight="1">
      <c r="A65" s="21" t="s">
        <v>941</v>
      </c>
      <c r="B65" s="186" t="s">
        <v>847</v>
      </c>
      <c r="C65" s="12" t="s">
        <v>906</v>
      </c>
      <c r="D65" s="13" t="s">
        <v>11</v>
      </c>
      <c r="E65" s="128" t="s">
        <v>11</v>
      </c>
    </row>
    <row r="66" ht="14.25" customHeight="1">
      <c r="A66" s="17" t="s">
        <v>938</v>
      </c>
      <c r="B66" s="149" t="s">
        <v>827</v>
      </c>
      <c r="C66" s="7" t="s">
        <v>906</v>
      </c>
      <c r="D66" s="18" t="s">
        <v>11</v>
      </c>
      <c r="E66" s="126" t="s">
        <v>11</v>
      </c>
    </row>
    <row r="67" ht="14.25" customHeight="1">
      <c r="A67" s="21" t="s">
        <v>1105</v>
      </c>
      <c r="B67" s="186" t="s">
        <v>1054</v>
      </c>
      <c r="C67" s="12" t="s">
        <v>906</v>
      </c>
      <c r="D67" s="13" t="s">
        <v>11</v>
      </c>
      <c r="E67" s="128" t="s">
        <v>11</v>
      </c>
    </row>
    <row r="68" ht="14.25" customHeight="1">
      <c r="A68" s="17" t="s">
        <v>1106</v>
      </c>
      <c r="B68" s="149" t="s">
        <v>1056</v>
      </c>
      <c r="C68" s="7" t="s">
        <v>906</v>
      </c>
      <c r="D68" s="18" t="s">
        <v>11</v>
      </c>
      <c r="E68" s="126" t="s">
        <v>11</v>
      </c>
    </row>
    <row r="69" ht="14.25" customHeight="1">
      <c r="A69" s="21" t="s">
        <v>1107</v>
      </c>
      <c r="B69" s="186" t="s">
        <v>1058</v>
      </c>
      <c r="C69" s="12" t="s">
        <v>906</v>
      </c>
      <c r="D69" s="13" t="s">
        <v>11</v>
      </c>
      <c r="E69" s="128" t="s">
        <v>11</v>
      </c>
    </row>
    <row r="70" ht="14.25" customHeight="1">
      <c r="A70" s="17" t="s">
        <v>1059</v>
      </c>
      <c r="B70" s="149" t="s">
        <v>1060</v>
      </c>
      <c r="C70" s="7" t="s">
        <v>906</v>
      </c>
      <c r="D70" s="18" t="s">
        <v>11</v>
      </c>
      <c r="E70" s="126" t="s">
        <v>11</v>
      </c>
    </row>
    <row r="71" ht="14.25" customHeight="1">
      <c r="A71" s="21" t="s">
        <v>1061</v>
      </c>
      <c r="B71" s="189" t="s">
        <v>1062</v>
      </c>
      <c r="C71" s="12" t="s">
        <v>906</v>
      </c>
      <c r="D71" s="13" t="s">
        <v>11</v>
      </c>
      <c r="E71" s="128" t="s">
        <v>11</v>
      </c>
    </row>
    <row r="72" ht="14.25" customHeight="1">
      <c r="A72" s="17" t="s">
        <v>1108</v>
      </c>
      <c r="B72" s="188" t="s">
        <v>1064</v>
      </c>
      <c r="C72" s="7" t="s">
        <v>906</v>
      </c>
      <c r="D72" s="18" t="s">
        <v>11</v>
      </c>
      <c r="E72" s="126" t="s">
        <v>11</v>
      </c>
    </row>
    <row r="73" ht="14.25" customHeight="1">
      <c r="A73" s="21" t="s">
        <v>1109</v>
      </c>
      <c r="B73" s="189" t="s">
        <v>1066</v>
      </c>
      <c r="C73" s="12" t="s">
        <v>906</v>
      </c>
      <c r="D73" s="13" t="s">
        <v>11</v>
      </c>
      <c r="E73" s="128" t="s">
        <v>11</v>
      </c>
    </row>
    <row r="74" ht="14.25" customHeight="1">
      <c r="A74" s="17" t="s">
        <v>1110</v>
      </c>
      <c r="B74" s="188" t="s">
        <v>1068</v>
      </c>
      <c r="C74" s="7" t="s">
        <v>906</v>
      </c>
      <c r="D74" s="18" t="s">
        <v>11</v>
      </c>
      <c r="E74" s="126" t="s">
        <v>11</v>
      </c>
    </row>
    <row r="75" ht="14.25" customHeight="1">
      <c r="A75" s="21" t="s">
        <v>1111</v>
      </c>
      <c r="B75" s="189" t="s">
        <v>1112</v>
      </c>
      <c r="C75" s="12" t="s">
        <v>906</v>
      </c>
      <c r="D75" s="13" t="s">
        <v>11</v>
      </c>
      <c r="E75" s="128" t="s">
        <v>11</v>
      </c>
    </row>
    <row r="76" ht="14.25" customHeight="1">
      <c r="A76" s="17" t="s">
        <v>1113</v>
      </c>
      <c r="B76" s="188" t="s">
        <v>1072</v>
      </c>
      <c r="C76" s="7" t="s">
        <v>906</v>
      </c>
      <c r="D76" s="18" t="s">
        <v>11</v>
      </c>
      <c r="E76" s="126" t="s">
        <v>11</v>
      </c>
    </row>
    <row r="77" ht="14.25" customHeight="1">
      <c r="A77" s="21" t="s">
        <v>1114</v>
      </c>
      <c r="B77" s="189" t="s">
        <v>1074</v>
      </c>
      <c r="C77" s="12" t="s">
        <v>906</v>
      </c>
      <c r="D77" s="13" t="s">
        <v>11</v>
      </c>
      <c r="E77" s="128" t="s">
        <v>11</v>
      </c>
    </row>
    <row r="78" ht="14.25" customHeight="1">
      <c r="A78" s="17" t="s">
        <v>1115</v>
      </c>
      <c r="B78" s="188" t="s">
        <v>1116</v>
      </c>
      <c r="C78" s="7" t="s">
        <v>906</v>
      </c>
      <c r="D78" s="18" t="s">
        <v>11</v>
      </c>
      <c r="E78" s="126" t="s">
        <v>11</v>
      </c>
    </row>
    <row r="79" ht="14.25" customHeight="1">
      <c r="A79" s="21" t="s">
        <v>1117</v>
      </c>
      <c r="B79" s="186" t="s">
        <v>1118</v>
      </c>
      <c r="C79" s="12" t="s">
        <v>906</v>
      </c>
      <c r="D79" s="13" t="s">
        <v>11</v>
      </c>
      <c r="E79" s="128" t="s">
        <v>11</v>
      </c>
    </row>
    <row r="80" ht="14.25" customHeight="1">
      <c r="A80" s="17" t="s">
        <v>1119</v>
      </c>
      <c r="B80" s="191" t="s">
        <v>1080</v>
      </c>
      <c r="C80" s="7" t="s">
        <v>906</v>
      </c>
      <c r="D80" s="18" t="s">
        <v>11</v>
      </c>
      <c r="E80" s="126" t="s">
        <v>11</v>
      </c>
    </row>
    <row r="81" ht="14.25" customHeight="1">
      <c r="A81" s="21" t="s">
        <v>1120</v>
      </c>
      <c r="B81" s="186" t="s">
        <v>1082</v>
      </c>
      <c r="C81" s="12" t="s">
        <v>906</v>
      </c>
      <c r="D81" s="13" t="s">
        <v>11</v>
      </c>
      <c r="E81" s="128" t="s">
        <v>11</v>
      </c>
    </row>
    <row r="82" ht="14.25" customHeight="1">
      <c r="A82" s="17" t="s">
        <v>1121</v>
      </c>
      <c r="B82" s="149" t="s">
        <v>1084</v>
      </c>
      <c r="C82" s="7" t="s">
        <v>906</v>
      </c>
      <c r="D82" s="18" t="s">
        <v>11</v>
      </c>
      <c r="E82" s="126" t="s">
        <v>11</v>
      </c>
    </row>
    <row r="83" ht="14.25" customHeight="1">
      <c r="A83" s="21" t="s">
        <v>1122</v>
      </c>
      <c r="B83" s="189" t="s">
        <v>1086</v>
      </c>
      <c r="C83" s="27" t="s">
        <v>906</v>
      </c>
      <c r="D83" s="192" t="s">
        <v>11</v>
      </c>
      <c r="E83" s="142" t="s">
        <v>11</v>
      </c>
    </row>
    <row r="84" ht="14.25" customHeight="1">
      <c r="A84" s="17" t="s">
        <v>1123</v>
      </c>
      <c r="B84" s="149" t="s">
        <v>1088</v>
      </c>
      <c r="C84" s="28" t="s">
        <v>906</v>
      </c>
      <c r="D84" s="175" t="s">
        <v>11</v>
      </c>
      <c r="E84" s="144" t="s">
        <v>11</v>
      </c>
    </row>
    <row r="85" ht="14.25" customHeight="1">
      <c r="A85" s="21" t="s">
        <v>1124</v>
      </c>
      <c r="B85" s="186" t="s">
        <v>1090</v>
      </c>
      <c r="C85" s="27" t="s">
        <v>906</v>
      </c>
      <c r="D85" s="192" t="s">
        <v>11</v>
      </c>
      <c r="E85" s="142" t="s">
        <v>11</v>
      </c>
    </row>
    <row r="86" ht="14.25" customHeight="1">
      <c r="A86" s="17" t="s">
        <v>1125</v>
      </c>
      <c r="B86" s="149" t="s">
        <v>1092</v>
      </c>
      <c r="C86" s="28" t="s">
        <v>906</v>
      </c>
      <c r="D86" s="175" t="s">
        <v>11</v>
      </c>
      <c r="E86" s="144" t="s">
        <v>11</v>
      </c>
    </row>
    <row r="87" ht="14.25" customHeight="1">
      <c r="A87" s="21" t="s">
        <v>1126</v>
      </c>
      <c r="B87" s="189" t="s">
        <v>1094</v>
      </c>
      <c r="C87" s="27" t="s">
        <v>906</v>
      </c>
      <c r="D87" s="192" t="s">
        <v>11</v>
      </c>
      <c r="E87" s="142" t="s">
        <v>11</v>
      </c>
    </row>
    <row r="88" ht="14.25" customHeight="1">
      <c r="A88" s="17" t="s">
        <v>1127</v>
      </c>
      <c r="B88" s="149" t="s">
        <v>1096</v>
      </c>
      <c r="C88" s="28" t="s">
        <v>906</v>
      </c>
      <c r="D88" s="175" t="s">
        <v>11</v>
      </c>
      <c r="E88" s="144" t="s">
        <v>11</v>
      </c>
    </row>
    <row r="89" ht="14.25" customHeight="1">
      <c r="A89" s="21" t="s">
        <v>1128</v>
      </c>
      <c r="B89" s="189" t="s">
        <v>1098</v>
      </c>
      <c r="C89" s="27" t="s">
        <v>906</v>
      </c>
      <c r="D89" s="192" t="s">
        <v>11</v>
      </c>
      <c r="E89" s="142" t="s">
        <v>11</v>
      </c>
    </row>
    <row r="90" ht="14.25" customHeight="1">
      <c r="A90" s="17" t="s">
        <v>1129</v>
      </c>
      <c r="B90" s="188" t="s">
        <v>1100</v>
      </c>
      <c r="C90" s="28" t="s">
        <v>906</v>
      </c>
      <c r="D90" s="175" t="s">
        <v>11</v>
      </c>
      <c r="E90" s="144" t="s">
        <v>11</v>
      </c>
    </row>
    <row r="91" ht="14.25" customHeight="1">
      <c r="A91" s="152" t="s">
        <v>1130</v>
      </c>
      <c r="B91" s="193" t="s">
        <v>1102</v>
      </c>
      <c r="C91" s="182" t="s">
        <v>906</v>
      </c>
      <c r="D91" s="194" t="s">
        <v>11</v>
      </c>
      <c r="E91" s="155" t="s">
        <v>1330</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5" t="s">
        <v>4</v>
      </c>
    </row>
    <row r="2" ht="14.25" customHeight="1">
      <c r="A2" s="17" t="s">
        <v>998</v>
      </c>
      <c r="B2" s="150" t="s">
        <v>1133</v>
      </c>
      <c r="C2" s="125"/>
      <c r="D2" s="18" t="s">
        <v>642</v>
      </c>
      <c r="E2" s="126" t="s">
        <v>11</v>
      </c>
    </row>
    <row r="3" ht="14.25" customHeight="1">
      <c r="A3" s="21" t="s">
        <v>1134</v>
      </c>
      <c r="B3" s="148" t="s">
        <v>1135</v>
      </c>
      <c r="C3" s="125"/>
      <c r="D3" s="13" t="s">
        <v>642</v>
      </c>
      <c r="E3" s="128" t="s">
        <v>11</v>
      </c>
    </row>
    <row r="4" ht="14.25" customHeight="1">
      <c r="A4" s="17" t="s">
        <v>1136</v>
      </c>
      <c r="B4" s="150" t="s">
        <v>1137</v>
      </c>
      <c r="C4" s="125"/>
      <c r="D4" s="18" t="s">
        <v>642</v>
      </c>
      <c r="E4" s="126" t="s">
        <v>11</v>
      </c>
    </row>
    <row r="5" ht="14.25" customHeight="1">
      <c r="A5" s="21" t="s">
        <v>602</v>
      </c>
      <c r="B5" s="148" t="s">
        <v>603</v>
      </c>
      <c r="C5" s="125"/>
      <c r="D5" s="13" t="s">
        <v>642</v>
      </c>
      <c r="E5" s="128" t="s">
        <v>11</v>
      </c>
    </row>
    <row r="6" ht="14.25" customHeight="1">
      <c r="A6" s="17" t="s">
        <v>1138</v>
      </c>
      <c r="B6" s="150" t="s">
        <v>1139</v>
      </c>
      <c r="C6" s="125"/>
      <c r="D6" s="18" t="s">
        <v>642</v>
      </c>
      <c r="E6" s="126" t="s">
        <v>11</v>
      </c>
    </row>
    <row r="7" ht="14.25" customHeight="1">
      <c r="A7" s="21" t="s">
        <v>1140</v>
      </c>
      <c r="B7" s="148" t="s">
        <v>1381</v>
      </c>
      <c r="C7" s="125"/>
      <c r="D7" s="13" t="s">
        <v>642</v>
      </c>
      <c r="E7" s="128" t="s">
        <v>11</v>
      </c>
    </row>
    <row r="8" ht="14.25" customHeight="1">
      <c r="A8" s="17" t="s">
        <v>1142</v>
      </c>
      <c r="B8" s="150" t="s">
        <v>1382</v>
      </c>
      <c r="C8" s="125"/>
      <c r="D8" s="18" t="s">
        <v>642</v>
      </c>
      <c r="E8" s="126" t="s">
        <v>11</v>
      </c>
    </row>
    <row r="9" ht="14.25" customHeight="1">
      <c r="A9" s="21" t="s">
        <v>1144</v>
      </c>
      <c r="B9" s="148" t="s">
        <v>1383</v>
      </c>
      <c r="C9" s="125"/>
      <c r="D9" s="13" t="s">
        <v>642</v>
      </c>
      <c r="E9" s="128" t="s">
        <v>11</v>
      </c>
    </row>
    <row r="10" ht="14.25" customHeight="1">
      <c r="A10" s="17" t="s">
        <v>1147</v>
      </c>
      <c r="B10" s="150" t="s">
        <v>1384</v>
      </c>
      <c r="C10" s="125"/>
      <c r="D10" s="18" t="s">
        <v>642</v>
      </c>
      <c r="E10" s="126" t="s">
        <v>11</v>
      </c>
    </row>
    <row r="11" ht="14.25" customHeight="1">
      <c r="A11" s="21" t="s">
        <v>1150</v>
      </c>
      <c r="B11" s="148" t="s">
        <v>1151</v>
      </c>
      <c r="C11" s="125"/>
      <c r="D11" s="13" t="s">
        <v>642</v>
      </c>
      <c r="E11" s="128" t="s">
        <v>11</v>
      </c>
    </row>
    <row r="12" ht="14.25" customHeight="1">
      <c r="A12" s="17" t="s">
        <v>1152</v>
      </c>
      <c r="B12" s="150" t="s">
        <v>1385</v>
      </c>
      <c r="C12" s="125"/>
      <c r="D12" s="18" t="s">
        <v>642</v>
      </c>
      <c r="E12" s="126" t="s">
        <v>11</v>
      </c>
    </row>
    <row r="13" ht="14.25" customHeight="1">
      <c r="A13" s="21" t="s">
        <v>1154</v>
      </c>
      <c r="B13" s="148" t="s">
        <v>1155</v>
      </c>
      <c r="C13" s="125"/>
      <c r="D13" s="13" t="s">
        <v>642</v>
      </c>
      <c r="E13" s="128" t="s">
        <v>11</v>
      </c>
    </row>
    <row r="14" ht="14.25" customHeight="1">
      <c r="A14" s="17" t="s">
        <v>1156</v>
      </c>
      <c r="B14" s="150" t="s">
        <v>1157</v>
      </c>
      <c r="C14" s="125"/>
      <c r="D14" s="18" t="s">
        <v>642</v>
      </c>
      <c r="E14" s="126" t="s">
        <v>11</v>
      </c>
    </row>
    <row r="15" ht="14.25" customHeight="1">
      <c r="A15" s="21" t="s">
        <v>1158</v>
      </c>
      <c r="B15" s="148" t="s">
        <v>1386</v>
      </c>
      <c r="C15" s="125"/>
      <c r="D15" s="13" t="s">
        <v>642</v>
      </c>
      <c r="E15" s="128" t="s">
        <v>11</v>
      </c>
    </row>
    <row r="16" ht="14.25" customHeight="1">
      <c r="A16" s="17" t="s">
        <v>1160</v>
      </c>
      <c r="B16" s="150" t="s">
        <v>1161</v>
      </c>
      <c r="C16" s="125"/>
      <c r="D16" s="18" t="s">
        <v>642</v>
      </c>
      <c r="E16" s="126" t="s">
        <v>11</v>
      </c>
    </row>
    <row r="17" ht="14.25" customHeight="1">
      <c r="A17" s="21" t="s">
        <v>1162</v>
      </c>
      <c r="B17" s="148" t="s">
        <v>1163</v>
      </c>
      <c r="C17" s="125"/>
      <c r="D17" s="13" t="s">
        <v>642</v>
      </c>
      <c r="E17" s="128" t="s">
        <v>11</v>
      </c>
    </row>
    <row r="18" ht="14.25" customHeight="1">
      <c r="A18" s="17" t="s">
        <v>1164</v>
      </c>
      <c r="B18" s="150" t="s">
        <v>1165</v>
      </c>
      <c r="C18" s="125"/>
      <c r="D18" s="18" t="s">
        <v>642</v>
      </c>
      <c r="E18" s="126" t="s">
        <v>11</v>
      </c>
    </row>
    <row r="19" ht="14.25" customHeight="1">
      <c r="A19" s="21" t="s">
        <v>1044</v>
      </c>
      <c r="B19" s="148" t="s">
        <v>1045</v>
      </c>
      <c r="C19" s="125"/>
      <c r="D19" s="13" t="s">
        <v>642</v>
      </c>
      <c r="E19" s="128" t="s">
        <v>11</v>
      </c>
    </row>
    <row r="20" ht="14.25" customHeight="1">
      <c r="A20" s="17" t="s">
        <v>1166</v>
      </c>
      <c r="B20" s="150" t="s">
        <v>1167</v>
      </c>
      <c r="C20" s="125"/>
      <c r="D20" s="18" t="s">
        <v>642</v>
      </c>
      <c r="E20" s="126" t="s">
        <v>11</v>
      </c>
    </row>
    <row r="21" ht="14.25" customHeight="1">
      <c r="A21" s="21" t="s">
        <v>1168</v>
      </c>
      <c r="B21" s="148" t="s">
        <v>1169</v>
      </c>
      <c r="C21" s="125"/>
      <c r="D21" s="13" t="s">
        <v>642</v>
      </c>
      <c r="E21" s="128" t="s">
        <v>11</v>
      </c>
    </row>
    <row r="22" ht="14.25" customHeight="1">
      <c r="A22" s="17" t="s">
        <v>1170</v>
      </c>
      <c r="B22" s="150" t="s">
        <v>1171</v>
      </c>
      <c r="C22" s="125"/>
      <c r="D22" s="18" t="s">
        <v>642</v>
      </c>
      <c r="E22" s="126" t="s">
        <v>11</v>
      </c>
    </row>
    <row r="23" ht="14.25" customHeight="1">
      <c r="A23" s="11" t="s">
        <v>1172</v>
      </c>
      <c r="B23" s="148" t="s">
        <v>1173</v>
      </c>
      <c r="C23" s="125"/>
      <c r="D23" s="13" t="s">
        <v>642</v>
      </c>
      <c r="E23" s="128" t="s">
        <v>11</v>
      </c>
    </row>
    <row r="24" ht="14.25" customHeight="1">
      <c r="A24" s="17" t="s">
        <v>1174</v>
      </c>
      <c r="B24" s="150" t="s">
        <v>1175</v>
      </c>
      <c r="C24" s="125"/>
      <c r="D24" s="18" t="s">
        <v>642</v>
      </c>
      <c r="E24" s="126" t="s">
        <v>11</v>
      </c>
    </row>
    <row r="25" ht="14.25" customHeight="1">
      <c r="A25" s="21" t="s">
        <v>1176</v>
      </c>
      <c r="B25" s="148" t="s">
        <v>1177</v>
      </c>
      <c r="C25" s="125"/>
      <c r="D25" s="13" t="s">
        <v>642</v>
      </c>
      <c r="E25" s="128" t="s">
        <v>11</v>
      </c>
    </row>
    <row r="26" ht="14.25" customHeight="1">
      <c r="A26" s="17" t="s">
        <v>1178</v>
      </c>
      <c r="B26" s="150" t="s">
        <v>1179</v>
      </c>
      <c r="C26" s="125"/>
      <c r="D26" s="18" t="s">
        <v>642</v>
      </c>
      <c r="E26" s="126" t="s">
        <v>11</v>
      </c>
    </row>
    <row r="27" ht="14.25" customHeight="1">
      <c r="A27" s="21" t="s">
        <v>1180</v>
      </c>
      <c r="B27" s="148" t="s">
        <v>1181</v>
      </c>
      <c r="C27" s="125"/>
      <c r="D27" s="13" t="s">
        <v>642</v>
      </c>
      <c r="E27" s="128" t="s">
        <v>11</v>
      </c>
    </row>
    <row r="28" ht="14.25" customHeight="1">
      <c r="A28" s="17" t="s">
        <v>1182</v>
      </c>
      <c r="B28" s="150" t="s">
        <v>1183</v>
      </c>
      <c r="C28" s="125"/>
      <c r="D28" s="18" t="s">
        <v>642</v>
      </c>
      <c r="E28" s="126" t="s">
        <v>11</v>
      </c>
    </row>
    <row r="29" ht="14.25" customHeight="1">
      <c r="A29" s="21" t="s">
        <v>594</v>
      </c>
      <c r="B29" s="148" t="s">
        <v>595</v>
      </c>
      <c r="C29" s="125"/>
      <c r="D29" s="13" t="s">
        <v>642</v>
      </c>
      <c r="E29" s="128" t="s">
        <v>11</v>
      </c>
    </row>
    <row r="30" ht="14.25" customHeight="1">
      <c r="A30" s="17" t="s">
        <v>1184</v>
      </c>
      <c r="B30" s="150" t="s">
        <v>1242</v>
      </c>
      <c r="C30" s="125"/>
      <c r="D30" s="18" t="s">
        <v>642</v>
      </c>
      <c r="E30" s="126" t="s">
        <v>11</v>
      </c>
    </row>
    <row r="31" ht="14.25" customHeight="1">
      <c r="A31" s="21" t="s">
        <v>1186</v>
      </c>
      <c r="B31" s="148" t="s">
        <v>1187</v>
      </c>
      <c r="C31" s="125"/>
      <c r="D31" s="13" t="s">
        <v>642</v>
      </c>
      <c r="E31" s="128" t="s">
        <v>11</v>
      </c>
    </row>
    <row r="32" ht="14.25" customHeight="1">
      <c r="A32" s="17" t="s">
        <v>1188</v>
      </c>
      <c r="B32" s="150" t="s">
        <v>1189</v>
      </c>
      <c r="C32" s="125"/>
      <c r="D32" s="18" t="s">
        <v>642</v>
      </c>
      <c r="E32" s="126" t="s">
        <v>11</v>
      </c>
    </row>
    <row r="33" ht="14.25" customHeight="1">
      <c r="A33" s="21" t="s">
        <v>1190</v>
      </c>
      <c r="B33" s="148" t="s">
        <v>1191</v>
      </c>
      <c r="C33" s="125"/>
      <c r="D33" s="13" t="s">
        <v>642</v>
      </c>
      <c r="E33" s="128" t="s">
        <v>11</v>
      </c>
    </row>
    <row r="34" ht="14.25" customHeight="1">
      <c r="A34" s="17" t="s">
        <v>1192</v>
      </c>
      <c r="B34" s="150" t="s">
        <v>1102</v>
      </c>
      <c r="C34" s="125"/>
      <c r="D34" s="18" t="s">
        <v>642</v>
      </c>
      <c r="E34" s="126" t="s">
        <v>11</v>
      </c>
    </row>
    <row r="35" ht="14.25" customHeight="1">
      <c r="A35" s="21" t="s">
        <v>1193</v>
      </c>
      <c r="B35" s="148" t="s">
        <v>1194</v>
      </c>
      <c r="C35" s="125"/>
      <c r="D35" s="13" t="s">
        <v>642</v>
      </c>
      <c r="E35" s="128" t="s">
        <v>11</v>
      </c>
    </row>
    <row r="36" ht="14.25" customHeight="1">
      <c r="A36" s="17" t="s">
        <v>1195</v>
      </c>
      <c r="B36" s="150" t="s">
        <v>1196</v>
      </c>
      <c r="C36" s="125"/>
      <c r="D36" s="18" t="s">
        <v>642</v>
      </c>
      <c r="E36" s="126" t="s">
        <v>11</v>
      </c>
    </row>
    <row r="37" ht="14.25" customHeight="1">
      <c r="A37" s="21" t="s">
        <v>1197</v>
      </c>
      <c r="B37" s="148" t="s">
        <v>1198</v>
      </c>
      <c r="C37" s="125"/>
      <c r="D37" s="13" t="s">
        <v>642</v>
      </c>
      <c r="E37" s="128" t="s">
        <v>11</v>
      </c>
    </row>
    <row r="38" ht="14.25" customHeight="1">
      <c r="A38" s="17" t="s">
        <v>1199</v>
      </c>
      <c r="B38" s="150" t="s">
        <v>1200</v>
      </c>
      <c r="C38" s="125"/>
      <c r="D38" s="18" t="s">
        <v>642</v>
      </c>
      <c r="E38" s="126" t="s">
        <v>11</v>
      </c>
    </row>
    <row r="39" ht="14.25" customHeight="1">
      <c r="A39" s="21" t="s">
        <v>1201</v>
      </c>
      <c r="B39" s="148" t="s">
        <v>1202</v>
      </c>
      <c r="C39" s="125"/>
      <c r="D39" s="13" t="s">
        <v>642</v>
      </c>
      <c r="E39" s="128" t="s">
        <v>11</v>
      </c>
    </row>
    <row r="40" ht="14.25" customHeight="1">
      <c r="A40" s="17" t="s">
        <v>1203</v>
      </c>
      <c r="B40" s="150" t="s">
        <v>1204</v>
      </c>
      <c r="C40" s="125"/>
      <c r="D40" s="18" t="s">
        <v>642</v>
      </c>
      <c r="E40" s="126" t="s">
        <v>11</v>
      </c>
    </row>
    <row r="41" ht="14.25" customHeight="1">
      <c r="A41" s="21" t="s">
        <v>1205</v>
      </c>
      <c r="B41" s="148" t="s">
        <v>1206</v>
      </c>
      <c r="C41" s="125"/>
      <c r="D41" s="13" t="s">
        <v>642</v>
      </c>
      <c r="E41" s="128" t="s">
        <v>11</v>
      </c>
    </row>
    <row r="42" ht="14.25" customHeight="1">
      <c r="A42" s="17" t="s">
        <v>1207</v>
      </c>
      <c r="B42" s="150" t="s">
        <v>1208</v>
      </c>
      <c r="C42" s="125"/>
      <c r="D42" s="18" t="s">
        <v>642</v>
      </c>
      <c r="E42" s="126" t="s">
        <v>11</v>
      </c>
    </row>
    <row r="43" ht="14.25" customHeight="1">
      <c r="A43" s="21" t="s">
        <v>824</v>
      </c>
      <c r="B43" s="148" t="s">
        <v>825</v>
      </c>
      <c r="C43" s="125"/>
      <c r="D43" s="13" t="s">
        <v>642</v>
      </c>
      <c r="E43" s="128" t="s">
        <v>11</v>
      </c>
    </row>
    <row r="44" ht="14.25" customHeight="1">
      <c r="A44" s="17" t="s">
        <v>826</v>
      </c>
      <c r="B44" s="150" t="s">
        <v>827</v>
      </c>
      <c r="C44" s="125"/>
      <c r="D44" s="18" t="s">
        <v>642</v>
      </c>
      <c r="E44" s="126" t="s">
        <v>11</v>
      </c>
    </row>
    <row r="45" ht="14.25" customHeight="1">
      <c r="A45" s="21" t="s">
        <v>1095</v>
      </c>
      <c r="B45" s="148" t="s">
        <v>1096</v>
      </c>
      <c r="C45" s="125"/>
      <c r="D45" s="13" t="s">
        <v>642</v>
      </c>
      <c r="E45" s="128" t="s">
        <v>11</v>
      </c>
    </row>
    <row r="46" ht="14.25" customHeight="1">
      <c r="A46" s="17" t="s">
        <v>1097</v>
      </c>
      <c r="B46" s="150" t="s">
        <v>1098</v>
      </c>
      <c r="C46" s="125"/>
      <c r="D46" s="18" t="s">
        <v>642</v>
      </c>
      <c r="E46" s="126" t="s">
        <v>11</v>
      </c>
    </row>
    <row r="47" ht="14.25" customHeight="1">
      <c r="A47" s="21" t="s">
        <v>1099</v>
      </c>
      <c r="B47" s="148" t="s">
        <v>1100</v>
      </c>
      <c r="C47" s="125"/>
      <c r="D47" s="13" t="s">
        <v>642</v>
      </c>
      <c r="E47" s="128" t="s">
        <v>11</v>
      </c>
    </row>
    <row r="48" ht="14.25" customHeight="1">
      <c r="A48" s="17" t="s">
        <v>1209</v>
      </c>
      <c r="B48" s="150" t="s">
        <v>1210</v>
      </c>
      <c r="C48" s="125"/>
      <c r="D48" s="18" t="s">
        <v>642</v>
      </c>
      <c r="E48" s="126" t="s">
        <v>11</v>
      </c>
    </row>
    <row r="49" ht="14.25" customHeight="1">
      <c r="A49" s="21" t="s">
        <v>1211</v>
      </c>
      <c r="B49" s="148" t="s">
        <v>1212</v>
      </c>
      <c r="C49" s="125"/>
      <c r="D49" s="13" t="s">
        <v>642</v>
      </c>
      <c r="E49" s="128" t="s">
        <v>11</v>
      </c>
    </row>
    <row r="50" ht="14.25" customHeight="1">
      <c r="A50" s="17" t="s">
        <v>1213</v>
      </c>
      <c r="B50" s="150" t="s">
        <v>1214</v>
      </c>
      <c r="C50" s="125"/>
      <c r="D50" s="18" t="s">
        <v>642</v>
      </c>
      <c r="E50" s="126" t="s">
        <v>11</v>
      </c>
    </row>
    <row r="51" ht="14.25" customHeight="1">
      <c r="A51" s="21" t="s">
        <v>1215</v>
      </c>
      <c r="B51" s="148" t="s">
        <v>1216</v>
      </c>
      <c r="C51" s="125"/>
      <c r="D51" s="13" t="s">
        <v>642</v>
      </c>
      <c r="E51" s="128" t="s">
        <v>11</v>
      </c>
    </row>
    <row r="52" ht="14.25" customHeight="1">
      <c r="A52" s="17" t="s">
        <v>1217</v>
      </c>
      <c r="B52" s="150" t="s">
        <v>1218</v>
      </c>
      <c r="C52" s="125"/>
      <c r="D52" s="18" t="s">
        <v>642</v>
      </c>
      <c r="E52" s="126" t="s">
        <v>11</v>
      </c>
    </row>
    <row r="53" ht="14.25" customHeight="1">
      <c r="A53" s="21" t="s">
        <v>1093</v>
      </c>
      <c r="B53" s="148" t="s">
        <v>1219</v>
      </c>
      <c r="C53" s="125"/>
      <c r="D53" s="13" t="s">
        <v>642</v>
      </c>
      <c r="E53" s="128" t="s">
        <v>11</v>
      </c>
    </row>
    <row r="54" ht="14.25" customHeight="1">
      <c r="A54" s="17" t="s">
        <v>1220</v>
      </c>
      <c r="B54" s="150" t="s">
        <v>1221</v>
      </c>
      <c r="C54" s="125"/>
      <c r="D54" s="18" t="s">
        <v>642</v>
      </c>
      <c r="E54" s="126" t="s">
        <v>11</v>
      </c>
    </row>
    <row r="55" ht="14.25" customHeight="1">
      <c r="A55" s="21" t="s">
        <v>1222</v>
      </c>
      <c r="B55" s="148" t="s">
        <v>1223</v>
      </c>
      <c r="C55" s="125"/>
      <c r="D55" s="13" t="s">
        <v>642</v>
      </c>
      <c r="E55" s="128" t="s">
        <v>11</v>
      </c>
    </row>
    <row r="56" ht="14.25" customHeight="1">
      <c r="A56" s="17" t="s">
        <v>1224</v>
      </c>
      <c r="B56" s="150" t="s">
        <v>1225</v>
      </c>
      <c r="C56" s="195"/>
      <c r="D56" s="18" t="s">
        <v>642</v>
      </c>
      <c r="E56" s="126" t="s">
        <v>11</v>
      </c>
    </row>
    <row r="57" ht="14.25" customHeight="1">
      <c r="A57" s="21" t="s">
        <v>1226</v>
      </c>
      <c r="B57" s="148" t="s">
        <v>1227</v>
      </c>
      <c r="C57" s="195"/>
      <c r="D57" s="13" t="s">
        <v>642</v>
      </c>
      <c r="E57" s="128" t="s">
        <v>11</v>
      </c>
    </row>
    <row r="58" ht="14.25" customHeight="1">
      <c r="A58" s="17" t="s">
        <v>1228</v>
      </c>
      <c r="B58" s="150" t="s">
        <v>1229</v>
      </c>
      <c r="C58" s="195"/>
      <c r="D58" s="18" t="s">
        <v>642</v>
      </c>
      <c r="E58" s="126" t="s">
        <v>11</v>
      </c>
    </row>
    <row r="59" ht="14.25" customHeight="1">
      <c r="A59" s="21" t="s">
        <v>1230</v>
      </c>
      <c r="B59" s="148" t="s">
        <v>1231</v>
      </c>
      <c r="C59" s="195"/>
      <c r="D59" s="13" t="s">
        <v>642</v>
      </c>
      <c r="E59" s="128" t="s">
        <v>11</v>
      </c>
    </row>
    <row r="60" ht="14.25" customHeight="1">
      <c r="A60" s="17" t="s">
        <v>1232</v>
      </c>
      <c r="B60" s="150" t="s">
        <v>1257</v>
      </c>
      <c r="C60" s="195"/>
      <c r="D60" s="18" t="s">
        <v>642</v>
      </c>
      <c r="E60" s="126" t="s">
        <v>11</v>
      </c>
    </row>
    <row r="61" ht="14.25" customHeight="1">
      <c r="A61" s="21" t="s">
        <v>1234</v>
      </c>
      <c r="B61" s="148" t="s">
        <v>1259</v>
      </c>
      <c r="C61" s="195"/>
      <c r="D61" s="13" t="s">
        <v>642</v>
      </c>
      <c r="E61" s="128" t="s">
        <v>11</v>
      </c>
    </row>
    <row r="62" ht="14.25" customHeight="1">
      <c r="A62" s="17" t="s">
        <v>1236</v>
      </c>
      <c r="B62" s="150" t="s">
        <v>1261</v>
      </c>
      <c r="C62" s="195"/>
      <c r="D62" s="18" t="s">
        <v>642</v>
      </c>
      <c r="E62" s="126" t="s">
        <v>11</v>
      </c>
    </row>
    <row r="63" ht="14.25" customHeight="1">
      <c r="A63" s="21" t="s">
        <v>1238</v>
      </c>
      <c r="B63" s="148" t="s">
        <v>1263</v>
      </c>
      <c r="C63" s="195"/>
      <c r="D63" s="13" t="s">
        <v>642</v>
      </c>
      <c r="E63" s="128" t="s">
        <v>11</v>
      </c>
    </row>
    <row r="64" ht="14.25" customHeight="1">
      <c r="A64" s="17" t="s">
        <v>1240</v>
      </c>
      <c r="B64" s="150" t="s">
        <v>595</v>
      </c>
      <c r="C64" s="195"/>
      <c r="D64" s="18" t="s">
        <v>642</v>
      </c>
      <c r="E64" s="126" t="s">
        <v>11</v>
      </c>
    </row>
    <row r="65" ht="14.25" customHeight="1">
      <c r="A65" s="21" t="s">
        <v>1241</v>
      </c>
      <c r="B65" s="148" t="s">
        <v>1242</v>
      </c>
      <c r="C65" s="195"/>
      <c r="D65" s="13" t="s">
        <v>642</v>
      </c>
      <c r="E65" s="128" t="s">
        <v>11</v>
      </c>
    </row>
    <row r="66" ht="14.25" customHeight="1">
      <c r="A66" s="17" t="s">
        <v>1243</v>
      </c>
      <c r="B66" s="150" t="s">
        <v>1187</v>
      </c>
      <c r="C66" s="195"/>
      <c r="D66" s="18" t="s">
        <v>642</v>
      </c>
      <c r="E66" s="126" t="s">
        <v>11</v>
      </c>
    </row>
    <row r="67" ht="14.25" customHeight="1">
      <c r="A67" s="21" t="s">
        <v>1244</v>
      </c>
      <c r="B67" s="148" t="s">
        <v>1189</v>
      </c>
      <c r="C67" s="195"/>
      <c r="D67" s="13" t="s">
        <v>642</v>
      </c>
      <c r="E67" s="128" t="s">
        <v>11</v>
      </c>
    </row>
    <row r="68" ht="14.25" customHeight="1">
      <c r="A68" s="17" t="s">
        <v>1245</v>
      </c>
      <c r="B68" s="150" t="s">
        <v>1191</v>
      </c>
      <c r="C68" s="195"/>
      <c r="D68" s="18" t="s">
        <v>642</v>
      </c>
      <c r="E68" s="126" t="s">
        <v>11</v>
      </c>
    </row>
    <row r="69" ht="14.25" customHeight="1">
      <c r="A69" s="21" t="s">
        <v>1246</v>
      </c>
      <c r="B69" s="148" t="s">
        <v>1102</v>
      </c>
      <c r="C69" s="195"/>
      <c r="D69" s="13" t="s">
        <v>642</v>
      </c>
      <c r="E69" s="128" t="s">
        <v>11</v>
      </c>
    </row>
    <row r="70" ht="14.25" customHeight="1">
      <c r="A70" s="17" t="s">
        <v>1193</v>
      </c>
      <c r="B70" s="150" t="s">
        <v>1194</v>
      </c>
      <c r="C70" s="195"/>
      <c r="D70" s="18" t="s">
        <v>642</v>
      </c>
      <c r="E70" s="126" t="s">
        <v>11</v>
      </c>
    </row>
    <row r="71" ht="14.25" customHeight="1">
      <c r="A71" s="21" t="s">
        <v>1195</v>
      </c>
      <c r="B71" s="148" t="s">
        <v>1196</v>
      </c>
      <c r="C71" s="195"/>
      <c r="D71" s="192" t="s">
        <v>642</v>
      </c>
      <c r="E71" s="142" t="s">
        <v>11</v>
      </c>
    </row>
    <row r="72" ht="14.25" customHeight="1">
      <c r="A72" s="17" t="s">
        <v>1197</v>
      </c>
      <c r="B72" s="150" t="s">
        <v>1198</v>
      </c>
      <c r="C72" s="195"/>
      <c r="D72" s="175" t="s">
        <v>642</v>
      </c>
      <c r="E72" s="144" t="s">
        <v>11</v>
      </c>
    </row>
    <row r="73" ht="14.25" customHeight="1">
      <c r="A73" s="21" t="s">
        <v>1199</v>
      </c>
      <c r="B73" s="148" t="s">
        <v>1200</v>
      </c>
      <c r="C73" s="195"/>
      <c r="D73" s="192" t="s">
        <v>642</v>
      </c>
      <c r="E73" s="142" t="s">
        <v>11</v>
      </c>
    </row>
    <row r="74" ht="14.25" customHeight="1">
      <c r="A74" s="17" t="s">
        <v>1201</v>
      </c>
      <c r="B74" s="150" t="s">
        <v>1202</v>
      </c>
      <c r="C74" s="195"/>
      <c r="D74" s="175" t="s">
        <v>642</v>
      </c>
      <c r="E74" s="144" t="s">
        <v>11</v>
      </c>
    </row>
    <row r="75" ht="14.25" customHeight="1">
      <c r="A75" s="21" t="s">
        <v>1203</v>
      </c>
      <c r="B75" s="148" t="s">
        <v>1204</v>
      </c>
      <c r="C75" s="195"/>
      <c r="D75" s="192" t="s">
        <v>642</v>
      </c>
      <c r="E75" s="142" t="s">
        <v>11</v>
      </c>
    </row>
    <row r="76" ht="14.25" customHeight="1">
      <c r="A76" s="17" t="s">
        <v>1205</v>
      </c>
      <c r="B76" s="150" t="s">
        <v>1206</v>
      </c>
      <c r="C76" s="195"/>
      <c r="D76" s="175" t="s">
        <v>642</v>
      </c>
      <c r="E76" s="144" t="s">
        <v>11</v>
      </c>
    </row>
    <row r="77" ht="14.25" customHeight="1">
      <c r="A77" s="21" t="s">
        <v>1207</v>
      </c>
      <c r="B77" s="148" t="s">
        <v>1208</v>
      </c>
      <c r="C77" s="195"/>
      <c r="D77" s="192" t="s">
        <v>642</v>
      </c>
      <c r="E77" s="142" t="s">
        <v>11</v>
      </c>
    </row>
    <row r="78" ht="14.25" customHeight="1">
      <c r="A78" s="17" t="s">
        <v>937</v>
      </c>
      <c r="B78" s="150" t="s">
        <v>825</v>
      </c>
      <c r="C78" s="195"/>
      <c r="D78" s="175" t="s">
        <v>642</v>
      </c>
      <c r="E78" s="144" t="s">
        <v>11</v>
      </c>
    </row>
    <row r="79" ht="14.25" customHeight="1">
      <c r="A79" s="21" t="s">
        <v>938</v>
      </c>
      <c r="B79" s="148" t="s">
        <v>827</v>
      </c>
      <c r="C79" s="195"/>
      <c r="D79" s="192" t="s">
        <v>642</v>
      </c>
      <c r="E79" s="142" t="s">
        <v>11</v>
      </c>
    </row>
    <row r="80" ht="14.25" customHeight="1">
      <c r="A80" s="17" t="s">
        <v>1127</v>
      </c>
      <c r="B80" s="150" t="s">
        <v>1096</v>
      </c>
      <c r="C80" s="195"/>
      <c r="D80" s="175" t="s">
        <v>642</v>
      </c>
      <c r="E80" s="144" t="s">
        <v>11</v>
      </c>
    </row>
    <row r="81" ht="14.25" customHeight="1">
      <c r="A81" s="21" t="s">
        <v>1128</v>
      </c>
      <c r="B81" s="148" t="s">
        <v>1098</v>
      </c>
      <c r="C81" s="195"/>
      <c r="D81" s="192" t="s">
        <v>642</v>
      </c>
      <c r="E81" s="142" t="s">
        <v>11</v>
      </c>
    </row>
    <row r="82" ht="14.25" customHeight="1">
      <c r="A82" s="17" t="s">
        <v>1129</v>
      </c>
      <c r="B82" s="150" t="s">
        <v>1100</v>
      </c>
      <c r="C82" s="195"/>
      <c r="D82" s="175" t="s">
        <v>642</v>
      </c>
      <c r="E82" s="144" t="s">
        <v>11</v>
      </c>
    </row>
    <row r="83" ht="14.25" customHeight="1">
      <c r="A83" s="21" t="s">
        <v>1247</v>
      </c>
      <c r="B83" s="148" t="s">
        <v>1210</v>
      </c>
      <c r="C83" s="195"/>
      <c r="D83" s="192" t="s">
        <v>642</v>
      </c>
      <c r="E83" s="142" t="s">
        <v>11</v>
      </c>
    </row>
    <row r="84" ht="14.25" customHeight="1">
      <c r="A84" s="17" t="s">
        <v>1248</v>
      </c>
      <c r="B84" s="150" t="s">
        <v>1212</v>
      </c>
      <c r="C84" s="195"/>
      <c r="D84" s="175" t="s">
        <v>642</v>
      </c>
      <c r="E84" s="144" t="s">
        <v>11</v>
      </c>
    </row>
    <row r="85" ht="14.25" customHeight="1">
      <c r="A85" s="21" t="s">
        <v>1249</v>
      </c>
      <c r="B85" s="148" t="s">
        <v>1214</v>
      </c>
      <c r="C85" s="195"/>
      <c r="D85" s="192" t="s">
        <v>642</v>
      </c>
      <c r="E85" s="142" t="s">
        <v>11</v>
      </c>
    </row>
    <row r="86" ht="14.25" customHeight="1">
      <c r="A86" s="17" t="s">
        <v>1250</v>
      </c>
      <c r="B86" s="150" t="s">
        <v>1216</v>
      </c>
      <c r="C86" s="195"/>
      <c r="D86" s="175" t="s">
        <v>642</v>
      </c>
      <c r="E86" s="144" t="s">
        <v>11</v>
      </c>
    </row>
    <row r="87" ht="14.25" customHeight="1">
      <c r="A87" s="21" t="s">
        <v>1251</v>
      </c>
      <c r="B87" s="148" t="s">
        <v>1218</v>
      </c>
      <c r="C87" s="195"/>
      <c r="D87" s="192" t="s">
        <v>642</v>
      </c>
      <c r="E87" s="142" t="s">
        <v>11</v>
      </c>
    </row>
    <row r="88" ht="14.25" customHeight="1">
      <c r="A88" s="17" t="s">
        <v>1126</v>
      </c>
      <c r="B88" s="150" t="s">
        <v>1219</v>
      </c>
      <c r="C88" s="195"/>
      <c r="D88" s="175" t="s">
        <v>642</v>
      </c>
      <c r="E88" s="144" t="s">
        <v>11</v>
      </c>
    </row>
    <row r="89" ht="14.25" customHeight="1">
      <c r="A89" s="21" t="s">
        <v>1252</v>
      </c>
      <c r="B89" s="148" t="s">
        <v>1221</v>
      </c>
      <c r="C89" s="195"/>
      <c r="D89" s="192" t="s">
        <v>642</v>
      </c>
      <c r="E89" s="142" t="s">
        <v>11</v>
      </c>
    </row>
    <row r="90" ht="14.25" customHeight="1">
      <c r="A90" s="17" t="s">
        <v>1253</v>
      </c>
      <c r="B90" s="150" t="s">
        <v>1223</v>
      </c>
      <c r="C90" s="195"/>
      <c r="D90" s="175" t="s">
        <v>642</v>
      </c>
      <c r="E90" s="144" t="s">
        <v>11</v>
      </c>
    </row>
    <row r="91" ht="14.25" customHeight="1">
      <c r="A91" s="21" t="s">
        <v>1224</v>
      </c>
      <c r="B91" s="148" t="s">
        <v>1225</v>
      </c>
      <c r="C91" s="195"/>
      <c r="D91" s="192" t="s">
        <v>642</v>
      </c>
      <c r="E91" s="142" t="s">
        <v>11</v>
      </c>
    </row>
    <row r="92" ht="14.25" customHeight="1">
      <c r="A92" s="17" t="s">
        <v>1226</v>
      </c>
      <c r="B92" s="150" t="s">
        <v>1227</v>
      </c>
      <c r="C92" s="195"/>
      <c r="D92" s="175" t="s">
        <v>642</v>
      </c>
      <c r="E92" s="144" t="s">
        <v>11</v>
      </c>
    </row>
    <row r="93" ht="14.25" customHeight="1">
      <c r="A93" s="21" t="s">
        <v>1254</v>
      </c>
      <c r="B93" s="148" t="s">
        <v>1229</v>
      </c>
      <c r="C93" s="195"/>
      <c r="D93" s="192" t="s">
        <v>642</v>
      </c>
      <c r="E93" s="142" t="s">
        <v>11</v>
      </c>
    </row>
    <row r="94" ht="14.25" customHeight="1">
      <c r="A94" s="17" t="s">
        <v>1255</v>
      </c>
      <c r="B94" s="150" t="s">
        <v>1231</v>
      </c>
      <c r="C94" s="195"/>
      <c r="D94" s="175" t="s">
        <v>642</v>
      </c>
      <c r="E94" s="144" t="s">
        <v>11</v>
      </c>
    </row>
    <row r="95" ht="14.25" customHeight="1">
      <c r="A95" s="21" t="s">
        <v>1256</v>
      </c>
      <c r="B95" s="148" t="s">
        <v>1257</v>
      </c>
      <c r="C95" s="195"/>
      <c r="D95" s="192" t="s">
        <v>642</v>
      </c>
      <c r="E95" s="142" t="s">
        <v>11</v>
      </c>
    </row>
    <row r="96" ht="14.25" customHeight="1">
      <c r="A96" s="17" t="s">
        <v>1258</v>
      </c>
      <c r="B96" s="150" t="s">
        <v>1259</v>
      </c>
      <c r="C96" s="195"/>
      <c r="D96" s="175" t="s">
        <v>642</v>
      </c>
      <c r="E96" s="144" t="s">
        <v>11</v>
      </c>
    </row>
    <row r="97" ht="14.25" customHeight="1">
      <c r="A97" s="21" t="s">
        <v>1260</v>
      </c>
      <c r="B97" s="148" t="s">
        <v>1261</v>
      </c>
      <c r="C97" s="195"/>
      <c r="D97" s="192" t="s">
        <v>642</v>
      </c>
      <c r="E97" s="142" t="s">
        <v>11</v>
      </c>
    </row>
    <row r="98" ht="14.25" customHeight="1">
      <c r="A98" s="88" t="s">
        <v>1262</v>
      </c>
      <c r="B98" s="196" t="s">
        <v>1263</v>
      </c>
      <c r="C98" s="197"/>
      <c r="D98" s="198" t="s">
        <v>642</v>
      </c>
      <c r="E98" s="199"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