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9276"/>
  </bookViews>
  <sheets>
    <sheet name="Stats - deciles for liquid asse" sheetId="1" r:id="rId1"/>
    <sheet name="Stats - medians" sheetId="3" r:id="rId2"/>
    <sheet name="Quantile dynamics" sheetId="2" r:id="rId3"/>
  </sheets>
  <definedNames>
    <definedName name="descriptives_SCF" localSheetId="0">'Stats - deciles for liquid asse'!$B$18:$L$28</definedName>
    <definedName name="descriptives_SCF" localSheetId="1">'Stats - medians'!$B$18:$L$28</definedName>
    <definedName name="liquid_decile_stats_ext_val" localSheetId="0">'Stats - deciles for liquid asse'!$B$3:$N$12</definedName>
    <definedName name="liquid_decile_stats_ext_val" localSheetId="1">'Stats - medians'!$B$3:$M$12</definedName>
    <definedName name="quantile_dynamics" localSheetId="2">'Quantile dynamics'!$U$1:$AA$57</definedName>
  </definedNames>
  <calcPr calcId="145621"/>
</workbook>
</file>

<file path=xl/calcChain.xml><?xml version="1.0" encoding="utf-8"?>
<calcChain xmlns="http://schemas.openxmlformats.org/spreadsheetml/2006/main">
  <c r="R5" i="3" l="1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K4" i="3"/>
  <c r="AI4" i="3"/>
  <c r="AG4" i="3"/>
  <c r="AE4" i="3"/>
  <c r="AC4" i="3"/>
  <c r="AA4" i="3"/>
  <c r="AJ4" i="3"/>
  <c r="AH4" i="3"/>
  <c r="AF4" i="3"/>
  <c r="AD4" i="3"/>
  <c r="AB4" i="3"/>
  <c r="Z4" i="3"/>
  <c r="Y4" i="3"/>
  <c r="X4" i="3"/>
  <c r="W4" i="3"/>
  <c r="V4" i="3"/>
  <c r="U4" i="3"/>
  <c r="T4" i="3"/>
  <c r="S4" i="3"/>
  <c r="R4" i="3"/>
  <c r="AJ2" i="3"/>
  <c r="AH2" i="3"/>
  <c r="AF2" i="3"/>
  <c r="AD2" i="3"/>
  <c r="AB2" i="3"/>
  <c r="Z2" i="3"/>
  <c r="T2" i="3"/>
  <c r="R2" i="3"/>
  <c r="R5" i="1" l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J2" i="1"/>
  <c r="AH2" i="1"/>
  <c r="AF2" i="1"/>
  <c r="AD2" i="1"/>
  <c r="AB2" i="1"/>
  <c r="Z2" i="1"/>
  <c r="T2" i="1"/>
  <c r="R2" i="1"/>
  <c r="G53" i="2" l="1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1" i="2" l="1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D5" i="2"/>
  <c r="E5" i="2"/>
  <c r="F5" i="2"/>
  <c r="G5" i="2"/>
  <c r="C5" i="2"/>
  <c r="G4" i="1" l="1"/>
  <c r="G5" i="1"/>
  <c r="G6" i="1"/>
  <c r="G7" i="1"/>
  <c r="G8" i="1"/>
  <c r="G9" i="1"/>
  <c r="G10" i="1"/>
  <c r="G11" i="1"/>
  <c r="G12" i="1"/>
  <c r="G3" i="1"/>
</calcChain>
</file>

<file path=xl/connections.xml><?xml version="1.0" encoding="utf-8"?>
<connections xmlns="http://schemas.openxmlformats.org/spreadsheetml/2006/main">
  <connection id="1" name="descriptives_SCF" type="6" refreshedVersion="4" background="1" saveData="1">
    <textPr codePage="850" sourceFile="\\srv9dnbfil002\userhome\aku\Desktop\Cons hetero AEJ macro\descriptives_SCF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scriptives_SCF1" type="6" refreshedVersion="4" background="1" saveData="1">
    <textPr codePage="850" sourceFile="\\srv9dnbfil002\userhome\aku\Desktop\Cons hetero AEJ macro\descriptives_SCF_median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iquid_decile_stats_ext_val" type="6" refreshedVersion="4" background="1" saveData="1">
    <textPr codePage="850" sourceFile="\\srv9dnbfil002\userhome\aku\Desktop\Cons hetero AEJ macro\liquid_decile_stats_ext_val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iquid_decile_stats_ext_val1" type="6" refreshedVersion="4" background="1" saveData="1">
    <textPr codePage="850" sourceFile="\\srv9dnbfil002\userhome\aku\Desktop\Cons hetero AEJ macro\liquid_decile_stats_ext_val_medians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quantile_dynamics" type="6" refreshedVersion="4" background="1" saveData="1">
    <textPr codePage="850" sourceFile="\\srv9dnbfil002\userhome\aku\Desktop\Cons hetero AEJ macro\quantile_dynamics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<sst xmlns="http://schemas.openxmlformats.org/spreadsheetml/2006/main" count="149" uniqueCount="65">
  <si>
    <t>Decile of liquid assets</t>
  </si>
  <si>
    <t>Liquid assets</t>
  </si>
  <si>
    <t>Net wealth</t>
  </si>
  <si>
    <t>Liquid assets to permanent income</t>
  </si>
  <si>
    <t>Income after tax</t>
  </si>
  <si>
    <t>Standard deviation of income after tax</t>
  </si>
  <si>
    <t>Age</t>
  </si>
  <si>
    <t>Homeowner</t>
  </si>
  <si>
    <t>Carowner</t>
  </si>
  <si>
    <t>URE</t>
  </si>
  <si>
    <t>NNP</t>
  </si>
  <si>
    <t>Liabilities</t>
  </si>
  <si>
    <t>Higher education</t>
  </si>
  <si>
    <t>Coefficient of variation, income</t>
  </si>
  <si>
    <t>q_mean_liq</t>
  </si>
  <si>
    <t>uidassets_</t>
  </si>
  <si>
    <t>q_liquidassets_adj_y</t>
  </si>
  <si>
    <t>adj</t>
  </si>
  <si>
    <t>Total</t>
  </si>
  <si>
    <t>q_mean_inc</t>
  </si>
  <si>
    <t>q_inc_adj_y</t>
  </si>
  <si>
    <t>_adj</t>
  </si>
  <si>
    <t>q_mean_net</t>
  </si>
  <si>
    <t>q_netwealth_adj_y</t>
  </si>
  <si>
    <t>wealth_adj</t>
  </si>
  <si>
    <t>Annual based quintile</t>
  </si>
  <si>
    <t>Quintile based on average over time</t>
  </si>
  <si>
    <t>Income</t>
  </si>
  <si>
    <t>q_URE_y</t>
  </si>
  <si>
    <t>q_mean_URE</t>
  </si>
  <si>
    <t>q_NNP_y</t>
  </si>
  <si>
    <t>q_mean_NNP</t>
  </si>
  <si>
    <t>DK</t>
  </si>
  <si>
    <t>US</t>
  </si>
  <si>
    <t>m_liq</t>
  </si>
  <si>
    <t>m_networth</t>
  </si>
  <si>
    <t>m_liquid_to_income</t>
  </si>
  <si>
    <t>m_income</t>
  </si>
  <si>
    <t>m_age</t>
  </si>
  <si>
    <t>m_homeowner</t>
  </si>
  <si>
    <t>m_carowner</t>
  </si>
  <si>
    <t>m_URE</t>
  </si>
  <si>
    <t>m_NNP</t>
  </si>
  <si>
    <t>m_debt</t>
  </si>
  <si>
    <t>m_higher_educ</t>
  </si>
  <si>
    <t>Exch rate</t>
  </si>
  <si>
    <t>Liquid wealth decile</t>
  </si>
  <si>
    <t xml:space="preserve">DK: Net wealth is excl. of unnoted stocks, pension wealth, cars, boats, campers, cash etc. </t>
  </si>
  <si>
    <t>DK: Income is measured after tax</t>
  </si>
  <si>
    <t>Monetary values are in USD. Only households aged between 30 and 55 included</t>
  </si>
  <si>
    <t>Liquid assets to income</t>
  </si>
  <si>
    <t xml:space="preserve">US: Income in current period. DK: Income is measured after tax. Measure of permanent income is used. </t>
  </si>
  <si>
    <t>md_liq</t>
  </si>
  <si>
    <t>md_networth</t>
  </si>
  <si>
    <t>md_liquid_to_income</t>
  </si>
  <si>
    <t>md_income</t>
  </si>
  <si>
    <t>md_age</t>
  </si>
  <si>
    <t>md_homeowner</t>
  </si>
  <si>
    <t>md_carowner</t>
  </si>
  <si>
    <t>md_URE</t>
  </si>
  <si>
    <t>md_NNP</t>
  </si>
  <si>
    <t>md_debt</t>
  </si>
  <si>
    <t>md_higher_educ</t>
  </si>
  <si>
    <t xml:space="preserve">DK: Net wealth is excl. of unnoted stocks, pension wealth, cars, boats, campers, cash etc. These are not trivial amounts! </t>
  </si>
  <si>
    <t>MEDIANS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</si>
</sst>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scriptives_SCF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quid_decile_stats_ext_val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quid_decile_stats_ext_val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escriptives_SCF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quantile_dynamics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tabSelected="1" topLeftCell="Q1" workbookViewId="0">
      <selection activeCell="D29" sqref="D29"/>
    </sheetView>
  </sheetViews>
  <sheetFormatPr defaultRowHeight="14.4" x14ac:dyDescent="0.3"/>
  <cols>
    <col min="1" max="2" width="10" customWidth="1"/>
    <col min="3" max="3" width="11.109375" customWidth="1"/>
    <col min="4" max="4" width="17.88671875" customWidth="1"/>
    <col min="5" max="6" width="10" customWidth="1"/>
    <col min="7" max="7" width="13.5546875" customWidth="1"/>
    <col min="8" max="8" width="11.33203125" bestFit="1" customWidth="1"/>
    <col min="9" max="10" width="10.6640625" customWidth="1"/>
    <col min="11" max="11" width="10" customWidth="1"/>
    <col min="12" max="12" width="13.5546875" bestFit="1" customWidth="1"/>
    <col min="13" max="13" width="10.5546875" bestFit="1" customWidth="1"/>
    <col min="14" max="14" width="11.109375" bestFit="1" customWidth="1"/>
    <col min="17" max="17" width="17.21875" bestFit="1" customWidth="1"/>
    <col min="18" max="19" width="9.5546875" bestFit="1" customWidth="1"/>
    <col min="20" max="20" width="10.5546875" bestFit="1" customWidth="1"/>
    <col min="21" max="21" width="9.5546875" bestFit="1" customWidth="1"/>
    <col min="22" max="22" width="9" bestFit="1" customWidth="1"/>
    <col min="32" max="33" width="9" bestFit="1" customWidth="1"/>
    <col min="34" max="35" width="9.21875" bestFit="1" customWidth="1"/>
    <col min="36" max="37" width="9" bestFit="1" customWidth="1"/>
  </cols>
  <sheetData>
    <row r="1" spans="1:37" x14ac:dyDescent="0.3">
      <c r="A1" t="s">
        <v>32</v>
      </c>
      <c r="O1" t="s">
        <v>45</v>
      </c>
      <c r="P1">
        <v>6.87</v>
      </c>
      <c r="Q1" s="7" t="s">
        <v>49</v>
      </c>
    </row>
    <row r="2" spans="1:3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13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R2" s="9" t="str">
        <f>B2</f>
        <v>Liquid assets</v>
      </c>
      <c r="S2" s="9"/>
      <c r="T2" s="9" t="str">
        <f>C2</f>
        <v>Net wealth</v>
      </c>
      <c r="U2" s="9"/>
      <c r="V2" s="9" t="s">
        <v>50</v>
      </c>
      <c r="W2" s="9"/>
      <c r="X2" s="9" t="s">
        <v>27</v>
      </c>
      <c r="Y2" s="9"/>
      <c r="Z2" s="9" t="str">
        <f>H2</f>
        <v>Age</v>
      </c>
      <c r="AA2" s="9"/>
      <c r="AB2" s="9" t="str">
        <f>I2</f>
        <v>Homeowner</v>
      </c>
      <c r="AC2" s="9"/>
      <c r="AD2" s="9" t="str">
        <f>J2</f>
        <v>Carowner</v>
      </c>
      <c r="AE2" s="9"/>
      <c r="AF2" s="9" t="str">
        <f>K2</f>
        <v>URE</v>
      </c>
      <c r="AG2" s="9"/>
      <c r="AH2" s="9" t="str">
        <f>L2</f>
        <v>NNP</v>
      </c>
      <c r="AI2" s="9"/>
      <c r="AJ2" s="9" t="str">
        <f>M2</f>
        <v>Liabilities</v>
      </c>
      <c r="AK2" s="9"/>
    </row>
    <row r="3" spans="1:37" x14ac:dyDescent="0.3">
      <c r="A3">
        <v>1</v>
      </c>
      <c r="B3" s="1">
        <v>1001.2771</v>
      </c>
      <c r="C3" s="1">
        <v>4891.3356999999996</v>
      </c>
      <c r="D3" s="1">
        <v>0.51276398000000001</v>
      </c>
      <c r="E3" s="1">
        <v>242477.37</v>
      </c>
      <c r="F3" s="1">
        <v>60775.938999999998</v>
      </c>
      <c r="G3" s="1">
        <f>F3/E3</f>
        <v>0.25064581903045219</v>
      </c>
      <c r="H3" s="1">
        <v>40.745533000000002</v>
      </c>
      <c r="I3" s="1">
        <v>0.23268929999999999</v>
      </c>
      <c r="J3" s="1">
        <v>0.27442867999999998</v>
      </c>
      <c r="K3" s="1">
        <v>-388702.86</v>
      </c>
      <c r="L3" s="1">
        <v>-796114.48</v>
      </c>
      <c r="M3" s="1">
        <v>817960.05</v>
      </c>
      <c r="N3" s="1">
        <v>0.18984856</v>
      </c>
      <c r="Q3" s="5" t="s">
        <v>46</v>
      </c>
      <c r="R3" s="5" t="s">
        <v>33</v>
      </c>
      <c r="S3" s="5" t="s">
        <v>32</v>
      </c>
      <c r="T3" s="5" t="s">
        <v>33</v>
      </c>
      <c r="U3" s="5" t="s">
        <v>32</v>
      </c>
      <c r="V3" s="5" t="s">
        <v>33</v>
      </c>
      <c r="W3" s="5" t="s">
        <v>32</v>
      </c>
      <c r="X3" s="5" t="s">
        <v>33</v>
      </c>
      <c r="Y3" s="5" t="s">
        <v>32</v>
      </c>
      <c r="Z3" s="5" t="s">
        <v>33</v>
      </c>
      <c r="AA3" s="5" t="s">
        <v>32</v>
      </c>
      <c r="AB3" s="5" t="s">
        <v>33</v>
      </c>
      <c r="AC3" s="5" t="s">
        <v>32</v>
      </c>
      <c r="AD3" s="5" t="s">
        <v>33</v>
      </c>
      <c r="AE3" s="5" t="s">
        <v>32</v>
      </c>
      <c r="AF3" s="5" t="s">
        <v>33</v>
      </c>
      <c r="AG3" s="5" t="s">
        <v>32</v>
      </c>
      <c r="AH3" s="5" t="s">
        <v>33</v>
      </c>
      <c r="AI3" s="5" t="s">
        <v>32</v>
      </c>
      <c r="AJ3" s="5" t="s">
        <v>33</v>
      </c>
      <c r="AK3" s="5" t="s">
        <v>32</v>
      </c>
    </row>
    <row r="4" spans="1:37" x14ac:dyDescent="0.3">
      <c r="A4">
        <v>2</v>
      </c>
      <c r="B4" s="1">
        <v>7599.7440999999999</v>
      </c>
      <c r="C4" s="1">
        <v>-12151.11</v>
      </c>
      <c r="D4" s="1">
        <v>0.79170571999999995</v>
      </c>
      <c r="E4" s="1">
        <v>263338.52</v>
      </c>
      <c r="F4" s="1">
        <v>54964.093999999997</v>
      </c>
      <c r="G4" s="1">
        <f t="shared" ref="G4:G12" si="0">F4/E4</f>
        <v>0.20872029659770244</v>
      </c>
      <c r="H4" s="1">
        <v>41.132595999999999</v>
      </c>
      <c r="I4" s="1">
        <v>0.23837854999999999</v>
      </c>
      <c r="J4" s="1">
        <v>0.31479457</v>
      </c>
      <c r="K4" s="1">
        <v>-332545.58</v>
      </c>
      <c r="L4" s="1">
        <v>-677505.15</v>
      </c>
      <c r="M4" s="1">
        <v>701678.3</v>
      </c>
      <c r="N4" s="1">
        <v>0.17632631000000001</v>
      </c>
      <c r="Q4" s="6">
        <v>1</v>
      </c>
      <c r="R4" s="6">
        <f>B19</f>
        <v>35.327247999999997</v>
      </c>
      <c r="S4" s="6">
        <f>B3/$P$1</f>
        <v>145.74630276564775</v>
      </c>
      <c r="T4" s="6">
        <f>C19</f>
        <v>19279.003000000001</v>
      </c>
      <c r="U4" s="6">
        <f>C3/$P$1</f>
        <v>711.98481804949051</v>
      </c>
      <c r="V4" s="1">
        <f>D19</f>
        <v>2.1213600000000001E-3</v>
      </c>
      <c r="W4" s="1">
        <f>D3</f>
        <v>0.51276398000000001</v>
      </c>
      <c r="X4" s="6">
        <f>E19</f>
        <v>29437.732</v>
      </c>
      <c r="Y4" s="6">
        <f>E3/$P$1</f>
        <v>35295.10480349345</v>
      </c>
      <c r="Z4" s="3">
        <f>F19</f>
        <v>42.879776</v>
      </c>
      <c r="AA4" s="3">
        <f>H3</f>
        <v>40.745533000000002</v>
      </c>
      <c r="AB4" s="1">
        <f>G19</f>
        <v>0.27838562</v>
      </c>
      <c r="AC4" s="1">
        <f>I3</f>
        <v>0.23268929999999999</v>
      </c>
      <c r="AD4" s="1">
        <f>H19</f>
        <v>0.71561156000000004</v>
      </c>
      <c r="AE4" s="1">
        <f>J3</f>
        <v>0.27442867999999998</v>
      </c>
      <c r="AF4" s="6">
        <f>I19</f>
        <v>-6445.8922000000002</v>
      </c>
      <c r="AG4" s="6">
        <f>K3/$P$1</f>
        <v>-56579.746724890829</v>
      </c>
      <c r="AH4" s="6">
        <f>J19</f>
        <v>-31168.135999999999</v>
      </c>
      <c r="AI4" s="6">
        <f>L3/$P$1</f>
        <v>-115882.74818049491</v>
      </c>
      <c r="AJ4" s="6">
        <f>K19</f>
        <v>31236.644</v>
      </c>
      <c r="AK4" s="6">
        <f>M3/$P$1</f>
        <v>119062.59825327511</v>
      </c>
    </row>
    <row r="5" spans="1:37" x14ac:dyDescent="0.3">
      <c r="A5">
        <v>3</v>
      </c>
      <c r="B5" s="1">
        <v>14393.387000000001</v>
      </c>
      <c r="C5" s="1">
        <v>13532.617</v>
      </c>
      <c r="D5" s="1">
        <v>0.71708221000000005</v>
      </c>
      <c r="E5" s="1">
        <v>297596.79999999999</v>
      </c>
      <c r="F5" s="1">
        <v>57317.184000000001</v>
      </c>
      <c r="G5" s="1">
        <f t="shared" si="0"/>
        <v>0.19260013548532781</v>
      </c>
      <c r="H5" s="1">
        <v>41.568342999999999</v>
      </c>
      <c r="I5" s="1">
        <v>0.28199992000000002</v>
      </c>
      <c r="J5" s="1">
        <v>0.39924193000000002</v>
      </c>
      <c r="K5" s="1">
        <v>-347330.81</v>
      </c>
      <c r="L5" s="1">
        <v>-721073.56</v>
      </c>
      <c r="M5" s="1">
        <v>753144.37</v>
      </c>
      <c r="N5" s="1">
        <v>0.21083082</v>
      </c>
      <c r="Q5" s="6">
        <v>2</v>
      </c>
      <c r="R5" s="6">
        <f t="shared" ref="R5:R13" si="1">B20</f>
        <v>325.25767000000002</v>
      </c>
      <c r="S5" s="6">
        <f t="shared" ref="S5:S13" si="2">B4/$P$1</f>
        <v>1106.2218486171762</v>
      </c>
      <c r="T5" s="6">
        <f t="shared" ref="T5:T13" si="3">C20</f>
        <v>35600.33</v>
      </c>
      <c r="U5" s="6">
        <f t="shared" ref="U5:U13" si="4">C4/$P$1</f>
        <v>-1768.7205240174674</v>
      </c>
      <c r="V5" s="1">
        <f t="shared" ref="V5:V13" si="5">D20</f>
        <v>1.561477E-2</v>
      </c>
      <c r="W5" s="1">
        <f t="shared" ref="W5:W13" si="6">D4</f>
        <v>0.79170571999999995</v>
      </c>
      <c r="X5" s="6">
        <f t="shared" ref="X5:X13" si="7">E20</f>
        <v>35720.720000000001</v>
      </c>
      <c r="Y5" s="6">
        <f t="shared" ref="Y5:Y13" si="8">E4/$P$1</f>
        <v>38331.662299854441</v>
      </c>
      <c r="Z5" s="3">
        <f t="shared" ref="Z5:Z13" si="9">F20</f>
        <v>42.431527000000003</v>
      </c>
      <c r="AA5" s="3">
        <f t="shared" ref="AA5:AA13" si="10">H4</f>
        <v>41.132595999999999</v>
      </c>
      <c r="AB5" s="1">
        <f t="shared" ref="AB5:AB13" si="11">G20</f>
        <v>0.38607398999999998</v>
      </c>
      <c r="AC5" s="1">
        <f t="shared" ref="AC5:AC13" si="12">I4</f>
        <v>0.23837854999999999</v>
      </c>
      <c r="AD5" s="1">
        <f t="shared" ref="AD5:AD13" si="13">H20</f>
        <v>0.83463633999999998</v>
      </c>
      <c r="AE5" s="1">
        <f t="shared" ref="AE5:AE13" si="14">J4</f>
        <v>0.31479457</v>
      </c>
      <c r="AF5" s="6">
        <f t="shared" ref="AF5:AF13" si="15">I20</f>
        <v>-8971.6561999999994</v>
      </c>
      <c r="AG5" s="6">
        <f t="shared" ref="AG5:AG13" si="16">K4/$P$1</f>
        <v>-48405.470160116449</v>
      </c>
      <c r="AH5" s="6">
        <f t="shared" ref="AH5:AH13" si="17">J20</f>
        <v>-45311.123</v>
      </c>
      <c r="AI5" s="6">
        <f t="shared" ref="AI5:AI13" si="18">L4/$P$1</f>
        <v>-98617.925764192143</v>
      </c>
      <c r="AJ5" s="6">
        <f t="shared" ref="AJ5:AJ13" si="19">K20</f>
        <v>45653.677000000003</v>
      </c>
      <c r="AK5" s="6">
        <f t="shared" ref="AK5:AK13" si="20">M4/$P$1</f>
        <v>102136.57933042213</v>
      </c>
    </row>
    <row r="6" spans="1:37" x14ac:dyDescent="0.3">
      <c r="A6">
        <v>4</v>
      </c>
      <c r="B6" s="1">
        <v>23250.181</v>
      </c>
      <c r="C6" s="1">
        <v>78766.430999999997</v>
      </c>
      <c r="D6" s="1">
        <v>1.0643235</v>
      </c>
      <c r="E6" s="1">
        <v>349708.08</v>
      </c>
      <c r="F6" s="1">
        <v>66112.911999999997</v>
      </c>
      <c r="G6" s="1">
        <f t="shared" si="0"/>
        <v>0.18905171421832745</v>
      </c>
      <c r="H6" s="1">
        <v>41.709420000000001</v>
      </c>
      <c r="I6" s="1">
        <v>0.39101818999999999</v>
      </c>
      <c r="J6" s="1">
        <v>0.51419428</v>
      </c>
      <c r="K6" s="1">
        <v>-426849.88</v>
      </c>
      <c r="L6" s="1">
        <v>-952131.08</v>
      </c>
      <c r="M6" s="1">
        <v>999414.59</v>
      </c>
      <c r="N6" s="1">
        <v>0.26985946999999999</v>
      </c>
      <c r="Q6" s="6">
        <v>3</v>
      </c>
      <c r="R6" s="6">
        <f t="shared" si="1"/>
        <v>804.74680000000001</v>
      </c>
      <c r="S6" s="6">
        <f t="shared" si="2"/>
        <v>2095.1072780203785</v>
      </c>
      <c r="T6" s="6">
        <f t="shared" si="3"/>
        <v>42765.205999999998</v>
      </c>
      <c r="U6" s="6">
        <f t="shared" si="4"/>
        <v>1969.8132459970889</v>
      </c>
      <c r="V6" s="1">
        <f t="shared" si="5"/>
        <v>2.929785E-2</v>
      </c>
      <c r="W6" s="1">
        <f t="shared" si="6"/>
        <v>0.71708221000000005</v>
      </c>
      <c r="X6" s="6">
        <f t="shared" si="7"/>
        <v>42838.103000000003</v>
      </c>
      <c r="Y6" s="6">
        <f t="shared" si="8"/>
        <v>43318.311499272197</v>
      </c>
      <c r="Z6" s="3">
        <f t="shared" si="9"/>
        <v>43.474764</v>
      </c>
      <c r="AA6" s="3">
        <f t="shared" si="10"/>
        <v>41.568342999999999</v>
      </c>
      <c r="AB6" s="1">
        <f t="shared" si="11"/>
        <v>0.41259352999999999</v>
      </c>
      <c r="AC6" s="1">
        <f t="shared" si="12"/>
        <v>0.28199992000000002</v>
      </c>
      <c r="AD6" s="1">
        <f t="shared" si="13"/>
        <v>0.78504828999999998</v>
      </c>
      <c r="AE6" s="1">
        <f t="shared" si="14"/>
        <v>0.39924193000000002</v>
      </c>
      <c r="AF6" s="6">
        <f t="shared" si="15"/>
        <v>-9315.1167000000005</v>
      </c>
      <c r="AG6" s="6">
        <f t="shared" si="16"/>
        <v>-50557.614264919939</v>
      </c>
      <c r="AH6" s="6">
        <f t="shared" si="17"/>
        <v>-48128.434000000001</v>
      </c>
      <c r="AI6" s="6">
        <f t="shared" si="18"/>
        <v>-104959.76128093159</v>
      </c>
      <c r="AJ6" s="6">
        <f t="shared" si="19"/>
        <v>49007.487000000001</v>
      </c>
      <c r="AK6" s="6">
        <f t="shared" si="20"/>
        <v>109628.00145560407</v>
      </c>
    </row>
    <row r="7" spans="1:37" x14ac:dyDescent="0.3">
      <c r="A7">
        <v>5</v>
      </c>
      <c r="B7" s="1">
        <v>36471.495000000003</v>
      </c>
      <c r="C7" s="1">
        <v>187653.77</v>
      </c>
      <c r="D7" s="1">
        <v>0.98551292999999995</v>
      </c>
      <c r="E7" s="1">
        <v>392603.04</v>
      </c>
      <c r="F7" s="1">
        <v>74752.792000000001</v>
      </c>
      <c r="G7" s="1">
        <f t="shared" si="0"/>
        <v>0.19040298821934748</v>
      </c>
      <c r="H7" s="1">
        <v>41.952022999999997</v>
      </c>
      <c r="I7" s="1">
        <v>0.50276728000000004</v>
      </c>
      <c r="J7" s="1">
        <v>0.58941767</v>
      </c>
      <c r="K7" s="1">
        <v>-490753.74</v>
      </c>
      <c r="L7" s="1">
        <v>-1188841.5</v>
      </c>
      <c r="M7" s="1">
        <v>1256328.6000000001</v>
      </c>
      <c r="N7" s="1">
        <v>0.32006789000000002</v>
      </c>
      <c r="Q7" s="6">
        <v>4</v>
      </c>
      <c r="R7" s="6">
        <f t="shared" si="1"/>
        <v>1532.9455</v>
      </c>
      <c r="S7" s="6">
        <f t="shared" si="2"/>
        <v>3384.3058224163028</v>
      </c>
      <c r="T7" s="6">
        <f t="shared" si="3"/>
        <v>86178.523000000001</v>
      </c>
      <c r="U7" s="6">
        <f t="shared" si="4"/>
        <v>11465.273799126637</v>
      </c>
      <c r="V7" s="1">
        <f t="shared" si="5"/>
        <v>4.2780640000000002E-2</v>
      </c>
      <c r="W7" s="1">
        <f t="shared" si="6"/>
        <v>1.0643235</v>
      </c>
      <c r="X7" s="6">
        <f t="shared" si="7"/>
        <v>55204.864000000001</v>
      </c>
      <c r="Y7" s="6">
        <f t="shared" si="8"/>
        <v>50903.650655021833</v>
      </c>
      <c r="Z7" s="3">
        <f t="shared" si="9"/>
        <v>42.842243000000003</v>
      </c>
      <c r="AA7" s="3">
        <f t="shared" si="10"/>
        <v>41.709420000000001</v>
      </c>
      <c r="AB7" s="1">
        <f t="shared" si="11"/>
        <v>0.49924420000000003</v>
      </c>
      <c r="AC7" s="1">
        <f t="shared" si="12"/>
        <v>0.39101818999999999</v>
      </c>
      <c r="AD7" s="1">
        <f t="shared" si="13"/>
        <v>0.85881472000000003</v>
      </c>
      <c r="AE7" s="1">
        <f t="shared" si="14"/>
        <v>0.51419428</v>
      </c>
      <c r="AF7" s="6">
        <f t="shared" si="15"/>
        <v>-13215.785</v>
      </c>
      <c r="AG7" s="6">
        <f t="shared" si="16"/>
        <v>-62132.442503639009</v>
      </c>
      <c r="AH7" s="6">
        <f t="shared" si="17"/>
        <v>-70436.244999999995</v>
      </c>
      <c r="AI7" s="6">
        <f t="shared" si="18"/>
        <v>-138592.58806404658</v>
      </c>
      <c r="AJ7" s="6">
        <f t="shared" si="19"/>
        <v>72304.608999999997</v>
      </c>
      <c r="AK7" s="6">
        <f t="shared" si="20"/>
        <v>145475.19505094615</v>
      </c>
    </row>
    <row r="8" spans="1:37" x14ac:dyDescent="0.3">
      <c r="A8">
        <v>6</v>
      </c>
      <c r="B8" s="1">
        <v>57071.103999999999</v>
      </c>
      <c r="C8" s="1">
        <v>339556.08</v>
      </c>
      <c r="D8" s="1">
        <v>1.1863298</v>
      </c>
      <c r="E8" s="1">
        <v>417845.11</v>
      </c>
      <c r="F8" s="1">
        <v>80929.736999999994</v>
      </c>
      <c r="G8" s="1">
        <f t="shared" si="0"/>
        <v>0.19368358050187542</v>
      </c>
      <c r="H8" s="1">
        <v>42.362879999999997</v>
      </c>
      <c r="I8" s="1">
        <v>0.57555904000000002</v>
      </c>
      <c r="J8" s="1">
        <v>0.62537765999999995</v>
      </c>
      <c r="K8" s="1">
        <v>-493752.71</v>
      </c>
      <c r="L8" s="1">
        <v>-1321178.5</v>
      </c>
      <c r="M8" s="1">
        <v>1416045.1</v>
      </c>
      <c r="N8" s="1">
        <v>0.3574543</v>
      </c>
      <c r="Q8" s="6">
        <v>5</v>
      </c>
      <c r="R8" s="6">
        <f t="shared" si="1"/>
        <v>2847.4751000000001</v>
      </c>
      <c r="S8" s="6">
        <f t="shared" si="2"/>
        <v>5308.8056768558954</v>
      </c>
      <c r="T8" s="6">
        <f t="shared" si="3"/>
        <v>119082.7</v>
      </c>
      <c r="U8" s="6">
        <f t="shared" si="4"/>
        <v>27314.959243085879</v>
      </c>
      <c r="V8" s="1">
        <f t="shared" si="5"/>
        <v>5.8576650000000001E-2</v>
      </c>
      <c r="W8" s="1">
        <f t="shared" si="6"/>
        <v>0.98551292999999995</v>
      </c>
      <c r="X8" s="6">
        <f t="shared" si="7"/>
        <v>65180.165000000001</v>
      </c>
      <c r="Y8" s="6">
        <f t="shared" si="8"/>
        <v>57147.458515283841</v>
      </c>
      <c r="Z8" s="3">
        <f t="shared" si="9"/>
        <v>41.756011000000001</v>
      </c>
      <c r="AA8" s="3">
        <f t="shared" si="10"/>
        <v>41.952022999999997</v>
      </c>
      <c r="AB8" s="1">
        <f t="shared" si="11"/>
        <v>0.59902352999999997</v>
      </c>
      <c r="AC8" s="1">
        <f t="shared" si="12"/>
        <v>0.50276728000000004</v>
      </c>
      <c r="AD8" s="1">
        <f t="shared" si="13"/>
        <v>0.90445748999999998</v>
      </c>
      <c r="AE8" s="1">
        <f t="shared" si="14"/>
        <v>0.58941767</v>
      </c>
      <c r="AF8" s="6">
        <f t="shared" si="15"/>
        <v>-17418.197</v>
      </c>
      <c r="AG8" s="6">
        <f t="shared" si="16"/>
        <v>-71434.31441048035</v>
      </c>
      <c r="AH8" s="6">
        <f t="shared" si="17"/>
        <v>-89962.23</v>
      </c>
      <c r="AI8" s="6">
        <f t="shared" si="18"/>
        <v>-173048.25327510916</v>
      </c>
      <c r="AJ8" s="6">
        <f t="shared" si="19"/>
        <v>93187.915999999997</v>
      </c>
      <c r="AK8" s="6">
        <f t="shared" si="20"/>
        <v>182871.70305676857</v>
      </c>
    </row>
    <row r="9" spans="1:37" x14ac:dyDescent="0.3">
      <c r="A9">
        <v>7</v>
      </c>
      <c r="B9" s="1">
        <v>90755.476999999999</v>
      </c>
      <c r="C9" s="1">
        <v>544424.44999999995</v>
      </c>
      <c r="D9" s="1">
        <v>1.1900250999999999</v>
      </c>
      <c r="E9" s="1">
        <v>437066.88</v>
      </c>
      <c r="F9" s="1">
        <v>86813.452000000005</v>
      </c>
      <c r="G9" s="1">
        <f t="shared" si="0"/>
        <v>0.19862738627095242</v>
      </c>
      <c r="H9" s="1">
        <v>42.830466000000001</v>
      </c>
      <c r="I9" s="1">
        <v>0.62708313999999998</v>
      </c>
      <c r="J9" s="1">
        <v>0.65118984999999996</v>
      </c>
      <c r="K9" s="1">
        <v>-447614.42</v>
      </c>
      <c r="L9" s="1">
        <v>-1368555.3</v>
      </c>
      <c r="M9" s="1">
        <v>1503096.2</v>
      </c>
      <c r="N9" s="1">
        <v>0.38552903999999999</v>
      </c>
      <c r="Q9" s="6">
        <v>6</v>
      </c>
      <c r="R9" s="6">
        <f t="shared" si="1"/>
        <v>4884.2466000000004</v>
      </c>
      <c r="S9" s="6">
        <f t="shared" si="2"/>
        <v>8307.2931586608447</v>
      </c>
      <c r="T9" s="6">
        <f t="shared" si="3"/>
        <v>180755.52</v>
      </c>
      <c r="U9" s="6">
        <f t="shared" si="4"/>
        <v>49425.921397379912</v>
      </c>
      <c r="V9" s="1">
        <f t="shared" si="5"/>
        <v>0.10966932</v>
      </c>
      <c r="W9" s="1">
        <f t="shared" si="6"/>
        <v>1.1863298</v>
      </c>
      <c r="X9" s="6">
        <f t="shared" si="7"/>
        <v>81575.285000000003</v>
      </c>
      <c r="Y9" s="6">
        <f t="shared" si="8"/>
        <v>60821.704512372635</v>
      </c>
      <c r="Z9" s="3">
        <f t="shared" si="9"/>
        <v>42.882992000000002</v>
      </c>
      <c r="AA9" s="3">
        <f t="shared" si="10"/>
        <v>42.362879999999997</v>
      </c>
      <c r="AB9" s="1">
        <f t="shared" si="11"/>
        <v>0.68190839999999997</v>
      </c>
      <c r="AC9" s="1">
        <f t="shared" si="12"/>
        <v>0.57555904000000002</v>
      </c>
      <c r="AD9" s="1">
        <f t="shared" si="13"/>
        <v>0.90870169999999995</v>
      </c>
      <c r="AE9" s="1">
        <f t="shared" si="14"/>
        <v>0.62537765999999995</v>
      </c>
      <c r="AF9" s="6">
        <f t="shared" si="15"/>
        <v>-19035.792000000001</v>
      </c>
      <c r="AG9" s="6">
        <f t="shared" si="16"/>
        <v>-71870.845705967979</v>
      </c>
      <c r="AH9" s="6">
        <f t="shared" si="17"/>
        <v>-115074.12</v>
      </c>
      <c r="AI9" s="6">
        <f t="shared" si="18"/>
        <v>-192311.2809315866</v>
      </c>
      <c r="AJ9" s="6">
        <f t="shared" si="19"/>
        <v>120219.21</v>
      </c>
      <c r="AK9" s="6">
        <f t="shared" si="20"/>
        <v>206120.10189228531</v>
      </c>
    </row>
    <row r="10" spans="1:37" x14ac:dyDescent="0.3">
      <c r="A10">
        <v>8</v>
      </c>
      <c r="B10" s="1">
        <v>150252.68</v>
      </c>
      <c r="C10" s="1">
        <v>813465.14</v>
      </c>
      <c r="D10" s="1">
        <v>1.2860393999999999</v>
      </c>
      <c r="E10" s="1">
        <v>457132.72</v>
      </c>
      <c r="F10" s="1">
        <v>93113.933000000005</v>
      </c>
      <c r="G10" s="1">
        <f t="shared" si="0"/>
        <v>0.20369124529086435</v>
      </c>
      <c r="H10" s="1">
        <v>43.385407999999998</v>
      </c>
      <c r="I10" s="1">
        <v>0.67713628000000003</v>
      </c>
      <c r="J10" s="1">
        <v>0.68108566000000004</v>
      </c>
      <c r="K10" s="1">
        <v>-363120.94</v>
      </c>
      <c r="L10" s="1">
        <v>-1347195</v>
      </c>
      <c r="M10" s="1">
        <v>1544332.3</v>
      </c>
      <c r="N10" s="1">
        <v>0.41197980000000001</v>
      </c>
      <c r="Q10" s="6">
        <v>7</v>
      </c>
      <c r="R10" s="6">
        <f t="shared" si="1"/>
        <v>8221.4992999999995</v>
      </c>
      <c r="S10" s="6">
        <f t="shared" si="2"/>
        <v>13210.40422125182</v>
      </c>
      <c r="T10" s="6">
        <f t="shared" si="3"/>
        <v>249341.59</v>
      </c>
      <c r="U10" s="6">
        <f t="shared" si="4"/>
        <v>79246.644832605525</v>
      </c>
      <c r="V10" s="1">
        <f t="shared" si="5"/>
        <v>0.12401809</v>
      </c>
      <c r="W10" s="1">
        <f t="shared" si="6"/>
        <v>1.1900250999999999</v>
      </c>
      <c r="X10" s="6">
        <f t="shared" si="7"/>
        <v>116527.43</v>
      </c>
      <c r="Y10" s="6">
        <f t="shared" si="8"/>
        <v>63619.633187772924</v>
      </c>
      <c r="Z10" s="3">
        <f t="shared" si="9"/>
        <v>42.737031000000002</v>
      </c>
      <c r="AA10" s="3">
        <f t="shared" si="10"/>
        <v>42.830466000000001</v>
      </c>
      <c r="AB10" s="1">
        <f t="shared" si="11"/>
        <v>0.71888602999999995</v>
      </c>
      <c r="AC10" s="1">
        <f t="shared" si="12"/>
        <v>0.62708313999999998</v>
      </c>
      <c r="AD10" s="1">
        <f t="shared" si="13"/>
        <v>0.92082072000000004</v>
      </c>
      <c r="AE10" s="1">
        <f t="shared" si="14"/>
        <v>0.65118984999999996</v>
      </c>
      <c r="AF10" s="6">
        <f t="shared" si="15"/>
        <v>-17199.952000000001</v>
      </c>
      <c r="AG10" s="6">
        <f t="shared" si="16"/>
        <v>-65154.937409024744</v>
      </c>
      <c r="AH10" s="6">
        <f t="shared" si="17"/>
        <v>-124404.02</v>
      </c>
      <c r="AI10" s="6">
        <f t="shared" si="18"/>
        <v>-199207.4672489083</v>
      </c>
      <c r="AJ10" s="6">
        <f t="shared" si="19"/>
        <v>135626.29999999999</v>
      </c>
      <c r="AK10" s="6">
        <f t="shared" si="20"/>
        <v>218791.29548762736</v>
      </c>
    </row>
    <row r="11" spans="1:37" x14ac:dyDescent="0.3">
      <c r="A11">
        <v>9</v>
      </c>
      <c r="B11" s="1">
        <v>273761.25</v>
      </c>
      <c r="C11" s="1">
        <v>1217151.5</v>
      </c>
      <c r="D11" s="1">
        <v>1.2770166000000001</v>
      </c>
      <c r="E11" s="1">
        <v>483168.96</v>
      </c>
      <c r="F11" s="1">
        <v>105164.75</v>
      </c>
      <c r="G11" s="1">
        <f t="shared" si="0"/>
        <v>0.21765626252149972</v>
      </c>
      <c r="H11" s="1">
        <v>44.035209999999999</v>
      </c>
      <c r="I11" s="1">
        <v>0.72474548999999999</v>
      </c>
      <c r="J11" s="1">
        <v>0.71548376000000002</v>
      </c>
      <c r="K11" s="1">
        <v>-230681.67</v>
      </c>
      <c r="L11" s="1">
        <v>-1272238.8</v>
      </c>
      <c r="M11" s="1">
        <v>1589085.9</v>
      </c>
      <c r="N11" s="1">
        <v>0.43957274000000002</v>
      </c>
      <c r="Q11" s="6">
        <v>8</v>
      </c>
      <c r="R11" s="6">
        <f t="shared" si="1"/>
        <v>14750.228999999999</v>
      </c>
      <c r="S11" s="6">
        <f t="shared" si="2"/>
        <v>21870.841339155748</v>
      </c>
      <c r="T11" s="6">
        <f t="shared" si="3"/>
        <v>343475.73</v>
      </c>
      <c r="U11" s="6">
        <f t="shared" si="4"/>
        <v>118408.3173216885</v>
      </c>
      <c r="V11" s="1">
        <f t="shared" si="5"/>
        <v>0.18654568999999999</v>
      </c>
      <c r="W11" s="1">
        <f t="shared" si="6"/>
        <v>1.2860393999999999</v>
      </c>
      <c r="X11" s="6">
        <f t="shared" si="7"/>
        <v>114325.78</v>
      </c>
      <c r="Y11" s="6">
        <f t="shared" si="8"/>
        <v>66540.425036390094</v>
      </c>
      <c r="Z11" s="3">
        <f t="shared" si="9"/>
        <v>42.456539999999997</v>
      </c>
      <c r="AA11" s="3">
        <f t="shared" si="10"/>
        <v>43.385407999999998</v>
      </c>
      <c r="AB11" s="1">
        <f t="shared" si="11"/>
        <v>0.78428553000000001</v>
      </c>
      <c r="AC11" s="1">
        <f t="shared" si="12"/>
        <v>0.67713628000000003</v>
      </c>
      <c r="AD11" s="1">
        <f t="shared" si="13"/>
        <v>0.91155640000000004</v>
      </c>
      <c r="AE11" s="1">
        <f t="shared" si="14"/>
        <v>0.68108566000000004</v>
      </c>
      <c r="AF11" s="6">
        <f t="shared" si="15"/>
        <v>-17560.327000000001</v>
      </c>
      <c r="AG11" s="6">
        <f t="shared" si="16"/>
        <v>-52856.032023289663</v>
      </c>
      <c r="AH11" s="6">
        <f t="shared" si="17"/>
        <v>-161065.13</v>
      </c>
      <c r="AI11" s="6">
        <f t="shared" si="18"/>
        <v>-196098.25327510916</v>
      </c>
      <c r="AJ11" s="6">
        <f t="shared" si="19"/>
        <v>177921.66</v>
      </c>
      <c r="AK11" s="6">
        <f t="shared" si="20"/>
        <v>224793.63901018922</v>
      </c>
    </row>
    <row r="12" spans="1:37" x14ac:dyDescent="0.3">
      <c r="A12">
        <v>10</v>
      </c>
      <c r="B12" s="1">
        <v>948313.37</v>
      </c>
      <c r="C12" s="1">
        <v>2707113.4</v>
      </c>
      <c r="D12" s="1">
        <v>2.5650716999999998</v>
      </c>
      <c r="E12" s="1">
        <v>571026.79</v>
      </c>
      <c r="F12" s="1">
        <v>189120.54</v>
      </c>
      <c r="G12" s="1">
        <f t="shared" si="0"/>
        <v>0.33119381316592866</v>
      </c>
      <c r="H12" s="1">
        <v>44.886360000000003</v>
      </c>
      <c r="I12" s="1">
        <v>0.75941645999999996</v>
      </c>
      <c r="J12" s="1">
        <v>0.74427776000000001</v>
      </c>
      <c r="K12" s="1">
        <v>131325.94</v>
      </c>
      <c r="L12" s="1">
        <v>-1047928.1</v>
      </c>
      <c r="M12" s="1">
        <v>1969026.1</v>
      </c>
      <c r="N12" s="1">
        <v>0.48721778999999998</v>
      </c>
      <c r="Q12" s="6">
        <v>9</v>
      </c>
      <c r="R12" s="6">
        <f t="shared" si="1"/>
        <v>31711.285</v>
      </c>
      <c r="S12" s="6">
        <f t="shared" si="2"/>
        <v>39848.799126637554</v>
      </c>
      <c r="T12" s="6">
        <f t="shared" si="3"/>
        <v>670533.76</v>
      </c>
      <c r="U12" s="6">
        <f t="shared" si="4"/>
        <v>177169.06841339156</v>
      </c>
      <c r="V12" s="1">
        <f t="shared" si="5"/>
        <v>0.3487054</v>
      </c>
      <c r="W12" s="1">
        <f t="shared" si="6"/>
        <v>1.2770166000000001</v>
      </c>
      <c r="X12" s="6">
        <f t="shared" si="7"/>
        <v>149090.22</v>
      </c>
      <c r="Y12" s="6">
        <f t="shared" si="8"/>
        <v>70330.270742358087</v>
      </c>
      <c r="Z12" s="3">
        <f t="shared" si="9"/>
        <v>42.391834000000003</v>
      </c>
      <c r="AA12" s="3">
        <f t="shared" si="10"/>
        <v>44.035209999999999</v>
      </c>
      <c r="AB12" s="1">
        <f t="shared" si="11"/>
        <v>0.81845261000000002</v>
      </c>
      <c r="AC12" s="1">
        <f t="shared" si="12"/>
        <v>0.72474548999999999</v>
      </c>
      <c r="AD12" s="1">
        <f t="shared" si="13"/>
        <v>0.93591453000000002</v>
      </c>
      <c r="AE12" s="1">
        <f t="shared" si="14"/>
        <v>0.71548376000000002</v>
      </c>
      <c r="AF12" s="6">
        <f t="shared" si="15"/>
        <v>-4510.9863999999998</v>
      </c>
      <c r="AG12" s="6">
        <f t="shared" si="16"/>
        <v>-33578.117903930135</v>
      </c>
      <c r="AH12" s="6">
        <f t="shared" si="17"/>
        <v>-168245.94</v>
      </c>
      <c r="AI12" s="6">
        <f t="shared" si="18"/>
        <v>-185187.59825327512</v>
      </c>
      <c r="AJ12" s="6">
        <f t="shared" si="19"/>
        <v>217215.53</v>
      </c>
      <c r="AK12" s="6">
        <f t="shared" si="20"/>
        <v>231307.99126637552</v>
      </c>
    </row>
    <row r="13" spans="1:37" x14ac:dyDescent="0.3">
      <c r="Q13" s="6">
        <v>10</v>
      </c>
      <c r="R13" s="6">
        <f t="shared" si="1"/>
        <v>230122.02</v>
      </c>
      <c r="S13" s="6">
        <f t="shared" si="2"/>
        <v>138036.8806404658</v>
      </c>
      <c r="T13" s="6">
        <f t="shared" si="3"/>
        <v>2845107.9</v>
      </c>
      <c r="U13" s="6">
        <f t="shared" si="4"/>
        <v>394048.52983988356</v>
      </c>
      <c r="V13" s="1">
        <f t="shared" si="5"/>
        <v>0.86931643000000003</v>
      </c>
      <c r="W13" s="1">
        <f t="shared" si="6"/>
        <v>2.5650716999999998</v>
      </c>
      <c r="X13" s="6">
        <f t="shared" si="7"/>
        <v>381320.77</v>
      </c>
      <c r="Y13" s="6">
        <f t="shared" si="8"/>
        <v>83118.892285298396</v>
      </c>
      <c r="Z13" s="3">
        <f t="shared" si="9"/>
        <v>45.022666000000001</v>
      </c>
      <c r="AA13" s="3">
        <f t="shared" si="10"/>
        <v>44.886360000000003</v>
      </c>
      <c r="AB13" s="1">
        <f t="shared" si="11"/>
        <v>0.85135780000000005</v>
      </c>
      <c r="AC13" s="1">
        <f t="shared" si="12"/>
        <v>0.75941645999999996</v>
      </c>
      <c r="AD13" s="1">
        <f t="shared" si="13"/>
        <v>0.92284878999999997</v>
      </c>
      <c r="AE13" s="1">
        <f t="shared" si="14"/>
        <v>0.74427776000000001</v>
      </c>
      <c r="AF13" s="6">
        <f t="shared" si="15"/>
        <v>184842.18</v>
      </c>
      <c r="AG13" s="6">
        <f t="shared" si="16"/>
        <v>19115.857350800583</v>
      </c>
      <c r="AH13" s="6">
        <f t="shared" si="17"/>
        <v>-18306.867999999999</v>
      </c>
      <c r="AI13" s="6">
        <f t="shared" si="18"/>
        <v>-152536.84133915574</v>
      </c>
      <c r="AJ13" s="6">
        <f t="shared" si="19"/>
        <v>320027.67</v>
      </c>
      <c r="AK13" s="6">
        <f t="shared" si="20"/>
        <v>286612.24163027655</v>
      </c>
    </row>
    <row r="14" spans="1:37" ht="90" customHeight="1" x14ac:dyDescent="0.3">
      <c r="T14" s="8" t="s">
        <v>47</v>
      </c>
      <c r="U14" s="8"/>
      <c r="V14" s="8" t="s">
        <v>51</v>
      </c>
      <c r="W14" s="8"/>
      <c r="X14" s="8" t="s">
        <v>48</v>
      </c>
      <c r="Y14" s="8"/>
    </row>
    <row r="17" spans="1:12" x14ac:dyDescent="0.3">
      <c r="A17" t="s">
        <v>33</v>
      </c>
    </row>
    <row r="18" spans="1:12" x14ac:dyDescent="0.3"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  <c r="H18" t="s">
        <v>40</v>
      </c>
      <c r="I18" t="s">
        <v>41</v>
      </c>
      <c r="J18" t="s">
        <v>42</v>
      </c>
      <c r="K18" t="s">
        <v>43</v>
      </c>
      <c r="L18" t="s">
        <v>44</v>
      </c>
    </row>
    <row r="19" spans="1:12" x14ac:dyDescent="0.3">
      <c r="A19">
        <v>1</v>
      </c>
      <c r="B19">
        <v>35.327247999999997</v>
      </c>
      <c r="C19">
        <v>19279.003000000001</v>
      </c>
      <c r="D19">
        <v>2.1213600000000001E-3</v>
      </c>
      <c r="E19">
        <v>29437.732</v>
      </c>
      <c r="F19">
        <v>42.879776</v>
      </c>
      <c r="G19">
        <v>0.27838562</v>
      </c>
      <c r="H19">
        <v>0.71561156000000004</v>
      </c>
      <c r="I19">
        <v>-6445.8922000000002</v>
      </c>
      <c r="J19">
        <v>-31168.135999999999</v>
      </c>
      <c r="K19">
        <v>31236.644</v>
      </c>
      <c r="L19">
        <v>0.38024932</v>
      </c>
    </row>
    <row r="20" spans="1:12" x14ac:dyDescent="0.3">
      <c r="A20">
        <v>2</v>
      </c>
      <c r="B20">
        <v>325.25767000000002</v>
      </c>
      <c r="C20">
        <v>35600.33</v>
      </c>
      <c r="D20">
        <v>1.561477E-2</v>
      </c>
      <c r="E20">
        <v>35720.720000000001</v>
      </c>
      <c r="F20">
        <v>42.431527000000003</v>
      </c>
      <c r="G20">
        <v>0.38607398999999998</v>
      </c>
      <c r="H20">
        <v>0.83463633999999998</v>
      </c>
      <c r="I20">
        <v>-8971.6561999999994</v>
      </c>
      <c r="J20">
        <v>-45311.123</v>
      </c>
      <c r="K20">
        <v>45653.677000000003</v>
      </c>
      <c r="L20">
        <v>0.42077358999999998</v>
      </c>
    </row>
    <row r="21" spans="1:12" x14ac:dyDescent="0.3">
      <c r="A21">
        <v>3</v>
      </c>
      <c r="B21">
        <v>804.74680000000001</v>
      </c>
      <c r="C21">
        <v>42765.205999999998</v>
      </c>
      <c r="D21">
        <v>2.929785E-2</v>
      </c>
      <c r="E21">
        <v>42838.103000000003</v>
      </c>
      <c r="F21">
        <v>43.474764</v>
      </c>
      <c r="G21">
        <v>0.41259352999999999</v>
      </c>
      <c r="H21">
        <v>0.78504828999999998</v>
      </c>
      <c r="I21">
        <v>-9315.1167000000005</v>
      </c>
      <c r="J21">
        <v>-48128.434000000001</v>
      </c>
      <c r="K21">
        <v>49007.487000000001</v>
      </c>
      <c r="L21">
        <v>0.49379688999999999</v>
      </c>
    </row>
    <row r="22" spans="1:12" x14ac:dyDescent="0.3">
      <c r="A22">
        <v>4</v>
      </c>
      <c r="B22">
        <v>1532.9455</v>
      </c>
      <c r="C22">
        <v>86178.523000000001</v>
      </c>
      <c r="D22">
        <v>4.2780640000000002E-2</v>
      </c>
      <c r="E22">
        <v>55204.864000000001</v>
      </c>
      <c r="F22">
        <v>42.842243000000003</v>
      </c>
      <c r="G22">
        <v>0.49924420000000003</v>
      </c>
      <c r="H22">
        <v>0.85881472000000003</v>
      </c>
      <c r="I22">
        <v>-13215.785</v>
      </c>
      <c r="J22">
        <v>-70436.244999999995</v>
      </c>
      <c r="K22">
        <v>72304.608999999997</v>
      </c>
      <c r="L22">
        <v>0.59604471000000003</v>
      </c>
    </row>
    <row r="23" spans="1:12" x14ac:dyDescent="0.3">
      <c r="A23">
        <v>5</v>
      </c>
      <c r="B23">
        <v>2847.4751000000001</v>
      </c>
      <c r="C23">
        <v>119082.7</v>
      </c>
      <c r="D23">
        <v>5.8576650000000001E-2</v>
      </c>
      <c r="E23">
        <v>65180.165000000001</v>
      </c>
      <c r="F23">
        <v>41.756011000000001</v>
      </c>
      <c r="G23">
        <v>0.59902352999999997</v>
      </c>
      <c r="H23">
        <v>0.90445748999999998</v>
      </c>
      <c r="I23">
        <v>-17418.197</v>
      </c>
      <c r="J23">
        <v>-89962.23</v>
      </c>
      <c r="K23">
        <v>93187.915999999997</v>
      </c>
      <c r="L23">
        <v>0.55063121999999998</v>
      </c>
    </row>
    <row r="24" spans="1:12" x14ac:dyDescent="0.3">
      <c r="A24">
        <v>6</v>
      </c>
      <c r="B24">
        <v>4884.2466000000004</v>
      </c>
      <c r="C24">
        <v>180755.52</v>
      </c>
      <c r="D24">
        <v>0.10966932</v>
      </c>
      <c r="E24">
        <v>81575.285000000003</v>
      </c>
      <c r="F24">
        <v>42.882992000000002</v>
      </c>
      <c r="G24">
        <v>0.68190839999999997</v>
      </c>
      <c r="H24">
        <v>0.90870169999999995</v>
      </c>
      <c r="I24">
        <v>-19035.792000000001</v>
      </c>
      <c r="J24">
        <v>-115074.12</v>
      </c>
      <c r="K24">
        <v>120219.21</v>
      </c>
      <c r="L24">
        <v>0.67812563000000003</v>
      </c>
    </row>
    <row r="25" spans="1:12" x14ac:dyDescent="0.3">
      <c r="A25">
        <v>7</v>
      </c>
      <c r="B25">
        <v>8221.4992999999995</v>
      </c>
      <c r="C25">
        <v>249341.59</v>
      </c>
      <c r="D25">
        <v>0.12401809</v>
      </c>
      <c r="E25">
        <v>116527.43</v>
      </c>
      <c r="F25">
        <v>42.737031000000002</v>
      </c>
      <c r="G25">
        <v>0.71888602999999995</v>
      </c>
      <c r="H25">
        <v>0.92082072000000004</v>
      </c>
      <c r="I25">
        <v>-17199.952000000001</v>
      </c>
      <c r="J25">
        <v>-124404.02</v>
      </c>
      <c r="K25">
        <v>135626.29999999999</v>
      </c>
      <c r="L25">
        <v>0.69844128999999999</v>
      </c>
    </row>
    <row r="26" spans="1:12" x14ac:dyDescent="0.3">
      <c r="A26">
        <v>8</v>
      </c>
      <c r="B26">
        <v>14750.228999999999</v>
      </c>
      <c r="C26">
        <v>343475.73</v>
      </c>
      <c r="D26">
        <v>0.18654568999999999</v>
      </c>
      <c r="E26">
        <v>114325.78</v>
      </c>
      <c r="F26">
        <v>42.456539999999997</v>
      </c>
      <c r="G26">
        <v>0.78428553000000001</v>
      </c>
      <c r="H26">
        <v>0.91155640000000004</v>
      </c>
      <c r="I26">
        <v>-17560.327000000001</v>
      </c>
      <c r="J26">
        <v>-161065.13</v>
      </c>
      <c r="K26">
        <v>177921.66</v>
      </c>
      <c r="L26">
        <v>0.77049011000000001</v>
      </c>
    </row>
    <row r="27" spans="1:12" x14ac:dyDescent="0.3">
      <c r="A27">
        <v>9</v>
      </c>
      <c r="B27">
        <v>31711.285</v>
      </c>
      <c r="C27">
        <v>670533.76</v>
      </c>
      <c r="D27">
        <v>0.3487054</v>
      </c>
      <c r="E27">
        <v>149090.22</v>
      </c>
      <c r="F27">
        <v>42.391834000000003</v>
      </c>
      <c r="G27">
        <v>0.81845261000000002</v>
      </c>
      <c r="H27">
        <v>0.93591453000000002</v>
      </c>
      <c r="I27">
        <v>-4510.9863999999998</v>
      </c>
      <c r="J27">
        <v>-168245.94</v>
      </c>
      <c r="K27">
        <v>217215.53</v>
      </c>
      <c r="L27">
        <v>0.84789532999999995</v>
      </c>
    </row>
    <row r="28" spans="1:12" x14ac:dyDescent="0.3">
      <c r="A28">
        <v>10</v>
      </c>
      <c r="B28">
        <v>230122.02</v>
      </c>
      <c r="C28">
        <v>2845107.9</v>
      </c>
      <c r="D28">
        <v>0.86931643000000003</v>
      </c>
      <c r="E28">
        <v>381320.77</v>
      </c>
      <c r="F28">
        <v>45.022666000000001</v>
      </c>
      <c r="G28">
        <v>0.85135780000000005</v>
      </c>
      <c r="H28">
        <v>0.92284878999999997</v>
      </c>
      <c r="I28">
        <v>184842.18</v>
      </c>
      <c r="J28">
        <v>-18306.867999999999</v>
      </c>
      <c r="K28">
        <v>320027.67</v>
      </c>
      <c r="L28">
        <v>0.88577017999999996</v>
      </c>
    </row>
  </sheetData>
  <mergeCells count="13">
    <mergeCell ref="AH2:AI2"/>
    <mergeCell ref="AJ2:AK2"/>
    <mergeCell ref="R2:S2"/>
    <mergeCell ref="T2:U2"/>
    <mergeCell ref="V2:W2"/>
    <mergeCell ref="X2:Y2"/>
    <mergeCell ref="Z2:AA2"/>
    <mergeCell ref="AB2:AC2"/>
    <mergeCell ref="T14:U14"/>
    <mergeCell ref="X14:Y14"/>
    <mergeCell ref="V14:W14"/>
    <mergeCell ref="AD2:AE2"/>
    <mergeCell ref="AF2:AG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topLeftCell="R1" workbookViewId="0">
      <selection activeCell="X2" sqref="X2:Y2"/>
    </sheetView>
  </sheetViews>
  <sheetFormatPr defaultRowHeight="14.4" x14ac:dyDescent="0.3"/>
  <cols>
    <col min="1" max="1" width="10" customWidth="1"/>
    <col min="2" max="2" width="9.5546875" customWidth="1"/>
    <col min="3" max="3" width="10.5546875" customWidth="1"/>
    <col min="4" max="4" width="4.5546875" customWidth="1"/>
    <col min="5" max="5" width="9.5546875" customWidth="1"/>
    <col min="6" max="6" width="8.5546875" customWidth="1"/>
    <col min="7" max="7" width="5.5546875" customWidth="1"/>
    <col min="8" max="9" width="4.5546875" customWidth="1"/>
    <col min="10" max="10" width="10.21875" customWidth="1"/>
    <col min="11" max="11" width="11.21875" customWidth="1"/>
    <col min="12" max="12" width="10.5546875" customWidth="1"/>
    <col min="13" max="13" width="4.5546875" customWidth="1"/>
    <col min="14" max="14" width="11.109375" bestFit="1" customWidth="1"/>
    <col min="17" max="17" width="17.21875" bestFit="1" customWidth="1"/>
    <col min="18" max="19" width="9.5546875" bestFit="1" customWidth="1"/>
    <col min="20" max="20" width="10.5546875" bestFit="1" customWidth="1"/>
    <col min="21" max="21" width="9.5546875" bestFit="1" customWidth="1"/>
    <col min="22" max="22" width="9" bestFit="1" customWidth="1"/>
    <col min="32" max="33" width="9" bestFit="1" customWidth="1"/>
    <col min="34" max="35" width="9.21875" bestFit="1" customWidth="1"/>
    <col min="36" max="37" width="9" bestFit="1" customWidth="1"/>
  </cols>
  <sheetData>
    <row r="1" spans="1:37" x14ac:dyDescent="0.3">
      <c r="A1" t="s">
        <v>32</v>
      </c>
      <c r="O1" t="s">
        <v>45</v>
      </c>
      <c r="P1">
        <v>6.87</v>
      </c>
      <c r="Q1" s="7" t="s">
        <v>49</v>
      </c>
      <c r="X1" s="4" t="s">
        <v>64</v>
      </c>
    </row>
    <row r="2" spans="1:3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R2" s="9" t="str">
        <f>B2</f>
        <v>Liquid assets</v>
      </c>
      <c r="S2" s="9"/>
      <c r="T2" s="9" t="str">
        <f>C2</f>
        <v>Net wealth</v>
      </c>
      <c r="U2" s="9"/>
      <c r="V2" s="9" t="s">
        <v>50</v>
      </c>
      <c r="W2" s="9"/>
      <c r="X2" s="9" t="s">
        <v>27</v>
      </c>
      <c r="Y2" s="9"/>
      <c r="Z2" s="9" t="str">
        <f>G2</f>
        <v>Age</v>
      </c>
      <c r="AA2" s="9"/>
      <c r="AB2" s="9" t="str">
        <f>H2</f>
        <v>Homeowner</v>
      </c>
      <c r="AC2" s="9"/>
      <c r="AD2" s="9" t="str">
        <f>I2</f>
        <v>Carowner</v>
      </c>
      <c r="AE2" s="9"/>
      <c r="AF2" s="9" t="str">
        <f>J2</f>
        <v>URE</v>
      </c>
      <c r="AG2" s="9"/>
      <c r="AH2" s="9" t="str">
        <f>K2</f>
        <v>NNP</v>
      </c>
      <c r="AI2" s="9"/>
      <c r="AJ2" s="9" t="str">
        <f>L2</f>
        <v>Liabilities</v>
      </c>
      <c r="AK2" s="9"/>
    </row>
    <row r="3" spans="1:37" x14ac:dyDescent="0.3">
      <c r="A3">
        <v>1</v>
      </c>
      <c r="B3" s="1">
        <v>297.61905000000002</v>
      </c>
      <c r="C3" s="1">
        <v>-57215.85</v>
      </c>
      <c r="D3" s="1">
        <v>1.39419E-3</v>
      </c>
      <c r="E3" s="1">
        <v>201711.77</v>
      </c>
      <c r="F3" s="1">
        <v>41191.222999999998</v>
      </c>
      <c r="G3" s="1">
        <v>40</v>
      </c>
      <c r="H3" s="1">
        <v>0</v>
      </c>
      <c r="I3" s="1">
        <v>0</v>
      </c>
      <c r="J3" s="1">
        <v>-151690.23000000001</v>
      </c>
      <c r="K3" s="1">
        <v>-210984.17</v>
      </c>
      <c r="L3" s="1">
        <v>220720.3</v>
      </c>
      <c r="M3" s="1">
        <v>0</v>
      </c>
      <c r="Q3" s="5" t="s">
        <v>46</v>
      </c>
      <c r="R3" s="5" t="s">
        <v>33</v>
      </c>
      <c r="S3" s="5" t="s">
        <v>32</v>
      </c>
      <c r="T3" s="5" t="s">
        <v>33</v>
      </c>
      <c r="U3" s="5" t="s">
        <v>32</v>
      </c>
      <c r="V3" s="5" t="s">
        <v>33</v>
      </c>
      <c r="W3" s="5" t="s">
        <v>32</v>
      </c>
      <c r="X3" s="5" t="s">
        <v>33</v>
      </c>
      <c r="Y3" s="5" t="s">
        <v>32</v>
      </c>
      <c r="Z3" s="5" t="s">
        <v>33</v>
      </c>
      <c r="AA3" s="5" t="s">
        <v>32</v>
      </c>
      <c r="AB3" s="5" t="s">
        <v>33</v>
      </c>
      <c r="AC3" s="5" t="s">
        <v>32</v>
      </c>
      <c r="AD3" s="5" t="s">
        <v>33</v>
      </c>
      <c r="AE3" s="5" t="s">
        <v>32</v>
      </c>
      <c r="AF3" s="5" t="s">
        <v>33</v>
      </c>
      <c r="AG3" s="5" t="s">
        <v>32</v>
      </c>
      <c r="AH3" s="5" t="s">
        <v>33</v>
      </c>
      <c r="AI3" s="5" t="s">
        <v>32</v>
      </c>
      <c r="AJ3" s="5" t="s">
        <v>33</v>
      </c>
      <c r="AK3" s="5" t="s">
        <v>32</v>
      </c>
    </row>
    <row r="4" spans="1:37" x14ac:dyDescent="0.3">
      <c r="A4">
        <v>2</v>
      </c>
      <c r="B4" s="1">
        <v>7695.1758</v>
      </c>
      <c r="C4" s="1">
        <v>-53973.688000000002</v>
      </c>
      <c r="D4" s="1">
        <v>3.3128369999999997E-2</v>
      </c>
      <c r="E4" s="1">
        <v>220511.45</v>
      </c>
      <c r="F4" s="1">
        <v>38767.894999999997</v>
      </c>
      <c r="G4" s="1">
        <v>41</v>
      </c>
      <c r="H4" s="1">
        <v>0</v>
      </c>
      <c r="I4" s="1">
        <v>0</v>
      </c>
      <c r="J4" s="1">
        <v>-135269.03</v>
      </c>
      <c r="K4" s="1">
        <v>-191869.89</v>
      </c>
      <c r="L4" s="1">
        <v>205668.25</v>
      </c>
      <c r="M4" s="1">
        <v>0</v>
      </c>
      <c r="Q4" s="6">
        <v>1</v>
      </c>
      <c r="R4" s="6">
        <f>B19</f>
        <v>15</v>
      </c>
      <c r="S4" s="6">
        <f>B3/$P$1</f>
        <v>43.321550218340612</v>
      </c>
      <c r="T4" s="6">
        <f>C19</f>
        <v>3201</v>
      </c>
      <c r="U4" s="6">
        <f>C3/$P$1</f>
        <v>-8328.3624454148467</v>
      </c>
      <c r="V4" s="1">
        <f>D19</f>
        <v>6.1720000000000004E-4</v>
      </c>
      <c r="W4" s="1">
        <f>D3</f>
        <v>1.39419E-3</v>
      </c>
      <c r="X4" s="6">
        <f>E19</f>
        <v>24303.274000000001</v>
      </c>
      <c r="Y4" s="6">
        <f>E3/$P$1</f>
        <v>29361.247452692867</v>
      </c>
      <c r="Z4" s="3">
        <f>F19</f>
        <v>42</v>
      </c>
      <c r="AA4" s="3">
        <f>G3</f>
        <v>40</v>
      </c>
      <c r="AB4" s="1">
        <f>G19</f>
        <v>0</v>
      </c>
      <c r="AC4" s="1">
        <f>H3</f>
        <v>0</v>
      </c>
      <c r="AD4" s="1">
        <f>H19</f>
        <v>1</v>
      </c>
      <c r="AE4" s="1">
        <f>I3</f>
        <v>0</v>
      </c>
      <c r="AF4" s="6">
        <f>I19</f>
        <v>-740</v>
      </c>
      <c r="AG4" s="6">
        <f>J3/$P$1</f>
        <v>-22080.091703056769</v>
      </c>
      <c r="AH4" s="6">
        <f>J19</f>
        <v>-2830</v>
      </c>
      <c r="AI4" s="6">
        <f>K3/$P$1</f>
        <v>-30710.941775836975</v>
      </c>
      <c r="AJ4" s="6">
        <f>K19</f>
        <v>2850</v>
      </c>
      <c r="AK4" s="6">
        <f>L3/$P$1</f>
        <v>32128.136826783113</v>
      </c>
    </row>
    <row r="5" spans="1:37" x14ac:dyDescent="0.3">
      <c r="A5">
        <v>3</v>
      </c>
      <c r="B5" s="1">
        <v>14289.216</v>
      </c>
      <c r="C5" s="1">
        <v>-41295.464999999997</v>
      </c>
      <c r="D5" s="1">
        <v>5.5361840000000002E-2</v>
      </c>
      <c r="E5" s="1">
        <v>255782</v>
      </c>
      <c r="F5" s="1">
        <v>41447.508000000002</v>
      </c>
      <c r="G5" s="1">
        <v>41</v>
      </c>
      <c r="H5" s="1">
        <v>0</v>
      </c>
      <c r="I5" s="1">
        <v>0</v>
      </c>
      <c r="J5" s="1">
        <v>-146321.78</v>
      </c>
      <c r="K5" s="1">
        <v>-223239.11</v>
      </c>
      <c r="L5" s="1">
        <v>244449.84</v>
      </c>
      <c r="M5" s="1">
        <v>0</v>
      </c>
      <c r="Q5" s="6">
        <v>2</v>
      </c>
      <c r="R5" s="6">
        <f t="shared" ref="R5:R13" si="0">B20</f>
        <v>300</v>
      </c>
      <c r="S5" s="6">
        <f t="shared" ref="S5:S13" si="1">B4/$P$1</f>
        <v>1120.1129257641921</v>
      </c>
      <c r="T5" s="6">
        <f t="shared" ref="T5:T13" si="2">C20</f>
        <v>6660</v>
      </c>
      <c r="U5" s="6">
        <f t="shared" ref="U5:U13" si="3">C4/$P$1</f>
        <v>-7856.4320232896653</v>
      </c>
      <c r="V5" s="1">
        <f t="shared" ref="V5:V13" si="4">D20</f>
        <v>1.054852E-2</v>
      </c>
      <c r="W5" s="1">
        <f t="shared" ref="W5:W13" si="5">D4</f>
        <v>3.3128369999999997E-2</v>
      </c>
      <c r="X5" s="6">
        <f t="shared" ref="X5:X13" si="6">E20</f>
        <v>29366.455999999998</v>
      </c>
      <c r="Y5" s="6">
        <f t="shared" ref="Y5:Y13" si="7">E4/$P$1</f>
        <v>32097.736535662301</v>
      </c>
      <c r="Z5" s="3">
        <f t="shared" ref="Z5:Z13" si="8">F20</f>
        <v>42</v>
      </c>
      <c r="AA5" s="3">
        <f t="shared" ref="AA5:AA13" si="9">G4</f>
        <v>41</v>
      </c>
      <c r="AB5" s="1">
        <f t="shared" ref="AB5:AB13" si="10">G20</f>
        <v>0</v>
      </c>
      <c r="AC5" s="1">
        <f t="shared" ref="AC5:AC13" si="11">H4</f>
        <v>0</v>
      </c>
      <c r="AD5" s="1">
        <f t="shared" ref="AD5:AD13" si="12">H20</f>
        <v>1</v>
      </c>
      <c r="AE5" s="1">
        <f t="shared" ref="AE5:AE13" si="13">I4</f>
        <v>0</v>
      </c>
      <c r="AF5" s="6">
        <f t="shared" ref="AF5:AF13" si="14">I20</f>
        <v>-2720</v>
      </c>
      <c r="AG5" s="6">
        <f t="shared" ref="AG5:AG13" si="15">J4/$P$1</f>
        <v>-19689.815138282385</v>
      </c>
      <c r="AH5" s="6">
        <f t="shared" ref="AH5:AH13" si="16">J20</f>
        <v>-9800</v>
      </c>
      <c r="AI5" s="6">
        <f t="shared" ref="AI5:AI13" si="17">K4/$P$1</f>
        <v>-27928.659388646291</v>
      </c>
      <c r="AJ5" s="6">
        <f t="shared" ref="AJ5:AJ13" si="18">K20</f>
        <v>10000</v>
      </c>
      <c r="AK5" s="6">
        <f t="shared" ref="AK5:AK13" si="19">L4/$P$1</f>
        <v>29937.154294032021</v>
      </c>
    </row>
    <row r="6" spans="1:37" x14ac:dyDescent="0.3">
      <c r="A6">
        <v>4</v>
      </c>
      <c r="B6" s="1">
        <v>23066.666000000001</v>
      </c>
      <c r="C6" s="1">
        <v>-15285.102000000001</v>
      </c>
      <c r="D6" s="1">
        <v>7.0641330000000002E-2</v>
      </c>
      <c r="E6" s="1">
        <v>323405.71999999997</v>
      </c>
      <c r="F6" s="1">
        <v>48920.226999999999</v>
      </c>
      <c r="G6" s="1">
        <v>41</v>
      </c>
      <c r="H6" s="1">
        <v>0</v>
      </c>
      <c r="I6" s="1">
        <v>1</v>
      </c>
      <c r="J6" s="1">
        <v>-217105.03</v>
      </c>
      <c r="K6" s="1">
        <v>-479480.03</v>
      </c>
      <c r="L6" s="1">
        <v>519439.72</v>
      </c>
      <c r="M6" s="1">
        <v>0</v>
      </c>
      <c r="Q6" s="6">
        <v>3</v>
      </c>
      <c r="R6" s="6">
        <f t="shared" si="0"/>
        <v>800</v>
      </c>
      <c r="S6" s="6">
        <f t="shared" si="1"/>
        <v>2079.9441048034932</v>
      </c>
      <c r="T6" s="6">
        <f t="shared" si="2"/>
        <v>10101</v>
      </c>
      <c r="U6" s="6">
        <f t="shared" si="3"/>
        <v>-6010.9847161572043</v>
      </c>
      <c r="V6" s="1">
        <f t="shared" si="4"/>
        <v>2.0931160000000001E-2</v>
      </c>
      <c r="W6" s="1">
        <f t="shared" si="5"/>
        <v>5.5361840000000002E-2</v>
      </c>
      <c r="X6" s="6">
        <f t="shared" si="6"/>
        <v>37467.546999999999</v>
      </c>
      <c r="Y6" s="6">
        <f t="shared" si="7"/>
        <v>37231.732168850074</v>
      </c>
      <c r="Z6" s="3">
        <f t="shared" si="8"/>
        <v>44</v>
      </c>
      <c r="AA6" s="3">
        <f t="shared" si="9"/>
        <v>41</v>
      </c>
      <c r="AB6" s="1">
        <f t="shared" si="10"/>
        <v>0</v>
      </c>
      <c r="AC6" s="1">
        <f t="shared" si="11"/>
        <v>0</v>
      </c>
      <c r="AD6" s="1">
        <f t="shared" si="12"/>
        <v>1</v>
      </c>
      <c r="AE6" s="1">
        <f t="shared" si="13"/>
        <v>0</v>
      </c>
      <c r="AF6" s="6">
        <f t="shared" si="14"/>
        <v>-3330</v>
      </c>
      <c r="AG6" s="6">
        <f t="shared" si="15"/>
        <v>-21298.657933042214</v>
      </c>
      <c r="AH6" s="6">
        <f t="shared" si="16"/>
        <v>-14000</v>
      </c>
      <c r="AI6" s="6">
        <f t="shared" si="17"/>
        <v>-32494.775836972341</v>
      </c>
      <c r="AJ6" s="6">
        <f t="shared" si="18"/>
        <v>15000</v>
      </c>
      <c r="AK6" s="6">
        <f t="shared" si="19"/>
        <v>35582.218340611355</v>
      </c>
    </row>
    <row r="7" spans="1:37" x14ac:dyDescent="0.3">
      <c r="A7">
        <v>5</v>
      </c>
      <c r="B7" s="1">
        <v>36183.980000000003</v>
      </c>
      <c r="C7" s="1">
        <v>30172.120999999999</v>
      </c>
      <c r="D7" s="1">
        <v>9.3038570000000001E-2</v>
      </c>
      <c r="E7" s="1">
        <v>396600.13</v>
      </c>
      <c r="F7" s="1">
        <v>55356.675999999999</v>
      </c>
      <c r="G7" s="1">
        <v>42</v>
      </c>
      <c r="H7" s="1">
        <v>1</v>
      </c>
      <c r="I7" s="1">
        <v>1</v>
      </c>
      <c r="J7" s="1">
        <v>-281628.63</v>
      </c>
      <c r="K7" s="1">
        <v>-839434.72</v>
      </c>
      <c r="L7" s="1">
        <v>902010.63</v>
      </c>
      <c r="M7" s="1">
        <v>0</v>
      </c>
      <c r="Q7" s="6">
        <v>4</v>
      </c>
      <c r="R7" s="6">
        <f t="shared" si="0"/>
        <v>1500</v>
      </c>
      <c r="S7" s="6">
        <f t="shared" si="1"/>
        <v>3357.5933042212519</v>
      </c>
      <c r="T7" s="6">
        <f t="shared" si="2"/>
        <v>29800</v>
      </c>
      <c r="U7" s="6">
        <f t="shared" si="3"/>
        <v>-2224.9056768558953</v>
      </c>
      <c r="V7" s="1">
        <f t="shared" si="4"/>
        <v>3.0942330000000001E-2</v>
      </c>
      <c r="W7" s="1">
        <f t="shared" si="5"/>
        <v>7.0641330000000002E-2</v>
      </c>
      <c r="X7" s="6">
        <f t="shared" si="6"/>
        <v>48606.548000000003</v>
      </c>
      <c r="Y7" s="6">
        <f t="shared" si="7"/>
        <v>47075.068413391549</v>
      </c>
      <c r="Z7" s="3">
        <f t="shared" si="8"/>
        <v>43</v>
      </c>
      <c r="AA7" s="3">
        <f t="shared" si="9"/>
        <v>41</v>
      </c>
      <c r="AB7" s="1">
        <f t="shared" si="10"/>
        <v>0</v>
      </c>
      <c r="AC7" s="1">
        <f t="shared" si="11"/>
        <v>0</v>
      </c>
      <c r="AD7" s="1">
        <f t="shared" si="12"/>
        <v>1</v>
      </c>
      <c r="AE7" s="1">
        <f t="shared" si="13"/>
        <v>1</v>
      </c>
      <c r="AF7" s="6">
        <f t="shared" si="14"/>
        <v>-6757.1431000000002</v>
      </c>
      <c r="AG7" s="6">
        <f t="shared" si="15"/>
        <v>-31601.896652110627</v>
      </c>
      <c r="AH7" s="6">
        <f t="shared" si="16"/>
        <v>-33500</v>
      </c>
      <c r="AI7" s="6">
        <f t="shared" si="17"/>
        <v>-69793.308588064043</v>
      </c>
      <c r="AJ7" s="6">
        <f t="shared" si="18"/>
        <v>35000</v>
      </c>
      <c r="AK7" s="6">
        <f t="shared" si="19"/>
        <v>75609.857350800579</v>
      </c>
    </row>
    <row r="8" spans="1:37" x14ac:dyDescent="0.3">
      <c r="A8">
        <v>6</v>
      </c>
      <c r="B8" s="1">
        <v>56555.555</v>
      </c>
      <c r="C8" s="1">
        <v>70396.366999999998</v>
      </c>
      <c r="D8" s="1">
        <v>0.13539509999999999</v>
      </c>
      <c r="E8" s="1">
        <v>428422</v>
      </c>
      <c r="F8" s="1">
        <v>59052.184000000001</v>
      </c>
      <c r="G8" s="1">
        <v>42</v>
      </c>
      <c r="H8" s="1">
        <v>1</v>
      </c>
      <c r="I8" s="1">
        <v>1</v>
      </c>
      <c r="J8" s="1">
        <v>-273028.31</v>
      </c>
      <c r="K8" s="1">
        <v>-1001303.5</v>
      </c>
      <c r="L8" s="1">
        <v>1088265.8</v>
      </c>
      <c r="M8" s="1">
        <v>0</v>
      </c>
      <c r="Q8" s="6">
        <v>5</v>
      </c>
      <c r="R8" s="6">
        <f t="shared" si="0"/>
        <v>2950</v>
      </c>
      <c r="S8" s="6">
        <f t="shared" si="1"/>
        <v>5266.954876273654</v>
      </c>
      <c r="T8" s="6">
        <f t="shared" si="2"/>
        <v>51200</v>
      </c>
      <c r="U8" s="6">
        <f t="shared" si="3"/>
        <v>4391.8662299854441</v>
      </c>
      <c r="V8" s="1">
        <f t="shared" si="4"/>
        <v>4.9376059999999999E-2</v>
      </c>
      <c r="W8" s="1">
        <f t="shared" si="5"/>
        <v>9.3038570000000001E-2</v>
      </c>
      <c r="X8" s="6">
        <f t="shared" si="6"/>
        <v>55695.002999999997</v>
      </c>
      <c r="Y8" s="6">
        <f t="shared" si="7"/>
        <v>57729.27656477438</v>
      </c>
      <c r="Z8" s="3">
        <f t="shared" si="8"/>
        <v>42</v>
      </c>
      <c r="AA8" s="3">
        <f t="shared" si="9"/>
        <v>42</v>
      </c>
      <c r="AB8" s="1">
        <f t="shared" si="10"/>
        <v>1</v>
      </c>
      <c r="AC8" s="1">
        <f t="shared" si="11"/>
        <v>1</v>
      </c>
      <c r="AD8" s="1">
        <f t="shared" si="12"/>
        <v>1</v>
      </c>
      <c r="AE8" s="1">
        <f t="shared" si="13"/>
        <v>1</v>
      </c>
      <c r="AF8" s="6">
        <f t="shared" si="14"/>
        <v>-10000.571</v>
      </c>
      <c r="AG8" s="6">
        <f t="shared" si="15"/>
        <v>-40993.978165938868</v>
      </c>
      <c r="AH8" s="6">
        <f t="shared" si="16"/>
        <v>-54650</v>
      </c>
      <c r="AI8" s="6">
        <f t="shared" si="17"/>
        <v>-122188.45997088791</v>
      </c>
      <c r="AJ8" s="6">
        <f t="shared" si="18"/>
        <v>57500</v>
      </c>
      <c r="AK8" s="6">
        <f t="shared" si="19"/>
        <v>131297.03493449782</v>
      </c>
    </row>
    <row r="9" spans="1:37" x14ac:dyDescent="0.3">
      <c r="A9">
        <v>7</v>
      </c>
      <c r="B9" s="1">
        <v>89740.195000000007</v>
      </c>
      <c r="C9" s="1">
        <v>261968.46</v>
      </c>
      <c r="D9" s="1">
        <v>0.20664866000000001</v>
      </c>
      <c r="E9" s="1">
        <v>446479.88</v>
      </c>
      <c r="F9" s="1">
        <v>61797.5</v>
      </c>
      <c r="G9" s="1">
        <v>43</v>
      </c>
      <c r="H9" s="1">
        <v>1</v>
      </c>
      <c r="I9" s="1">
        <v>1</v>
      </c>
      <c r="J9" s="1">
        <v>-211431.11</v>
      </c>
      <c r="K9" s="1">
        <v>-1017167</v>
      </c>
      <c r="L9" s="1">
        <v>1140466.5</v>
      </c>
      <c r="M9" s="1">
        <v>0</v>
      </c>
      <c r="Q9" s="6">
        <v>6</v>
      </c>
      <c r="R9" s="6">
        <f t="shared" si="0"/>
        <v>4900</v>
      </c>
      <c r="S9" s="6">
        <f t="shared" si="1"/>
        <v>8232.2496360989808</v>
      </c>
      <c r="T9" s="6">
        <f t="shared" si="2"/>
        <v>80600</v>
      </c>
      <c r="U9" s="6">
        <f t="shared" si="3"/>
        <v>10246.923871906842</v>
      </c>
      <c r="V9" s="1">
        <f t="shared" si="4"/>
        <v>6.535067E-2</v>
      </c>
      <c r="W9" s="1">
        <f t="shared" si="5"/>
        <v>0.13539509999999999</v>
      </c>
      <c r="X9" s="6">
        <f t="shared" si="6"/>
        <v>74935.095000000001</v>
      </c>
      <c r="Y9" s="6">
        <f t="shared" si="7"/>
        <v>62361.280931586611</v>
      </c>
      <c r="Z9" s="3">
        <f t="shared" si="8"/>
        <v>43</v>
      </c>
      <c r="AA9" s="3">
        <f t="shared" si="9"/>
        <v>42</v>
      </c>
      <c r="AB9" s="1">
        <f t="shared" si="10"/>
        <v>1</v>
      </c>
      <c r="AC9" s="1">
        <f t="shared" si="11"/>
        <v>1</v>
      </c>
      <c r="AD9" s="1">
        <f t="shared" si="12"/>
        <v>1</v>
      </c>
      <c r="AE9" s="1">
        <f t="shared" si="13"/>
        <v>1</v>
      </c>
      <c r="AF9" s="6">
        <f t="shared" si="14"/>
        <v>-15785.714</v>
      </c>
      <c r="AG9" s="6">
        <f t="shared" si="15"/>
        <v>-39742.112081513827</v>
      </c>
      <c r="AH9" s="6">
        <f t="shared" si="16"/>
        <v>-94600</v>
      </c>
      <c r="AI9" s="6">
        <f t="shared" si="17"/>
        <v>-145750.14556040757</v>
      </c>
      <c r="AJ9" s="6">
        <f t="shared" si="18"/>
        <v>100600</v>
      </c>
      <c r="AK9" s="6">
        <f t="shared" si="19"/>
        <v>158408.41339155749</v>
      </c>
    </row>
    <row r="10" spans="1:37" x14ac:dyDescent="0.3">
      <c r="A10">
        <v>8</v>
      </c>
      <c r="B10" s="1">
        <v>147996.95000000001</v>
      </c>
      <c r="C10" s="1">
        <v>514603.75</v>
      </c>
      <c r="D10" s="1">
        <v>0.32861574999999998</v>
      </c>
      <c r="E10" s="1">
        <v>463921.5</v>
      </c>
      <c r="F10" s="1">
        <v>64620.796999999999</v>
      </c>
      <c r="G10" s="1">
        <v>44</v>
      </c>
      <c r="H10" s="1">
        <v>1</v>
      </c>
      <c r="I10" s="1">
        <v>1</v>
      </c>
      <c r="J10" s="1">
        <v>-118498.04</v>
      </c>
      <c r="K10" s="1">
        <v>-964407.44</v>
      </c>
      <c r="L10" s="1">
        <v>1145583.8999999999</v>
      </c>
      <c r="M10" s="1">
        <v>0</v>
      </c>
      <c r="Q10" s="6">
        <v>7</v>
      </c>
      <c r="R10" s="6">
        <f t="shared" si="0"/>
        <v>8000</v>
      </c>
      <c r="S10" s="6">
        <f t="shared" si="1"/>
        <v>13062.619359534208</v>
      </c>
      <c r="T10" s="6">
        <f t="shared" si="2"/>
        <v>100300</v>
      </c>
      <c r="U10" s="6">
        <f t="shared" si="3"/>
        <v>38132.235807860263</v>
      </c>
      <c r="V10" s="1">
        <f t="shared" si="4"/>
        <v>9.5531950000000004E-2</v>
      </c>
      <c r="W10" s="1">
        <f t="shared" si="5"/>
        <v>0.20664866000000001</v>
      </c>
      <c r="X10" s="6">
        <f t="shared" si="6"/>
        <v>84048.823000000004</v>
      </c>
      <c r="Y10" s="6">
        <f t="shared" si="7"/>
        <v>64989.793304221253</v>
      </c>
      <c r="Z10" s="3">
        <f t="shared" si="8"/>
        <v>43</v>
      </c>
      <c r="AA10" s="3">
        <f t="shared" si="9"/>
        <v>43</v>
      </c>
      <c r="AB10" s="1">
        <f t="shared" si="10"/>
        <v>1</v>
      </c>
      <c r="AC10" s="1">
        <f t="shared" si="11"/>
        <v>1</v>
      </c>
      <c r="AD10" s="1">
        <f t="shared" si="12"/>
        <v>1</v>
      </c>
      <c r="AE10" s="1">
        <f t="shared" si="13"/>
        <v>1</v>
      </c>
      <c r="AF10" s="6">
        <f t="shared" si="14"/>
        <v>-11471.429</v>
      </c>
      <c r="AG10" s="6">
        <f t="shared" si="15"/>
        <v>-30775.998544395923</v>
      </c>
      <c r="AH10" s="6">
        <f t="shared" si="16"/>
        <v>-97100</v>
      </c>
      <c r="AI10" s="6">
        <f t="shared" si="17"/>
        <v>-148059.24308588065</v>
      </c>
      <c r="AJ10" s="6">
        <f t="shared" si="18"/>
        <v>105100</v>
      </c>
      <c r="AK10" s="6">
        <f t="shared" si="19"/>
        <v>166006.76855895197</v>
      </c>
    </row>
    <row r="11" spans="1:37" x14ac:dyDescent="0.3">
      <c r="A11">
        <v>9</v>
      </c>
      <c r="B11" s="1">
        <v>265945.03000000003</v>
      </c>
      <c r="C11" s="1">
        <v>869819.91</v>
      </c>
      <c r="D11" s="1">
        <v>0.57235073999999997</v>
      </c>
      <c r="E11" s="1">
        <v>482666.97</v>
      </c>
      <c r="F11" s="1">
        <v>68785.297000000006</v>
      </c>
      <c r="G11" s="1">
        <v>44</v>
      </c>
      <c r="H11" s="1">
        <v>1</v>
      </c>
      <c r="I11" s="1">
        <v>1</v>
      </c>
      <c r="J11" s="1">
        <v>16665.594000000001</v>
      </c>
      <c r="K11" s="1">
        <v>-820154.56</v>
      </c>
      <c r="L11" s="1">
        <v>1109934.5</v>
      </c>
      <c r="M11" s="1">
        <v>0</v>
      </c>
      <c r="Q11" s="6">
        <v>8</v>
      </c>
      <c r="R11" s="6">
        <f t="shared" si="0"/>
        <v>14100</v>
      </c>
      <c r="S11" s="6">
        <f t="shared" si="1"/>
        <v>21542.496360989811</v>
      </c>
      <c r="T11" s="6">
        <f t="shared" si="2"/>
        <v>167150</v>
      </c>
      <c r="U11" s="6">
        <f t="shared" si="3"/>
        <v>74905.931586608436</v>
      </c>
      <c r="V11" s="1">
        <f t="shared" si="4"/>
        <v>0.15474561000000001</v>
      </c>
      <c r="W11" s="1">
        <f t="shared" si="5"/>
        <v>0.32861574999999998</v>
      </c>
      <c r="X11" s="6">
        <f t="shared" si="6"/>
        <v>93162.55</v>
      </c>
      <c r="Y11" s="6">
        <f t="shared" si="7"/>
        <v>67528.602620087331</v>
      </c>
      <c r="Z11" s="3">
        <f t="shared" si="8"/>
        <v>42</v>
      </c>
      <c r="AA11" s="3">
        <f t="shared" si="9"/>
        <v>44</v>
      </c>
      <c r="AB11" s="1">
        <f t="shared" si="10"/>
        <v>1</v>
      </c>
      <c r="AC11" s="1">
        <f t="shared" si="11"/>
        <v>1</v>
      </c>
      <c r="AD11" s="1">
        <f t="shared" si="12"/>
        <v>1</v>
      </c>
      <c r="AE11" s="1">
        <f t="shared" si="13"/>
        <v>1</v>
      </c>
      <c r="AF11" s="6">
        <f t="shared" si="14"/>
        <v>-7864.2856000000002</v>
      </c>
      <c r="AG11" s="6">
        <f t="shared" si="15"/>
        <v>-17248.622998544393</v>
      </c>
      <c r="AH11" s="6">
        <f t="shared" si="16"/>
        <v>-119060</v>
      </c>
      <c r="AI11" s="6">
        <f t="shared" si="17"/>
        <v>-140379.54002911207</v>
      </c>
      <c r="AJ11" s="6">
        <f t="shared" si="18"/>
        <v>132500</v>
      </c>
      <c r="AK11" s="6">
        <f t="shared" si="19"/>
        <v>166751.65938864628</v>
      </c>
    </row>
    <row r="12" spans="1:37" x14ac:dyDescent="0.3">
      <c r="A12">
        <v>10</v>
      </c>
      <c r="B12" s="1">
        <v>646720.63</v>
      </c>
      <c r="C12" s="1">
        <v>1750247.8</v>
      </c>
      <c r="D12" s="1">
        <v>1.3842277999999999</v>
      </c>
      <c r="E12" s="1">
        <v>518129.19</v>
      </c>
      <c r="F12" s="1">
        <v>83276.516000000003</v>
      </c>
      <c r="G12" s="1">
        <v>46</v>
      </c>
      <c r="H12" s="1">
        <v>1</v>
      </c>
      <c r="I12" s="1">
        <v>1</v>
      </c>
      <c r="J12" s="1">
        <v>338595.22</v>
      </c>
      <c r="K12" s="1">
        <v>-314609</v>
      </c>
      <c r="L12" s="1">
        <v>1007317</v>
      </c>
      <c r="M12" s="1">
        <v>0</v>
      </c>
      <c r="Q12" s="6">
        <v>9</v>
      </c>
      <c r="R12" s="6">
        <f t="shared" si="0"/>
        <v>30500</v>
      </c>
      <c r="S12" s="6">
        <f t="shared" si="1"/>
        <v>38711.066957787487</v>
      </c>
      <c r="T12" s="6">
        <f t="shared" si="2"/>
        <v>278700</v>
      </c>
      <c r="U12" s="6">
        <f t="shared" si="3"/>
        <v>126611.34061135372</v>
      </c>
      <c r="V12" s="1">
        <f t="shared" si="4"/>
        <v>0.25106472000000002</v>
      </c>
      <c r="W12" s="1">
        <f t="shared" si="5"/>
        <v>0.57235073999999997</v>
      </c>
      <c r="X12" s="6">
        <f t="shared" si="6"/>
        <v>117465.82</v>
      </c>
      <c r="Y12" s="6">
        <f t="shared" si="7"/>
        <v>70257.200873362439</v>
      </c>
      <c r="Z12" s="3">
        <f t="shared" si="8"/>
        <v>43</v>
      </c>
      <c r="AA12" s="3">
        <f t="shared" si="9"/>
        <v>44</v>
      </c>
      <c r="AB12" s="1">
        <f t="shared" si="10"/>
        <v>1</v>
      </c>
      <c r="AC12" s="1">
        <f t="shared" si="11"/>
        <v>1</v>
      </c>
      <c r="AD12" s="1">
        <f t="shared" si="12"/>
        <v>1</v>
      </c>
      <c r="AE12" s="1">
        <f t="shared" si="13"/>
        <v>1</v>
      </c>
      <c r="AF12" s="6">
        <f t="shared" si="14"/>
        <v>6814.2856000000002</v>
      </c>
      <c r="AG12" s="6">
        <f t="shared" si="15"/>
        <v>2425.850655021834</v>
      </c>
      <c r="AH12" s="6">
        <f t="shared" si="16"/>
        <v>-114800</v>
      </c>
      <c r="AI12" s="6">
        <f t="shared" si="17"/>
        <v>-119382.03202328968</v>
      </c>
      <c r="AJ12" s="6">
        <f t="shared" si="18"/>
        <v>154000</v>
      </c>
      <c r="AK12" s="6">
        <f t="shared" si="19"/>
        <v>161562.51819505094</v>
      </c>
    </row>
    <row r="13" spans="1:37" x14ac:dyDescent="0.3">
      <c r="Q13" s="6">
        <v>10</v>
      </c>
      <c r="R13" s="6">
        <f t="shared" si="0"/>
        <v>90900</v>
      </c>
      <c r="S13" s="6">
        <f t="shared" si="1"/>
        <v>94136.918486171766</v>
      </c>
      <c r="T13" s="6">
        <f t="shared" si="2"/>
        <v>1006000</v>
      </c>
      <c r="U13" s="6">
        <f t="shared" si="3"/>
        <v>254766.78311499272</v>
      </c>
      <c r="V13" s="1">
        <f t="shared" si="4"/>
        <v>0.53651046999999996</v>
      </c>
      <c r="W13" s="1">
        <f t="shared" si="5"/>
        <v>1.3842277999999999</v>
      </c>
      <c r="X13" s="6">
        <f t="shared" si="6"/>
        <v>193413.56</v>
      </c>
      <c r="Y13" s="6">
        <f t="shared" si="7"/>
        <v>75419.096069868989</v>
      </c>
      <c r="Z13" s="3">
        <f t="shared" si="8"/>
        <v>46</v>
      </c>
      <c r="AA13" s="3">
        <f t="shared" si="9"/>
        <v>46</v>
      </c>
      <c r="AB13" s="1">
        <f t="shared" si="10"/>
        <v>1</v>
      </c>
      <c r="AC13" s="1">
        <f t="shared" si="11"/>
        <v>1</v>
      </c>
      <c r="AD13" s="1">
        <f t="shared" si="12"/>
        <v>1</v>
      </c>
      <c r="AE13" s="1">
        <f t="shared" si="13"/>
        <v>1</v>
      </c>
      <c r="AF13" s="6">
        <f t="shared" si="14"/>
        <v>64314.285000000003</v>
      </c>
      <c r="AG13" s="6">
        <f t="shared" si="15"/>
        <v>49286.058224163025</v>
      </c>
      <c r="AH13" s="6">
        <f t="shared" si="16"/>
        <v>-59400</v>
      </c>
      <c r="AI13" s="6">
        <f t="shared" si="17"/>
        <v>-45794.614264919939</v>
      </c>
      <c r="AJ13" s="6">
        <f t="shared" si="18"/>
        <v>202000</v>
      </c>
      <c r="AK13" s="6">
        <f t="shared" si="19"/>
        <v>146625.47307132461</v>
      </c>
    </row>
    <row r="14" spans="1:37" ht="90" customHeight="1" x14ac:dyDescent="0.3">
      <c r="T14" s="8" t="s">
        <v>63</v>
      </c>
      <c r="U14" s="8"/>
      <c r="V14" s="8" t="s">
        <v>51</v>
      </c>
      <c r="W14" s="8"/>
      <c r="X14" s="8" t="s">
        <v>48</v>
      </c>
      <c r="Y14" s="8"/>
    </row>
    <row r="17" spans="1:12" x14ac:dyDescent="0.3">
      <c r="A17" t="s">
        <v>33</v>
      </c>
    </row>
    <row r="18" spans="1:12" x14ac:dyDescent="0.3">
      <c r="B18" t="s">
        <v>52</v>
      </c>
      <c r="C18" t="s">
        <v>53</v>
      </c>
      <c r="D18" t="s">
        <v>54</v>
      </c>
      <c r="E18" t="s">
        <v>55</v>
      </c>
      <c r="F18" t="s">
        <v>56</v>
      </c>
      <c r="G18" t="s">
        <v>57</v>
      </c>
      <c r="H18" t="s">
        <v>58</v>
      </c>
      <c r="I18" t="s">
        <v>59</v>
      </c>
      <c r="J18" t="s">
        <v>60</v>
      </c>
      <c r="K18" t="s">
        <v>61</v>
      </c>
      <c r="L18" t="s">
        <v>62</v>
      </c>
    </row>
    <row r="19" spans="1:12" x14ac:dyDescent="0.3">
      <c r="A19">
        <v>1</v>
      </c>
      <c r="B19">
        <v>15</v>
      </c>
      <c r="C19">
        <v>3201</v>
      </c>
      <c r="D19">
        <v>6.1720000000000004E-4</v>
      </c>
      <c r="E19">
        <v>24303.274000000001</v>
      </c>
      <c r="F19">
        <v>42</v>
      </c>
      <c r="G19">
        <v>0</v>
      </c>
      <c r="H19">
        <v>1</v>
      </c>
      <c r="I19">
        <v>-740</v>
      </c>
      <c r="J19">
        <v>-2830</v>
      </c>
      <c r="K19">
        <v>2850</v>
      </c>
      <c r="L19">
        <v>0</v>
      </c>
    </row>
    <row r="20" spans="1:12" x14ac:dyDescent="0.3">
      <c r="A20">
        <v>2</v>
      </c>
      <c r="B20">
        <v>300</v>
      </c>
      <c r="C20">
        <v>6660</v>
      </c>
      <c r="D20">
        <v>1.054852E-2</v>
      </c>
      <c r="E20">
        <v>29366.455999999998</v>
      </c>
      <c r="F20">
        <v>42</v>
      </c>
      <c r="G20">
        <v>0</v>
      </c>
      <c r="H20">
        <v>1</v>
      </c>
      <c r="I20">
        <v>-2720</v>
      </c>
      <c r="J20">
        <v>-9800</v>
      </c>
      <c r="K20">
        <v>10000</v>
      </c>
      <c r="L20">
        <v>0</v>
      </c>
    </row>
    <row r="21" spans="1:12" x14ac:dyDescent="0.3">
      <c r="A21">
        <v>3</v>
      </c>
      <c r="B21">
        <v>800</v>
      </c>
      <c r="C21">
        <v>10101</v>
      </c>
      <c r="D21">
        <v>2.0931160000000001E-2</v>
      </c>
      <c r="E21">
        <v>37467.546999999999</v>
      </c>
      <c r="F21">
        <v>44</v>
      </c>
      <c r="G21">
        <v>0</v>
      </c>
      <c r="H21">
        <v>1</v>
      </c>
      <c r="I21">
        <v>-3330</v>
      </c>
      <c r="J21">
        <v>-14000</v>
      </c>
      <c r="K21">
        <v>15000</v>
      </c>
      <c r="L21">
        <v>0</v>
      </c>
    </row>
    <row r="22" spans="1:12" x14ac:dyDescent="0.3">
      <c r="A22">
        <v>4</v>
      </c>
      <c r="B22">
        <v>1500</v>
      </c>
      <c r="C22">
        <v>29800</v>
      </c>
      <c r="D22">
        <v>3.0942330000000001E-2</v>
      </c>
      <c r="E22">
        <v>48606.548000000003</v>
      </c>
      <c r="F22">
        <v>43</v>
      </c>
      <c r="G22">
        <v>0</v>
      </c>
      <c r="H22">
        <v>1</v>
      </c>
      <c r="I22">
        <v>-6757.1431000000002</v>
      </c>
      <c r="J22">
        <v>-33500</v>
      </c>
      <c r="K22">
        <v>35000</v>
      </c>
      <c r="L22">
        <v>1</v>
      </c>
    </row>
    <row r="23" spans="1:12" x14ac:dyDescent="0.3">
      <c r="A23">
        <v>5</v>
      </c>
      <c r="B23">
        <v>2950</v>
      </c>
      <c r="C23">
        <v>51200</v>
      </c>
      <c r="D23">
        <v>4.9376059999999999E-2</v>
      </c>
      <c r="E23">
        <v>55695.002999999997</v>
      </c>
      <c r="F23">
        <v>42</v>
      </c>
      <c r="G23">
        <v>1</v>
      </c>
      <c r="H23">
        <v>1</v>
      </c>
      <c r="I23">
        <v>-10000.571</v>
      </c>
      <c r="J23">
        <v>-54650</v>
      </c>
      <c r="K23">
        <v>57500</v>
      </c>
      <c r="L23">
        <v>1</v>
      </c>
    </row>
    <row r="24" spans="1:12" x14ac:dyDescent="0.3">
      <c r="A24">
        <v>6</v>
      </c>
      <c r="B24">
        <v>4900</v>
      </c>
      <c r="C24">
        <v>80600</v>
      </c>
      <c r="D24">
        <v>6.535067E-2</v>
      </c>
      <c r="E24">
        <v>74935.095000000001</v>
      </c>
      <c r="F24">
        <v>43</v>
      </c>
      <c r="G24">
        <v>1</v>
      </c>
      <c r="H24">
        <v>1</v>
      </c>
      <c r="I24">
        <v>-15785.714</v>
      </c>
      <c r="J24">
        <v>-94600</v>
      </c>
      <c r="K24">
        <v>100600</v>
      </c>
      <c r="L24">
        <v>1</v>
      </c>
    </row>
    <row r="25" spans="1:12" x14ac:dyDescent="0.3">
      <c r="A25">
        <v>7</v>
      </c>
      <c r="B25">
        <v>8000</v>
      </c>
      <c r="C25">
        <v>100300</v>
      </c>
      <c r="D25">
        <v>9.5531950000000004E-2</v>
      </c>
      <c r="E25">
        <v>84048.823000000004</v>
      </c>
      <c r="F25">
        <v>43</v>
      </c>
      <c r="G25">
        <v>1</v>
      </c>
      <c r="H25">
        <v>1</v>
      </c>
      <c r="I25">
        <v>-11471.429</v>
      </c>
      <c r="J25">
        <v>-97100</v>
      </c>
      <c r="K25">
        <v>105100</v>
      </c>
      <c r="L25">
        <v>1</v>
      </c>
    </row>
    <row r="26" spans="1:12" x14ac:dyDescent="0.3">
      <c r="A26">
        <v>8</v>
      </c>
      <c r="B26">
        <v>14100</v>
      </c>
      <c r="C26">
        <v>167150</v>
      </c>
      <c r="D26">
        <v>0.15474561000000001</v>
      </c>
      <c r="E26">
        <v>93162.55</v>
      </c>
      <c r="F26">
        <v>42</v>
      </c>
      <c r="G26">
        <v>1</v>
      </c>
      <c r="H26">
        <v>1</v>
      </c>
      <c r="I26">
        <v>-7864.2856000000002</v>
      </c>
      <c r="J26">
        <v>-119060</v>
      </c>
      <c r="K26">
        <v>132500</v>
      </c>
      <c r="L26">
        <v>1</v>
      </c>
    </row>
    <row r="27" spans="1:12" x14ac:dyDescent="0.3">
      <c r="A27">
        <v>9</v>
      </c>
      <c r="B27">
        <v>30500</v>
      </c>
      <c r="C27">
        <v>278700</v>
      </c>
      <c r="D27">
        <v>0.25106472000000002</v>
      </c>
      <c r="E27">
        <v>117465.82</v>
      </c>
      <c r="F27">
        <v>43</v>
      </c>
      <c r="G27">
        <v>1</v>
      </c>
      <c r="H27">
        <v>1</v>
      </c>
      <c r="I27">
        <v>6814.2856000000002</v>
      </c>
      <c r="J27">
        <v>-114800</v>
      </c>
      <c r="K27">
        <v>154000</v>
      </c>
      <c r="L27">
        <v>1</v>
      </c>
    </row>
    <row r="28" spans="1:12" x14ac:dyDescent="0.3">
      <c r="A28">
        <v>10</v>
      </c>
      <c r="B28">
        <v>90900</v>
      </c>
      <c r="C28">
        <v>1006000</v>
      </c>
      <c r="D28">
        <v>0.53651046999999996</v>
      </c>
      <c r="E28">
        <v>193413.56</v>
      </c>
      <c r="F28">
        <v>46</v>
      </c>
      <c r="G28">
        <v>1</v>
      </c>
      <c r="H28">
        <v>1</v>
      </c>
      <c r="I28">
        <v>64314.285000000003</v>
      </c>
      <c r="J28">
        <v>-59400</v>
      </c>
      <c r="K28">
        <v>202000</v>
      </c>
      <c r="L28">
        <v>1</v>
      </c>
    </row>
  </sheetData>
  <mergeCells count="13">
    <mergeCell ref="AD2:AE2"/>
    <mergeCell ref="AF2:AG2"/>
    <mergeCell ref="AH2:AI2"/>
    <mergeCell ref="AJ2:AK2"/>
    <mergeCell ref="T14:U14"/>
    <mergeCell ref="V14:W14"/>
    <mergeCell ref="X14:Y14"/>
    <mergeCell ref="R2:S2"/>
    <mergeCell ref="T2:U2"/>
    <mergeCell ref="V2:W2"/>
    <mergeCell ref="X2:Y2"/>
    <mergeCell ref="Z2:AA2"/>
    <mergeCell ref="AB2:AC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opLeftCell="A22" workbookViewId="0">
      <selection activeCell="A42" sqref="A42"/>
    </sheetView>
  </sheetViews>
  <sheetFormatPr defaultRowHeight="14.4" x14ac:dyDescent="0.3"/>
  <cols>
    <col min="1" max="1" width="30.77734375" customWidth="1"/>
    <col min="2" max="2" width="3.21875" customWidth="1"/>
    <col min="21" max="21" width="12.21875" bestFit="1" customWidth="1"/>
    <col min="22" max="22" width="17.88671875" bestFit="1" customWidth="1"/>
    <col min="27" max="27" width="9.88671875" bestFit="1" customWidth="1"/>
  </cols>
  <sheetData>
    <row r="1" spans="1:27" x14ac:dyDescent="0.3">
      <c r="U1" t="s">
        <v>14</v>
      </c>
    </row>
    <row r="2" spans="1:27" x14ac:dyDescent="0.3">
      <c r="U2" t="s">
        <v>15</v>
      </c>
      <c r="V2" t="s">
        <v>16</v>
      </c>
    </row>
    <row r="3" spans="1:27" x14ac:dyDescent="0.3">
      <c r="C3" t="s">
        <v>25</v>
      </c>
      <c r="U3" t="s">
        <v>17</v>
      </c>
      <c r="V3">
        <v>1</v>
      </c>
      <c r="W3">
        <v>2</v>
      </c>
      <c r="X3">
        <v>3</v>
      </c>
      <c r="Y3">
        <v>4</v>
      </c>
      <c r="Z3">
        <v>5</v>
      </c>
      <c r="AA3" t="s">
        <v>18</v>
      </c>
    </row>
    <row r="4" spans="1:27" x14ac:dyDescent="0.3">
      <c r="A4" s="4" t="s">
        <v>1</v>
      </c>
      <c r="C4">
        <v>1</v>
      </c>
      <c r="D4">
        <v>2</v>
      </c>
      <c r="E4">
        <v>3</v>
      </c>
      <c r="F4">
        <v>4</v>
      </c>
      <c r="G4">
        <v>5</v>
      </c>
    </row>
    <row r="5" spans="1:27" x14ac:dyDescent="0.3">
      <c r="A5" t="s">
        <v>26</v>
      </c>
      <c r="B5">
        <v>1</v>
      </c>
      <c r="C5" s="3">
        <f>V5/$AA5*100</f>
        <v>66.450964651314095</v>
      </c>
      <c r="D5" s="3">
        <f t="shared" ref="D5:G5" si="0">W5/$AA5*100</f>
        <v>30.222890333548456</v>
      </c>
      <c r="E5" s="3">
        <f t="shared" si="0"/>
        <v>3.10771458703899</v>
      </c>
      <c r="F5" s="3">
        <f t="shared" si="0"/>
        <v>0.21465262583492054</v>
      </c>
      <c r="G5" s="3">
        <f t="shared" si="0"/>
        <v>3.7778022635331899E-3</v>
      </c>
      <c r="U5">
        <v>1</v>
      </c>
      <c r="V5" s="2">
        <v>1266469</v>
      </c>
      <c r="W5" s="2">
        <v>576009</v>
      </c>
      <c r="X5" s="2">
        <v>59229</v>
      </c>
      <c r="Y5" s="2">
        <v>4091</v>
      </c>
      <c r="Z5">
        <v>72</v>
      </c>
      <c r="AA5" s="2">
        <v>1905870</v>
      </c>
    </row>
    <row r="6" spans="1:27" x14ac:dyDescent="0.3">
      <c r="B6">
        <v>2</v>
      </c>
      <c r="C6" s="3">
        <f t="shared" ref="C6:C9" si="1">V6/$AA6*100</f>
        <v>18.154701288667432</v>
      </c>
      <c r="D6" s="3">
        <f t="shared" ref="D6:D9" si="2">W6/$AA6*100</f>
        <v>45.178230441696329</v>
      </c>
      <c r="E6" s="3">
        <f t="shared" ref="E6:E9" si="3">X6/$AA6*100</f>
        <v>31.208566765059391</v>
      </c>
      <c r="F6" s="3">
        <f t="shared" ref="F6:F9" si="4">Y6/$AA6*100</f>
        <v>5.1038956444245551</v>
      </c>
      <c r="G6" s="3">
        <f t="shared" ref="G6:G9" si="5">Z6/$AA6*100</f>
        <v>0.35460586015228401</v>
      </c>
      <c r="U6">
        <v>2</v>
      </c>
      <c r="V6" s="2">
        <v>379727</v>
      </c>
      <c r="W6" s="2">
        <v>944956</v>
      </c>
      <c r="X6" s="2">
        <v>652764</v>
      </c>
      <c r="Y6" s="2">
        <v>106754</v>
      </c>
      <c r="Z6" s="2">
        <v>7417</v>
      </c>
      <c r="AA6" s="2">
        <v>2091618</v>
      </c>
    </row>
    <row r="7" spans="1:27" x14ac:dyDescent="0.3">
      <c r="B7">
        <v>3</v>
      </c>
      <c r="C7" s="3">
        <f t="shared" si="1"/>
        <v>6.9504276807505105</v>
      </c>
      <c r="D7" s="3">
        <f t="shared" si="2"/>
        <v>17.556789519011286</v>
      </c>
      <c r="E7" s="3">
        <f t="shared" si="3"/>
        <v>42.661840025938623</v>
      </c>
      <c r="F7" s="3">
        <f t="shared" si="4"/>
        <v>29.486885293114838</v>
      </c>
      <c r="G7" s="3">
        <f t="shared" si="5"/>
        <v>3.3440574811847408</v>
      </c>
      <c r="U7">
        <v>3</v>
      </c>
      <c r="V7" s="2">
        <v>149627</v>
      </c>
      <c r="W7" s="2">
        <v>377958</v>
      </c>
      <c r="X7" s="2">
        <v>918413</v>
      </c>
      <c r="Y7" s="2">
        <v>634786</v>
      </c>
      <c r="Z7" s="2">
        <v>71990</v>
      </c>
      <c r="AA7" s="2">
        <v>2152774</v>
      </c>
    </row>
    <row r="8" spans="1:27" x14ac:dyDescent="0.3">
      <c r="B8">
        <v>4</v>
      </c>
      <c r="C8" s="3">
        <f t="shared" si="1"/>
        <v>2.9349740868916947</v>
      </c>
      <c r="D8" s="3">
        <f t="shared" si="2"/>
        <v>6.2507450373417441</v>
      </c>
      <c r="E8" s="3">
        <f t="shared" si="3"/>
        <v>19.12711898080784</v>
      </c>
      <c r="F8" s="3">
        <f t="shared" si="4"/>
        <v>49.177053039090097</v>
      </c>
      <c r="G8" s="3">
        <f t="shared" si="5"/>
        <v>22.510108855868623</v>
      </c>
      <c r="U8">
        <v>4</v>
      </c>
      <c r="V8" s="2">
        <v>62045</v>
      </c>
      <c r="W8" s="2">
        <v>132140</v>
      </c>
      <c r="X8" s="2">
        <v>404345</v>
      </c>
      <c r="Y8" s="2">
        <v>1039597</v>
      </c>
      <c r="Z8" s="2">
        <v>475861</v>
      </c>
      <c r="AA8" s="2">
        <v>2113988</v>
      </c>
    </row>
    <row r="9" spans="1:27" x14ac:dyDescent="0.3">
      <c r="B9">
        <v>5</v>
      </c>
      <c r="C9" s="3">
        <f t="shared" si="1"/>
        <v>0.97394274981455731</v>
      </c>
      <c r="D9" s="3">
        <f t="shared" si="2"/>
        <v>1.7695315955784112</v>
      </c>
      <c r="E9" s="3">
        <f t="shared" si="3"/>
        <v>4.9311310076059858</v>
      </c>
      <c r="F9" s="3">
        <f t="shared" si="4"/>
        <v>18.92989925981712</v>
      </c>
      <c r="G9" s="3">
        <f t="shared" si="5"/>
        <v>73.395495387183928</v>
      </c>
      <c r="U9">
        <v>5</v>
      </c>
      <c r="V9" s="2">
        <v>17174</v>
      </c>
      <c r="W9" s="2">
        <v>31203</v>
      </c>
      <c r="X9" s="2">
        <v>86953</v>
      </c>
      <c r="Y9" s="2">
        <v>333800</v>
      </c>
      <c r="Z9" s="2">
        <v>1294218</v>
      </c>
      <c r="AA9" s="2">
        <v>1763348</v>
      </c>
    </row>
    <row r="11" spans="1:27" x14ac:dyDescent="0.3">
      <c r="U11" t="s">
        <v>18</v>
      </c>
      <c r="V11" s="2">
        <v>1875042</v>
      </c>
      <c r="W11" s="2">
        <v>2062266</v>
      </c>
      <c r="X11" s="2">
        <v>2121704</v>
      </c>
      <c r="Y11" s="2">
        <v>2119028</v>
      </c>
      <c r="Z11" s="2">
        <v>1849558</v>
      </c>
      <c r="AA11" s="2">
        <v>10027598</v>
      </c>
    </row>
    <row r="13" spans="1:27" x14ac:dyDescent="0.3">
      <c r="U13" t="s">
        <v>19</v>
      </c>
      <c r="V13" t="s">
        <v>20</v>
      </c>
    </row>
    <row r="14" spans="1:27" x14ac:dyDescent="0.3">
      <c r="C14" t="s">
        <v>25</v>
      </c>
      <c r="U14" t="s">
        <v>21</v>
      </c>
      <c r="V14">
        <v>1</v>
      </c>
      <c r="W14">
        <v>2</v>
      </c>
      <c r="X14">
        <v>3</v>
      </c>
      <c r="Y14">
        <v>4</v>
      </c>
      <c r="Z14">
        <v>5</v>
      </c>
      <c r="AA14" t="s">
        <v>18</v>
      </c>
    </row>
    <row r="15" spans="1:27" x14ac:dyDescent="0.3">
      <c r="A15" s="4" t="s">
        <v>27</v>
      </c>
      <c r="C15">
        <v>1</v>
      </c>
      <c r="D15">
        <v>2</v>
      </c>
      <c r="E15">
        <v>3</v>
      </c>
      <c r="F15">
        <v>4</v>
      </c>
      <c r="G15">
        <v>5</v>
      </c>
    </row>
    <row r="16" spans="1:27" x14ac:dyDescent="0.3">
      <c r="A16" t="s">
        <v>26</v>
      </c>
      <c r="B16">
        <v>1</v>
      </c>
      <c r="C16" s="3">
        <f>V16/$AA16*100</f>
        <v>81.920171395236963</v>
      </c>
      <c r="D16" s="3">
        <f t="shared" ref="D16:D20" si="6">W16/$AA16*100</f>
        <v>17.672733610017396</v>
      </c>
      <c r="E16" s="3">
        <f t="shared" ref="E16:E20" si="7">X16/$AA16*100</f>
        <v>0.40198152262502695</v>
      </c>
      <c r="F16" s="3">
        <f t="shared" ref="F16:F20" si="8">Y16/$AA16*100</f>
        <v>4.9047589728391143E-3</v>
      </c>
      <c r="G16" s="3">
        <f t="shared" ref="G16:G20" si="9">Z16/$AA16*100</f>
        <v>2.0871314778038783E-4</v>
      </c>
      <c r="U16">
        <v>1</v>
      </c>
      <c r="V16" s="2">
        <v>1570005</v>
      </c>
      <c r="W16" s="2">
        <v>338699</v>
      </c>
      <c r="X16" s="2">
        <v>7704</v>
      </c>
      <c r="Y16">
        <v>94</v>
      </c>
      <c r="Z16">
        <v>4</v>
      </c>
      <c r="AA16" s="2">
        <v>1916506</v>
      </c>
    </row>
    <row r="17" spans="1:27" x14ac:dyDescent="0.3">
      <c r="B17">
        <v>2</v>
      </c>
      <c r="C17" s="3">
        <f t="shared" ref="C17:C20" si="10">V17/$AA17*100</f>
        <v>11.117083183886278</v>
      </c>
      <c r="D17" s="3">
        <f t="shared" si="6"/>
        <v>72.155216495190331</v>
      </c>
      <c r="E17" s="3">
        <f t="shared" si="7"/>
        <v>16.320873196047696</v>
      </c>
      <c r="F17" s="3">
        <f t="shared" si="8"/>
        <v>0.38706351438822217</v>
      </c>
      <c r="G17" s="3">
        <f t="shared" si="9"/>
        <v>1.9763610487471023E-2</v>
      </c>
      <c r="U17">
        <v>2</v>
      </c>
      <c r="V17" s="2">
        <v>212626</v>
      </c>
      <c r="W17" s="2">
        <v>1380045</v>
      </c>
      <c r="X17" s="2">
        <v>312154</v>
      </c>
      <c r="Y17" s="2">
        <v>7403</v>
      </c>
      <c r="Z17">
        <v>378</v>
      </c>
      <c r="AA17" s="2">
        <v>1912606</v>
      </c>
    </row>
    <row r="18" spans="1:27" x14ac:dyDescent="0.3">
      <c r="B18">
        <v>3</v>
      </c>
      <c r="C18" s="3">
        <f t="shared" si="10"/>
        <v>0.50936260910682041</v>
      </c>
      <c r="D18" s="3">
        <f t="shared" si="6"/>
        <v>10.361812793144903</v>
      </c>
      <c r="E18" s="3">
        <f t="shared" si="7"/>
        <v>66.729283224977678</v>
      </c>
      <c r="F18" s="3">
        <f t="shared" si="8"/>
        <v>20.935426481086779</v>
      </c>
      <c r="G18" s="3">
        <f t="shared" si="9"/>
        <v>1.4641148916838274</v>
      </c>
      <c r="U18">
        <v>3</v>
      </c>
      <c r="V18" s="2">
        <v>9889</v>
      </c>
      <c r="W18" s="2">
        <v>201169</v>
      </c>
      <c r="X18" s="2">
        <v>1295513</v>
      </c>
      <c r="Y18" s="2">
        <v>406450</v>
      </c>
      <c r="Z18" s="2">
        <v>28425</v>
      </c>
      <c r="AA18" s="2">
        <v>1941446</v>
      </c>
    </row>
    <row r="19" spans="1:27" x14ac:dyDescent="0.3">
      <c r="B19">
        <v>4</v>
      </c>
      <c r="C19" s="3">
        <f t="shared" si="10"/>
        <v>7.5788152725465349E-3</v>
      </c>
      <c r="D19" s="3">
        <f t="shared" si="6"/>
        <v>0.48425104561213034</v>
      </c>
      <c r="E19" s="3">
        <f t="shared" si="7"/>
        <v>14.587677198869875</v>
      </c>
      <c r="F19" s="3">
        <f t="shared" si="8"/>
        <v>65.787905973340202</v>
      </c>
      <c r="G19" s="3">
        <f t="shared" si="9"/>
        <v>19.132586966905251</v>
      </c>
      <c r="U19">
        <v>4</v>
      </c>
      <c r="V19">
        <v>172</v>
      </c>
      <c r="W19" s="2">
        <v>10990</v>
      </c>
      <c r="X19" s="2">
        <v>331065</v>
      </c>
      <c r="Y19" s="2">
        <v>1493046</v>
      </c>
      <c r="Z19" s="2">
        <v>434211</v>
      </c>
      <c r="AA19" s="2">
        <v>2269484</v>
      </c>
    </row>
    <row r="20" spans="1:27" x14ac:dyDescent="0.3">
      <c r="B20">
        <v>5</v>
      </c>
      <c r="C20" s="3">
        <f t="shared" si="10"/>
        <v>0</v>
      </c>
      <c r="D20" s="3">
        <f t="shared" si="6"/>
        <v>6.0979413913368981E-2</v>
      </c>
      <c r="E20" s="3">
        <f t="shared" si="7"/>
        <v>1.3363145491246535</v>
      </c>
      <c r="F20" s="3">
        <f t="shared" si="8"/>
        <v>17.145126980069996</v>
      </c>
      <c r="G20" s="3">
        <f t="shared" si="9"/>
        <v>81.457579056891987</v>
      </c>
      <c r="U20">
        <v>5</v>
      </c>
      <c r="V20">
        <v>0</v>
      </c>
      <c r="W20" s="2">
        <v>1212</v>
      </c>
      <c r="X20" s="2">
        <v>26560</v>
      </c>
      <c r="Y20" s="2">
        <v>340769</v>
      </c>
      <c r="Z20" s="2">
        <v>1619015</v>
      </c>
      <c r="AA20" s="2">
        <v>1987556</v>
      </c>
    </row>
    <row r="22" spans="1:27" x14ac:dyDescent="0.3">
      <c r="U22" t="s">
        <v>18</v>
      </c>
      <c r="V22" s="2">
        <v>1792692</v>
      </c>
      <c r="W22" s="2">
        <v>1932115</v>
      </c>
      <c r="X22" s="2">
        <v>1972996</v>
      </c>
      <c r="Y22" s="2">
        <v>2247762</v>
      </c>
      <c r="Z22" s="2">
        <v>2082033</v>
      </c>
      <c r="AA22" s="2">
        <v>10027598</v>
      </c>
    </row>
    <row r="24" spans="1:27" x14ac:dyDescent="0.3">
      <c r="U24" t="s">
        <v>22</v>
      </c>
      <c r="V24" t="s">
        <v>23</v>
      </c>
    </row>
    <row r="25" spans="1:27" x14ac:dyDescent="0.3">
      <c r="C25" t="s">
        <v>25</v>
      </c>
      <c r="U25" t="s">
        <v>24</v>
      </c>
      <c r="V25">
        <v>1</v>
      </c>
      <c r="W25">
        <v>2</v>
      </c>
      <c r="X25">
        <v>3</v>
      </c>
      <c r="Y25">
        <v>4</v>
      </c>
      <c r="Z25">
        <v>5</v>
      </c>
      <c r="AA25" t="s">
        <v>18</v>
      </c>
    </row>
    <row r="26" spans="1:27" x14ac:dyDescent="0.3">
      <c r="A26" s="4" t="s">
        <v>2</v>
      </c>
      <c r="C26">
        <v>1</v>
      </c>
      <c r="D26">
        <v>2</v>
      </c>
      <c r="E26">
        <v>3</v>
      </c>
      <c r="F26">
        <v>4</v>
      </c>
      <c r="G26">
        <v>5</v>
      </c>
    </row>
    <row r="27" spans="1:27" x14ac:dyDescent="0.3">
      <c r="A27" t="s">
        <v>26</v>
      </c>
      <c r="B27">
        <v>1</v>
      </c>
      <c r="C27" s="3">
        <f>V27/$AA27*100</f>
        <v>77.739194879337276</v>
      </c>
      <c r="D27" s="3">
        <f t="shared" ref="D27:D31" si="11">W27/$AA27*100</f>
        <v>15.225621182755791</v>
      </c>
      <c r="E27" s="3">
        <f t="shared" ref="E27:E31" si="12">X27/$AA27*100</f>
        <v>5.5255254223309649</v>
      </c>
      <c r="F27" s="3">
        <f t="shared" ref="F27:F31" si="13">Y27/$AA27*100</f>
        <v>1.286465707229683</v>
      </c>
      <c r="G27" s="3">
        <f t="shared" ref="G27:G31" si="14">Z27/$AA27*100</f>
        <v>0.22319280834627703</v>
      </c>
      <c r="U27">
        <v>1</v>
      </c>
      <c r="V27" s="2">
        <v>1357345</v>
      </c>
      <c r="W27" s="2">
        <v>265843</v>
      </c>
      <c r="X27" s="2">
        <v>96477</v>
      </c>
      <c r="Y27" s="2">
        <v>22462</v>
      </c>
      <c r="Z27" s="2">
        <v>3897</v>
      </c>
      <c r="AA27" s="2">
        <v>1746024</v>
      </c>
    </row>
    <row r="28" spans="1:27" x14ac:dyDescent="0.3">
      <c r="B28">
        <v>2</v>
      </c>
      <c r="C28" s="3">
        <f t="shared" ref="C28:C31" si="15">V28/$AA28*100</f>
        <v>15.073328994671131</v>
      </c>
      <c r="D28" s="3">
        <f t="shared" si="11"/>
        <v>63.407018546580183</v>
      </c>
      <c r="E28" s="3">
        <f t="shared" si="12"/>
        <v>19.682381109048514</v>
      </c>
      <c r="F28" s="3">
        <f t="shared" si="13"/>
        <v>1.7116742833402576</v>
      </c>
      <c r="G28" s="3">
        <f t="shared" si="14"/>
        <v>0.12559706635991844</v>
      </c>
      <c r="U28">
        <v>2</v>
      </c>
      <c r="V28" s="2">
        <v>313835</v>
      </c>
      <c r="W28" s="2">
        <v>1320169</v>
      </c>
      <c r="X28" s="2">
        <v>409798</v>
      </c>
      <c r="Y28" s="2">
        <v>35638</v>
      </c>
      <c r="Z28" s="2">
        <v>2615</v>
      </c>
      <c r="AA28" s="2">
        <v>2082055</v>
      </c>
    </row>
    <row r="29" spans="1:27" x14ac:dyDescent="0.3">
      <c r="B29">
        <v>3</v>
      </c>
      <c r="C29" s="3">
        <f t="shared" si="15"/>
        <v>5.0256197435595462</v>
      </c>
      <c r="D29" s="3">
        <f t="shared" si="11"/>
        <v>17.960459042993687</v>
      </c>
      <c r="E29" s="3">
        <f t="shared" si="12"/>
        <v>59.412147927146833</v>
      </c>
      <c r="F29" s="3">
        <f t="shared" si="13"/>
        <v>16.902908555928807</v>
      </c>
      <c r="G29" s="3">
        <f t="shared" si="14"/>
        <v>0.6988647303711264</v>
      </c>
      <c r="U29">
        <v>3</v>
      </c>
      <c r="V29" s="2">
        <v>107536</v>
      </c>
      <c r="W29" s="2">
        <v>384310</v>
      </c>
      <c r="X29" s="2">
        <v>1271275</v>
      </c>
      <c r="Y29" s="2">
        <v>361681</v>
      </c>
      <c r="Z29" s="2">
        <v>14954</v>
      </c>
      <c r="AA29" s="2">
        <v>2139756</v>
      </c>
    </row>
    <row r="30" spans="1:27" x14ac:dyDescent="0.3">
      <c r="B30">
        <v>4</v>
      </c>
      <c r="C30" s="3">
        <f t="shared" si="15"/>
        <v>1.6130882903872268</v>
      </c>
      <c r="D30" s="3">
        <f t="shared" si="11"/>
        <v>2.176558655891855</v>
      </c>
      <c r="E30" s="3">
        <f t="shared" si="12"/>
        <v>14.522172245536314</v>
      </c>
      <c r="F30" s="3">
        <f t="shared" si="13"/>
        <v>67.480092142242626</v>
      </c>
      <c r="G30" s="3">
        <f t="shared" si="14"/>
        <v>14.208088665941975</v>
      </c>
      <c r="U30">
        <v>4</v>
      </c>
      <c r="V30" s="2">
        <v>35006</v>
      </c>
      <c r="W30" s="2">
        <v>47234</v>
      </c>
      <c r="X30" s="2">
        <v>315149</v>
      </c>
      <c r="Y30" s="2">
        <v>1464401</v>
      </c>
      <c r="Z30" s="2">
        <v>308333</v>
      </c>
      <c r="AA30" s="2">
        <v>2170123</v>
      </c>
    </row>
    <row r="31" spans="1:27" x14ac:dyDescent="0.3">
      <c r="B31">
        <v>5</v>
      </c>
      <c r="C31" s="3">
        <f t="shared" si="15"/>
        <v>0.3782201900891175</v>
      </c>
      <c r="D31" s="3">
        <f t="shared" si="11"/>
        <v>0.24639613894710102</v>
      </c>
      <c r="E31" s="3">
        <f t="shared" si="12"/>
        <v>0.88583010520522432</v>
      </c>
      <c r="F31" s="3">
        <f t="shared" si="13"/>
        <v>13.678954721534261</v>
      </c>
      <c r="G31" s="3">
        <f t="shared" si="14"/>
        <v>84.810598844224288</v>
      </c>
      <c r="U31">
        <v>5</v>
      </c>
      <c r="V31" s="2">
        <v>7147</v>
      </c>
      <c r="W31" s="2">
        <v>4656</v>
      </c>
      <c r="X31" s="2">
        <v>16739</v>
      </c>
      <c r="Y31" s="2">
        <v>258483</v>
      </c>
      <c r="Z31" s="2">
        <v>1602615</v>
      </c>
      <c r="AA31" s="2">
        <v>1889640</v>
      </c>
    </row>
    <row r="33" spans="1:27" x14ac:dyDescent="0.3">
      <c r="U33" t="s">
        <v>18</v>
      </c>
      <c r="V33" s="2">
        <v>1820869</v>
      </c>
      <c r="W33" s="2">
        <v>2022212</v>
      </c>
      <c r="X33" s="2">
        <v>2109438</v>
      </c>
      <c r="Y33" s="2">
        <v>2142665</v>
      </c>
      <c r="Z33" s="2">
        <v>1932414</v>
      </c>
      <c r="AA33" s="2">
        <v>10027598</v>
      </c>
    </row>
    <row r="35" spans="1:27" x14ac:dyDescent="0.3">
      <c r="V35" s="2" t="s">
        <v>28</v>
      </c>
      <c r="W35" s="2"/>
      <c r="X35" s="2"/>
      <c r="Y35" s="2"/>
      <c r="Z35" s="2"/>
      <c r="AA35" s="2"/>
    </row>
    <row r="36" spans="1:27" x14ac:dyDescent="0.3">
      <c r="C36" t="s">
        <v>25</v>
      </c>
      <c r="U36" t="s">
        <v>29</v>
      </c>
      <c r="V36" s="2">
        <v>1</v>
      </c>
      <c r="W36" s="2">
        <v>2</v>
      </c>
      <c r="X36" s="2">
        <v>3</v>
      </c>
      <c r="Y36" s="2">
        <v>4</v>
      </c>
      <c r="Z36" s="2">
        <v>5</v>
      </c>
      <c r="AA36" s="2" t="s">
        <v>18</v>
      </c>
    </row>
    <row r="37" spans="1:27" x14ac:dyDescent="0.3">
      <c r="A37" s="4" t="s">
        <v>9</v>
      </c>
      <c r="C37">
        <v>1</v>
      </c>
      <c r="D37">
        <v>2</v>
      </c>
      <c r="E37">
        <v>3</v>
      </c>
      <c r="F37">
        <v>4</v>
      </c>
      <c r="G37">
        <v>5</v>
      </c>
      <c r="V37" s="2"/>
      <c r="W37" s="2"/>
      <c r="X37" s="2"/>
      <c r="Y37" s="2"/>
      <c r="Z37" s="2"/>
      <c r="AA37" s="2"/>
    </row>
    <row r="38" spans="1:27" x14ac:dyDescent="0.3">
      <c r="A38" t="s">
        <v>26</v>
      </c>
      <c r="B38">
        <v>1</v>
      </c>
      <c r="C38" s="3">
        <f>V38/$AA38*100</f>
        <v>99.401354265490255</v>
      </c>
      <c r="D38" s="3">
        <f t="shared" ref="D38:D42" si="16">W38/$AA38*100</f>
        <v>0.59864573450975211</v>
      </c>
      <c r="E38" s="3">
        <f t="shared" ref="E38:E42" si="17">X38/$AA38*100</f>
        <v>0</v>
      </c>
      <c r="F38" s="3">
        <f t="shared" ref="F38:F42" si="18">Y38/$AA38*100</f>
        <v>0</v>
      </c>
      <c r="G38" s="3">
        <f t="shared" ref="G38:G42" si="19">Z38/$AA38*100</f>
        <v>0</v>
      </c>
      <c r="U38">
        <v>1</v>
      </c>
      <c r="V38" s="2">
        <v>1158819</v>
      </c>
      <c r="W38" s="2">
        <v>6979</v>
      </c>
      <c r="X38" s="2">
        <v>0</v>
      </c>
      <c r="Y38" s="2">
        <v>0</v>
      </c>
      <c r="Z38" s="2">
        <v>0</v>
      </c>
      <c r="AA38" s="2">
        <v>1165798</v>
      </c>
    </row>
    <row r="39" spans="1:27" x14ac:dyDescent="0.3">
      <c r="B39">
        <v>2</v>
      </c>
      <c r="C39" s="3">
        <f t="shared" ref="C39:C42" si="20">V39/$AA39*100</f>
        <v>3.1961851662140814E-2</v>
      </c>
      <c r="D39" s="3">
        <f t="shared" si="16"/>
        <v>99.672494792708704</v>
      </c>
      <c r="E39" s="3">
        <f t="shared" si="17"/>
        <v>0.29554335562914619</v>
      </c>
      <c r="F39" s="3">
        <f t="shared" si="18"/>
        <v>0</v>
      </c>
      <c r="G39" s="3">
        <f t="shared" si="19"/>
        <v>0</v>
      </c>
      <c r="U39">
        <v>2</v>
      </c>
      <c r="V39" s="2">
        <v>385</v>
      </c>
      <c r="W39" s="2">
        <v>1200616</v>
      </c>
      <c r="X39" s="2">
        <v>3560</v>
      </c>
      <c r="Y39" s="2">
        <v>0</v>
      </c>
      <c r="Z39" s="2">
        <v>0</v>
      </c>
      <c r="AA39" s="2">
        <v>1204561</v>
      </c>
    </row>
    <row r="40" spans="1:27" x14ac:dyDescent="0.3">
      <c r="B40">
        <v>3</v>
      </c>
      <c r="C40" s="3">
        <f t="shared" si="20"/>
        <v>0</v>
      </c>
      <c r="D40" s="3">
        <f t="shared" si="16"/>
        <v>0.31090196798078384</v>
      </c>
      <c r="E40" s="3">
        <f t="shared" si="17"/>
        <v>99.588413310372744</v>
      </c>
      <c r="F40" s="3">
        <f t="shared" si="18"/>
        <v>0.10068472164647783</v>
      </c>
      <c r="G40" s="3">
        <f t="shared" si="19"/>
        <v>0</v>
      </c>
      <c r="U40">
        <v>3</v>
      </c>
      <c r="V40" s="2">
        <v>0</v>
      </c>
      <c r="W40" s="2">
        <v>3795</v>
      </c>
      <c r="X40" s="2">
        <v>1215618</v>
      </c>
      <c r="Y40" s="2">
        <v>1229</v>
      </c>
      <c r="Z40" s="2">
        <v>0</v>
      </c>
      <c r="AA40" s="2">
        <v>1220642</v>
      </c>
    </row>
    <row r="41" spans="1:27" x14ac:dyDescent="0.3">
      <c r="B41">
        <v>4</v>
      </c>
      <c r="C41" s="3">
        <f t="shared" si="20"/>
        <v>0</v>
      </c>
      <c r="D41" s="3">
        <f t="shared" si="16"/>
        <v>0</v>
      </c>
      <c r="E41" s="3">
        <f t="shared" si="17"/>
        <v>0.36057796806964321</v>
      </c>
      <c r="F41" s="3">
        <f t="shared" si="18"/>
        <v>99.617923301699108</v>
      </c>
      <c r="G41" s="3">
        <f t="shared" si="19"/>
        <v>2.1498730231245718E-2</v>
      </c>
      <c r="U41">
        <v>4</v>
      </c>
      <c r="V41" s="2">
        <v>0</v>
      </c>
      <c r="W41" s="2">
        <v>0</v>
      </c>
      <c r="X41" s="2">
        <v>4562</v>
      </c>
      <c r="Y41" s="2">
        <v>1260357</v>
      </c>
      <c r="Z41" s="2">
        <v>272</v>
      </c>
      <c r="AA41" s="2">
        <v>1265191</v>
      </c>
    </row>
    <row r="42" spans="1:27" x14ac:dyDescent="0.3">
      <c r="B42">
        <v>5</v>
      </c>
      <c r="C42" s="3">
        <f t="shared" si="20"/>
        <v>0</v>
      </c>
      <c r="D42" s="3">
        <f t="shared" si="16"/>
        <v>0</v>
      </c>
      <c r="E42" s="3">
        <f t="shared" si="17"/>
        <v>0</v>
      </c>
      <c r="F42" s="3">
        <f t="shared" si="18"/>
        <v>0.48956436199002068</v>
      </c>
      <c r="G42" s="3">
        <f t="shared" si="19"/>
        <v>99.51043563800998</v>
      </c>
      <c r="U42">
        <v>5</v>
      </c>
      <c r="V42" s="2">
        <v>0</v>
      </c>
      <c r="W42" s="2">
        <v>0</v>
      </c>
      <c r="X42" s="2">
        <v>0</v>
      </c>
      <c r="Y42" s="2">
        <v>6196</v>
      </c>
      <c r="Z42" s="2">
        <v>1259419</v>
      </c>
      <c r="AA42" s="2">
        <v>1265615</v>
      </c>
    </row>
    <row r="43" spans="1:27" x14ac:dyDescent="0.3">
      <c r="V43" s="2"/>
      <c r="W43" s="2"/>
      <c r="X43" s="2"/>
      <c r="Y43" s="2"/>
      <c r="Z43" s="2"/>
      <c r="AA43" s="2"/>
    </row>
    <row r="44" spans="1:27" x14ac:dyDescent="0.3">
      <c r="U44" t="s">
        <v>18</v>
      </c>
      <c r="V44" s="2">
        <v>1159204</v>
      </c>
      <c r="W44" s="2">
        <v>1211390</v>
      </c>
      <c r="X44" s="2">
        <v>1223740</v>
      </c>
      <c r="Y44" s="2">
        <v>1267782</v>
      </c>
      <c r="Z44" s="2">
        <v>1259691</v>
      </c>
      <c r="AA44" s="2">
        <v>6121807</v>
      </c>
    </row>
    <row r="45" spans="1:27" x14ac:dyDescent="0.3">
      <c r="V45" s="2"/>
      <c r="W45" s="2"/>
      <c r="X45" s="2"/>
      <c r="Y45" s="2"/>
      <c r="Z45" s="2"/>
      <c r="AA45" s="2"/>
    </row>
    <row r="46" spans="1:27" x14ac:dyDescent="0.3">
      <c r="V46" s="2" t="s">
        <v>30</v>
      </c>
      <c r="W46" s="2"/>
      <c r="X46" s="2"/>
      <c r="Y46" s="2"/>
      <c r="Z46" s="2"/>
      <c r="AA46" s="2"/>
    </row>
    <row r="47" spans="1:27" x14ac:dyDescent="0.3">
      <c r="C47" t="s">
        <v>25</v>
      </c>
      <c r="U47" t="s">
        <v>31</v>
      </c>
      <c r="V47" s="2">
        <v>1</v>
      </c>
      <c r="W47" s="2">
        <v>2</v>
      </c>
      <c r="X47" s="2">
        <v>3</v>
      </c>
      <c r="Y47" s="2">
        <v>4</v>
      </c>
      <c r="Z47" s="2">
        <v>5</v>
      </c>
      <c r="AA47" s="2" t="s">
        <v>18</v>
      </c>
    </row>
    <row r="48" spans="1:27" x14ac:dyDescent="0.3">
      <c r="A48" s="4" t="s">
        <v>10</v>
      </c>
      <c r="C48">
        <v>1</v>
      </c>
      <c r="D48">
        <v>2</v>
      </c>
      <c r="E48">
        <v>3</v>
      </c>
      <c r="F48">
        <v>4</v>
      </c>
      <c r="G48">
        <v>5</v>
      </c>
      <c r="V48" s="2"/>
      <c r="W48" s="2"/>
      <c r="X48" s="2"/>
      <c r="Y48" s="2"/>
      <c r="Z48" s="2"/>
      <c r="AA48" s="2"/>
    </row>
    <row r="49" spans="1:27" x14ac:dyDescent="0.3">
      <c r="A49" t="s">
        <v>26</v>
      </c>
      <c r="B49">
        <v>1</v>
      </c>
      <c r="C49" s="3">
        <f>V49/$AA49*100</f>
        <v>99.141414979992362</v>
      </c>
      <c r="D49" s="3">
        <f t="shared" ref="D49:D53" si="21">W49/$AA49*100</f>
        <v>0.85858502000763781</v>
      </c>
      <c r="E49" s="3">
        <f t="shared" ref="E49:E53" si="22">X49/$AA49*100</f>
        <v>0</v>
      </c>
      <c r="F49" s="3">
        <f t="shared" ref="F49:F53" si="23">Y49/$AA49*100</f>
        <v>0</v>
      </c>
      <c r="G49" s="3">
        <f t="shared" ref="G49:G53" si="24">Z49/$AA49*100</f>
        <v>0</v>
      </c>
      <c r="U49">
        <v>1</v>
      </c>
      <c r="V49" s="2">
        <v>1194198</v>
      </c>
      <c r="W49" s="2">
        <v>10342</v>
      </c>
      <c r="X49" s="2">
        <v>0</v>
      </c>
      <c r="Y49" s="2">
        <v>0</v>
      </c>
      <c r="Z49" s="2">
        <v>0</v>
      </c>
      <c r="AA49" s="2">
        <v>1204540</v>
      </c>
    </row>
    <row r="50" spans="1:27" x14ac:dyDescent="0.3">
      <c r="B50">
        <v>2</v>
      </c>
      <c r="C50" s="3">
        <f t="shared" ref="C50:C53" si="25">V50/$AA50*100</f>
        <v>0.39212853309350526</v>
      </c>
      <c r="D50" s="3">
        <f t="shared" si="21"/>
        <v>98.97174823903363</v>
      </c>
      <c r="E50" s="3">
        <f t="shared" si="22"/>
        <v>0.63612322787286302</v>
      </c>
      <c r="F50" s="3">
        <f t="shared" si="23"/>
        <v>0</v>
      </c>
      <c r="G50" s="3">
        <f t="shared" si="24"/>
        <v>0</v>
      </c>
      <c r="U50">
        <v>2</v>
      </c>
      <c r="V50" s="2">
        <v>4831</v>
      </c>
      <c r="W50" s="2">
        <v>1219326</v>
      </c>
      <c r="X50" s="2">
        <v>7837</v>
      </c>
      <c r="Y50" s="2">
        <v>0</v>
      </c>
      <c r="Z50" s="2">
        <v>0</v>
      </c>
      <c r="AA50" s="2">
        <v>1231994</v>
      </c>
    </row>
    <row r="51" spans="1:27" x14ac:dyDescent="0.3">
      <c r="B51">
        <v>3</v>
      </c>
      <c r="C51" s="3">
        <f t="shared" si="25"/>
        <v>0</v>
      </c>
      <c r="D51" s="3">
        <f t="shared" si="21"/>
        <v>0.33730510795437424</v>
      </c>
      <c r="E51" s="3">
        <f t="shared" si="22"/>
        <v>99.545684335986024</v>
      </c>
      <c r="F51" s="3">
        <f t="shared" si="23"/>
        <v>0.11701055605960675</v>
      </c>
      <c r="G51" s="3">
        <f t="shared" si="24"/>
        <v>0</v>
      </c>
      <c r="U51">
        <v>3</v>
      </c>
      <c r="V51" s="2">
        <v>0</v>
      </c>
      <c r="W51" s="2">
        <v>4030</v>
      </c>
      <c r="X51" s="2">
        <v>1189336</v>
      </c>
      <c r="Y51" s="2">
        <v>1398</v>
      </c>
      <c r="Z51" s="2">
        <v>0</v>
      </c>
      <c r="AA51" s="2">
        <v>1194764</v>
      </c>
    </row>
    <row r="52" spans="1:27" x14ac:dyDescent="0.3">
      <c r="B52">
        <v>4</v>
      </c>
      <c r="C52" s="3">
        <f t="shared" si="25"/>
        <v>0</v>
      </c>
      <c r="D52" s="3">
        <f t="shared" si="21"/>
        <v>0</v>
      </c>
      <c r="E52" s="3">
        <f t="shared" si="22"/>
        <v>0.62298776169744696</v>
      </c>
      <c r="F52" s="3">
        <f t="shared" si="23"/>
        <v>99.069168676370026</v>
      </c>
      <c r="G52" s="3">
        <f t="shared" si="24"/>
        <v>0.30784356193252749</v>
      </c>
      <c r="U52">
        <v>4</v>
      </c>
      <c r="V52" s="2">
        <v>0</v>
      </c>
      <c r="W52" s="2">
        <v>0</v>
      </c>
      <c r="X52" s="2">
        <v>7680</v>
      </c>
      <c r="Y52" s="2">
        <v>1221294</v>
      </c>
      <c r="Z52" s="2">
        <v>3795</v>
      </c>
      <c r="AA52" s="2">
        <v>1232769</v>
      </c>
    </row>
    <row r="53" spans="1:27" x14ac:dyDescent="0.3">
      <c r="B53">
        <v>5</v>
      </c>
      <c r="C53" s="3">
        <f t="shared" si="25"/>
        <v>0</v>
      </c>
      <c r="D53" s="3">
        <f t="shared" si="21"/>
        <v>0</v>
      </c>
      <c r="E53" s="3">
        <f t="shared" si="22"/>
        <v>0</v>
      </c>
      <c r="F53" s="3">
        <f t="shared" si="23"/>
        <v>0.30848983096665444</v>
      </c>
      <c r="G53" s="3">
        <f t="shared" si="24"/>
        <v>99.69151016903335</v>
      </c>
      <c r="U53">
        <v>5</v>
      </c>
      <c r="V53" s="2">
        <v>0</v>
      </c>
      <c r="W53" s="2">
        <v>0</v>
      </c>
      <c r="X53" s="2">
        <v>0</v>
      </c>
      <c r="Y53" s="2">
        <v>3880</v>
      </c>
      <c r="Z53" s="2">
        <v>1253860</v>
      </c>
      <c r="AA53" s="2">
        <v>1257740</v>
      </c>
    </row>
    <row r="54" spans="1:27" x14ac:dyDescent="0.3">
      <c r="V54" s="2"/>
      <c r="W54" s="2"/>
      <c r="X54" s="2"/>
      <c r="Y54" s="2"/>
      <c r="Z54" s="2"/>
      <c r="AA54" s="2"/>
    </row>
    <row r="55" spans="1:27" x14ac:dyDescent="0.3">
      <c r="U55" t="s">
        <v>18</v>
      </c>
      <c r="V55" s="2">
        <v>1199029</v>
      </c>
      <c r="W55" s="2">
        <v>1233698</v>
      </c>
      <c r="X55" s="2">
        <v>1204853</v>
      </c>
      <c r="Y55" s="2">
        <v>1226572</v>
      </c>
      <c r="Z55" s="2">
        <v>1257655</v>
      </c>
      <c r="AA55" s="2">
        <v>6121807</v>
      </c>
    </row>
    <row r="56" spans="1:27" x14ac:dyDescent="0.3">
      <c r="V56" s="2"/>
      <c r="W56" s="2"/>
      <c r="X56" s="2"/>
      <c r="Y56" s="2"/>
      <c r="Z56" s="2"/>
      <c r="AA5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5</vt:i4>
      </vt:variant>
    </vt:vector>
  </HeadingPairs>
  <TitlesOfParts>
    <vt:vector size="8" baseType="lpstr">
      <vt:lpstr>Stats - deciles for liquid asse</vt:lpstr>
      <vt:lpstr>Stats - medians</vt:lpstr>
      <vt:lpstr>Quantile dynamics</vt:lpstr>
      <vt:lpstr>'Stats - deciles for liquid asse'!descriptives_SCF</vt:lpstr>
      <vt:lpstr>'Stats - medians'!descriptives_SCF</vt:lpstr>
      <vt:lpstr>'Stats - deciles for liquid asse'!liquid_decile_stats_ext_val</vt:lpstr>
      <vt:lpstr>'Stats - medians'!liquid_decile_stats_ext_val</vt:lpstr>
      <vt:lpstr>'Quantile dynamics'!quantile_dynamics</vt:lpstr>
    </vt:vector>
  </TitlesOfParts>
  <Company>Danmarks Nationalbank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Kuchler</dc:creator>
  <cp:lastModifiedBy>Andreas Kuchler</cp:lastModifiedBy>
  <dcterms:created xsi:type="dcterms:W3CDTF">2021-02-11T12:47:49Z</dcterms:created>
  <dcterms:modified xsi:type="dcterms:W3CDTF">2021-03-03T15:42:46Z</dcterms:modified>
</cp:coreProperties>
</file>