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7ecf4928fe261446/Documents/GitHub/CRDS_Calcs/fariba_fortran/"/>
    </mc:Choice>
  </mc:AlternateContent>
  <xr:revisionPtr revIDLastSave="482" documentId="13_ncr:1_{559865C5-51A1-4D4A-8D0A-B573284CE70E}" xr6:coauthVersionLast="47" xr6:coauthVersionMax="47" xr10:uidLastSave="{39640FBD-3B78-4226-BBEC-5864423D973A}"/>
  <bookViews>
    <workbookView xWindow="-120" yWindow="-120" windowWidth="29040" windowHeight="15840" xr2:uid="{00000000-000D-0000-FFFF-FFFF00000000}"/>
  </bookViews>
  <sheets>
    <sheet name="Input data" sheetId="1" r:id="rId1"/>
    <sheet name="Raw-AUC- integd output" sheetId="3" r:id="rId2"/>
    <sheet name="Output resul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78" i="1" l="1"/>
  <c r="K368" i="1"/>
  <c r="K369" i="1"/>
  <c r="K370" i="1"/>
  <c r="K371" i="1"/>
  <c r="K372" i="1"/>
  <c r="K373" i="1"/>
  <c r="K374" i="1"/>
  <c r="K375" i="1"/>
  <c r="K376" i="1"/>
  <c r="K377" i="1"/>
  <c r="K367" i="1"/>
  <c r="J376" i="1"/>
  <c r="J375" i="1"/>
  <c r="J374" i="1"/>
  <c r="J368" i="1"/>
  <c r="J369" i="1"/>
  <c r="J370" i="1"/>
  <c r="J371" i="1"/>
  <c r="J372" i="1"/>
  <c r="J373" i="1"/>
  <c r="J367" i="1"/>
  <c r="I368" i="1"/>
  <c r="I369" i="1"/>
  <c r="I370" i="1"/>
  <c r="I371" i="1"/>
  <c r="I372" i="1"/>
  <c r="I373" i="1"/>
  <c r="I374" i="1"/>
  <c r="I375" i="1"/>
  <c r="I376" i="1"/>
  <c r="I377" i="1"/>
  <c r="I367" i="1"/>
  <c r="H378" i="1"/>
  <c r="H368" i="1"/>
  <c r="H369" i="1"/>
  <c r="H370" i="1"/>
  <c r="H371" i="1"/>
  <c r="H372" i="1"/>
  <c r="H373" i="1"/>
  <c r="H374" i="1"/>
  <c r="H375" i="1"/>
  <c r="H376" i="1"/>
  <c r="H377" i="1"/>
  <c r="H367" i="1"/>
  <c r="K364" i="1"/>
  <c r="K353" i="1"/>
  <c r="K354" i="1"/>
  <c r="K355" i="1"/>
  <c r="K356" i="1"/>
  <c r="K357" i="1"/>
  <c r="K358" i="1"/>
  <c r="K359" i="1"/>
  <c r="K360" i="1"/>
  <c r="K361" i="1"/>
  <c r="K362" i="1"/>
  <c r="K363" i="1"/>
  <c r="K352" i="1"/>
  <c r="J363" i="1"/>
  <c r="J362" i="1"/>
  <c r="J361" i="1"/>
  <c r="J360" i="1"/>
  <c r="J359" i="1"/>
  <c r="J353" i="1"/>
  <c r="J354" i="1"/>
  <c r="J355" i="1"/>
  <c r="J356" i="1"/>
  <c r="J357" i="1"/>
  <c r="J358" i="1"/>
  <c r="J352" i="1"/>
  <c r="I353" i="1"/>
  <c r="I354" i="1"/>
  <c r="I355" i="1"/>
  <c r="I356" i="1"/>
  <c r="I357" i="1"/>
  <c r="I358" i="1"/>
  <c r="I359" i="1"/>
  <c r="I360" i="1"/>
  <c r="I361" i="1"/>
  <c r="I362" i="1"/>
  <c r="I363" i="1"/>
  <c r="I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52" i="1"/>
  <c r="K303" i="1"/>
  <c r="K292" i="1"/>
  <c r="K293" i="1"/>
  <c r="K294" i="1"/>
  <c r="K295" i="1"/>
  <c r="K296" i="1"/>
  <c r="K297" i="1"/>
  <c r="K298" i="1"/>
  <c r="K299" i="1"/>
  <c r="K300" i="1"/>
  <c r="K301" i="1"/>
  <c r="K302" i="1"/>
  <c r="K291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I302" i="1"/>
  <c r="I292" i="1"/>
  <c r="I293" i="1"/>
  <c r="I294" i="1"/>
  <c r="I295" i="1"/>
  <c r="I296" i="1"/>
  <c r="I297" i="1"/>
  <c r="I298" i="1"/>
  <c r="I299" i="1"/>
  <c r="I300" i="1"/>
  <c r="I301" i="1"/>
  <c r="I291" i="1"/>
  <c r="H303" i="1"/>
  <c r="H301" i="1"/>
  <c r="H302" i="1"/>
  <c r="H300" i="1"/>
  <c r="H297" i="1"/>
  <c r="H298" i="1"/>
  <c r="H299" i="1"/>
  <c r="H296" i="1"/>
  <c r="H295" i="1"/>
  <c r="H293" i="1"/>
  <c r="H294" i="1"/>
  <c r="H292" i="1"/>
  <c r="H291" i="1"/>
  <c r="K264" i="1"/>
  <c r="K255" i="1"/>
  <c r="K256" i="1"/>
  <c r="K257" i="1"/>
  <c r="K258" i="1"/>
  <c r="K259" i="1"/>
  <c r="K260" i="1"/>
  <c r="K261" i="1"/>
  <c r="K262" i="1"/>
  <c r="K263" i="1"/>
  <c r="K254" i="1"/>
  <c r="J262" i="1"/>
  <c r="J263" i="1"/>
  <c r="J261" i="1"/>
  <c r="J260" i="1"/>
  <c r="J259" i="1"/>
  <c r="J258" i="1"/>
  <c r="J257" i="1"/>
  <c r="J256" i="1"/>
  <c r="J255" i="1"/>
  <c r="J254" i="1"/>
  <c r="I255" i="1"/>
  <c r="I256" i="1"/>
  <c r="I257" i="1"/>
  <c r="I258" i="1"/>
  <c r="I259" i="1"/>
  <c r="I260" i="1"/>
  <c r="I261" i="1"/>
  <c r="I262" i="1"/>
  <c r="I263" i="1"/>
  <c r="I254" i="1"/>
  <c r="H264" i="1"/>
  <c r="H263" i="1"/>
  <c r="H262" i="1"/>
  <c r="H261" i="1"/>
  <c r="H260" i="1"/>
  <c r="H259" i="1"/>
  <c r="H258" i="1"/>
  <c r="H257" i="1"/>
  <c r="H256" i="1"/>
  <c r="H255" i="1"/>
  <c r="H254" i="1"/>
  <c r="K251" i="1"/>
  <c r="J250" i="1"/>
  <c r="J249" i="1"/>
  <c r="J248" i="1"/>
  <c r="J247" i="1"/>
  <c r="J246" i="1"/>
  <c r="H251" i="1"/>
  <c r="J236" i="1"/>
  <c r="I236" i="1"/>
  <c r="H237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I250" i="1"/>
  <c r="I249" i="1"/>
  <c r="I248" i="1"/>
  <c r="I247" i="1"/>
  <c r="I246" i="1"/>
  <c r="I245" i="1"/>
  <c r="I244" i="1"/>
  <c r="I243" i="1"/>
  <c r="I242" i="1"/>
  <c r="I241" i="1"/>
  <c r="I240" i="1"/>
  <c r="K240" i="1"/>
  <c r="K250" i="1"/>
  <c r="K249" i="1"/>
  <c r="K248" i="1"/>
  <c r="K247" i="1"/>
  <c r="K246" i="1"/>
  <c r="K245" i="1"/>
  <c r="K244" i="1"/>
  <c r="K243" i="1"/>
  <c r="K242" i="1"/>
  <c r="K241" i="1"/>
  <c r="J245" i="1"/>
  <c r="J244" i="1"/>
  <c r="J243" i="1"/>
  <c r="J242" i="1"/>
  <c r="J241" i="1"/>
  <c r="J240" i="1"/>
  <c r="H250" i="1"/>
  <c r="H246" i="1"/>
  <c r="H247" i="1"/>
  <c r="H248" i="1"/>
  <c r="H249" i="1"/>
  <c r="H245" i="1"/>
  <c r="H243" i="1"/>
  <c r="H244" i="1"/>
  <c r="H242" i="1"/>
  <c r="H241" i="1"/>
  <c r="H240" i="1"/>
  <c r="K236" i="1"/>
  <c r="K235" i="1"/>
  <c r="K234" i="1"/>
  <c r="K233" i="1"/>
  <c r="K232" i="1"/>
  <c r="K231" i="1"/>
  <c r="K230" i="1"/>
  <c r="K229" i="1"/>
  <c r="K228" i="1"/>
  <c r="K227" i="1"/>
  <c r="K226" i="1"/>
  <c r="J235" i="1"/>
  <c r="J234" i="1"/>
  <c r="J233" i="1"/>
  <c r="J232" i="1"/>
  <c r="J231" i="1"/>
  <c r="J230" i="1"/>
  <c r="J229" i="1"/>
  <c r="J228" i="1"/>
  <c r="J227" i="1"/>
  <c r="J226" i="1"/>
  <c r="I235" i="1"/>
  <c r="I234" i="1"/>
  <c r="I233" i="1"/>
  <c r="I232" i="1"/>
  <c r="I231" i="1"/>
  <c r="I230" i="1"/>
  <c r="I229" i="1"/>
  <c r="I228" i="1"/>
  <c r="I227" i="1"/>
  <c r="I226" i="1"/>
  <c r="H236" i="1"/>
  <c r="H235" i="1"/>
  <c r="H234" i="1"/>
  <c r="H233" i="1"/>
  <c r="H232" i="1"/>
  <c r="H231" i="1"/>
  <c r="H230" i="1"/>
  <c r="H229" i="1"/>
  <c r="H228" i="1"/>
  <c r="H227" i="1"/>
  <c r="H226" i="1"/>
  <c r="L115" i="1"/>
  <c r="K119" i="1"/>
  <c r="L119" i="1" s="1"/>
  <c r="K120" i="1"/>
  <c r="L120" i="1" s="1"/>
  <c r="K118" i="1"/>
  <c r="L118" i="1" s="1"/>
  <c r="K116" i="1"/>
  <c r="L116" i="1" s="1"/>
  <c r="K3" i="1"/>
  <c r="J3" i="1"/>
  <c r="L122" i="1"/>
  <c r="K117" i="1"/>
  <c r="L117" i="1" s="1"/>
  <c r="K121" i="1"/>
  <c r="L121" i="1" s="1"/>
  <c r="K122" i="1"/>
  <c r="K123" i="1"/>
  <c r="L123" i="1" s="1"/>
  <c r="K125" i="1"/>
  <c r="L125" i="1" s="1"/>
  <c r="K126" i="1"/>
  <c r="L126" i="1" s="1"/>
  <c r="K127" i="1"/>
  <c r="L127" i="1" s="1"/>
  <c r="K115" i="1"/>
  <c r="L16" i="1"/>
  <c r="K15" i="1"/>
  <c r="K16" i="1"/>
  <c r="J15" i="1"/>
  <c r="J16" i="1"/>
  <c r="L15" i="1" s="1"/>
  <c r="K14" i="1"/>
  <c r="L14" i="1" s="1"/>
  <c r="J14" i="1"/>
  <c r="K4" i="1"/>
  <c r="K5" i="1"/>
  <c r="K6" i="1"/>
  <c r="K7" i="1"/>
  <c r="K8" i="1"/>
  <c r="K9" i="1"/>
  <c r="K10" i="1"/>
  <c r="K11" i="1"/>
  <c r="K12" i="1"/>
  <c r="K13" i="1"/>
  <c r="J5" i="1"/>
  <c r="L5" i="1" s="1"/>
  <c r="J6" i="1"/>
  <c r="L6" i="1" s="1"/>
  <c r="J9" i="1"/>
  <c r="L9" i="1" s="1"/>
  <c r="J10" i="1"/>
  <c r="L10" i="1" s="1"/>
  <c r="J13" i="1"/>
  <c r="L13" i="1" s="1"/>
  <c r="I4" i="1"/>
  <c r="J4" i="1" s="1"/>
  <c r="L4" i="1" s="1"/>
  <c r="I5" i="1"/>
  <c r="I6" i="1"/>
  <c r="I7" i="1"/>
  <c r="I8" i="1"/>
  <c r="J7" i="1" s="1"/>
  <c r="L7" i="1" s="1"/>
  <c r="I9" i="1"/>
  <c r="I10" i="1"/>
  <c r="I11" i="1"/>
  <c r="I12" i="1"/>
  <c r="J11" i="1" s="1"/>
  <c r="L11" i="1" s="1"/>
  <c r="I13" i="1"/>
  <c r="I14" i="1"/>
  <c r="I15" i="1"/>
  <c r="I16" i="1"/>
  <c r="I17" i="1"/>
  <c r="I3" i="1"/>
  <c r="Q10" i="2"/>
  <c r="N10" i="2"/>
  <c r="K10" i="2"/>
  <c r="H10" i="2"/>
  <c r="E10" i="2"/>
  <c r="B10" i="2"/>
  <c r="K237" i="1" l="1"/>
  <c r="K128" i="1"/>
  <c r="L128" i="1" s="1"/>
  <c r="K124" i="1"/>
  <c r="L124" i="1" s="1"/>
  <c r="K130" i="1"/>
  <c r="L129" i="1"/>
  <c r="L3" i="1"/>
  <c r="J12" i="1"/>
  <c r="L12" i="1" s="1"/>
  <c r="J8" i="1"/>
  <c r="L8" i="1" s="1"/>
  <c r="L17" i="1" l="1"/>
</calcChain>
</file>

<file path=xl/sharedStrings.xml><?xml version="1.0" encoding="utf-8"?>
<sst xmlns="http://schemas.openxmlformats.org/spreadsheetml/2006/main" count="967" uniqueCount="70">
  <si>
    <t>RelTime</t>
  </si>
  <si>
    <t>Delta</t>
  </si>
  <si>
    <t>ID</t>
  </si>
  <si>
    <t>P01</t>
  </si>
  <si>
    <t>P07</t>
  </si>
  <si>
    <t>P08</t>
  </si>
  <si>
    <t>P11</t>
  </si>
  <si>
    <t>P15</t>
  </si>
  <si>
    <t>P21</t>
  </si>
  <si>
    <t>P22</t>
  </si>
  <si>
    <t>P26</t>
  </si>
  <si>
    <t>P28</t>
  </si>
  <si>
    <t>P30</t>
  </si>
  <si>
    <t>P34</t>
  </si>
  <si>
    <t>P36</t>
  </si>
  <si>
    <t>P38</t>
  </si>
  <si>
    <t>P39</t>
  </si>
  <si>
    <t>S03</t>
  </si>
  <si>
    <t>S06</t>
  </si>
  <si>
    <t>S07</t>
  </si>
  <si>
    <t>S10</t>
  </si>
  <si>
    <t>S21</t>
  </si>
  <si>
    <t>S29</t>
  </si>
  <si>
    <t>S30</t>
  </si>
  <si>
    <t>S34</t>
  </si>
  <si>
    <t>S37</t>
  </si>
  <si>
    <t>S49</t>
  </si>
  <si>
    <t>S50</t>
  </si>
  <si>
    <t>S59</t>
  </si>
  <si>
    <t>S61</t>
  </si>
  <si>
    <t>W03</t>
  </si>
  <si>
    <t>W07</t>
  </si>
  <si>
    <t>W13</t>
  </si>
  <si>
    <t>W14</t>
  </si>
  <si>
    <t>W18</t>
  </si>
  <si>
    <t>W31</t>
  </si>
  <si>
    <t>W32</t>
  </si>
  <si>
    <t>W33</t>
  </si>
  <si>
    <t>W34</t>
  </si>
  <si>
    <t>W35</t>
  </si>
  <si>
    <t>W42</t>
  </si>
  <si>
    <t>W44</t>
  </si>
  <si>
    <t>W46</t>
  </si>
  <si>
    <t>W51</t>
  </si>
  <si>
    <t>Inulin'</t>
  </si>
  <si>
    <t>N'</t>
  </si>
  <si>
    <t>Inulin_Summer</t>
  </si>
  <si>
    <t>Inulin_Winter</t>
  </si>
  <si>
    <t>Inulin_spring</t>
  </si>
  <si>
    <t>TrapInt</t>
  </si>
  <si>
    <t>area</t>
  </si>
  <si>
    <t>=</t>
  </si>
  <si>
    <t>S60</t>
  </si>
  <si>
    <t>Averages</t>
  </si>
  <si>
    <t>Inulin-Summer</t>
  </si>
  <si>
    <t xml:space="preserve"> No ABX</t>
  </si>
  <si>
    <t>ID#</t>
  </si>
  <si>
    <t xml:space="preserve"> ABX</t>
  </si>
  <si>
    <t>ABX</t>
  </si>
  <si>
    <t>Norm Delta</t>
  </si>
  <si>
    <t>Height</t>
  </si>
  <si>
    <t>Width</t>
  </si>
  <si>
    <t>Area</t>
  </si>
  <si>
    <t>Checking calculation with P01</t>
  </si>
  <si>
    <t>&lt;- This entry is removed due to out of range [CO2]</t>
  </si>
  <si>
    <t>Abs Area</t>
  </si>
  <si>
    <t>Normalized end time -&gt;</t>
  </si>
  <si>
    <t>&lt;- removed</t>
  </si>
  <si>
    <t>Checking calculation with S03</t>
  </si>
  <si>
    <t xml:space="preserve">Normalized end time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</si>
</sst>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quotePrefix="1" applyFont="1"/>
    <xf numFmtId="164" fontId="0" fillId="0" borderId="0" xfId="0" applyNumberFormat="1"/>
    <xf numFmtId="0" fontId="0" fillId="0" borderId="0" xfId="0" applyFont="1" applyAlignment="1">
      <alignment horizontal="center"/>
    </xf>
    <xf numFmtId="164" fontId="1" fillId="0" borderId="0" xfId="0" applyNumberFormat="1" applyFont="1"/>
    <xf numFmtId="164" fontId="0" fillId="2" borderId="0" xfId="0" applyNumberFormat="1" applyFill="1"/>
    <xf numFmtId="0" fontId="0" fillId="2" borderId="0" xfId="0" applyFill="1"/>
    <xf numFmtId="0" fontId="0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9"/>
  <sheetViews>
    <sheetView tabSelected="1" topLeftCell="A344" workbookViewId="0">
      <selection activeCell="K379" sqref="K379"/>
    </sheetView>
  </sheetViews>
  <sheetFormatPr defaultColWidth="8.85546875" defaultRowHeight="15" x14ac:dyDescent="0.25"/>
  <cols>
    <col min="7" max="7" width="12" bestFit="1" customWidth="1"/>
    <col min="8" max="8" width="11.7109375" customWidth="1"/>
    <col min="10" max="10" width="12.7109375" bestFit="1" customWidth="1"/>
    <col min="11" max="12" width="12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I1" t="s">
        <v>63</v>
      </c>
    </row>
    <row r="2" spans="1:12" x14ac:dyDescent="0.25">
      <c r="A2" s="1">
        <v>2</v>
      </c>
      <c r="B2" s="2" t="s">
        <v>45</v>
      </c>
      <c r="C2" s="2" t="s">
        <v>44</v>
      </c>
      <c r="I2" t="s">
        <v>59</v>
      </c>
      <c r="J2" t="s">
        <v>60</v>
      </c>
      <c r="K2" t="s">
        <v>61</v>
      </c>
      <c r="L2" t="s">
        <v>62</v>
      </c>
    </row>
    <row r="3" spans="1:12" x14ac:dyDescent="0.25">
      <c r="A3" s="7">
        <v>0</v>
      </c>
      <c r="B3" s="7">
        <v>-23.54</v>
      </c>
      <c r="C3" s="7" t="s">
        <v>3</v>
      </c>
      <c r="I3">
        <f t="shared" ref="I3:I17" si="0">B3+23.54</f>
        <v>0</v>
      </c>
      <c r="J3">
        <f>(I4+I3)/2</f>
        <v>97.784999999999997</v>
      </c>
      <c r="K3">
        <f t="shared" ref="K3:K16" si="1">A4-A3</f>
        <v>0.1</v>
      </c>
      <c r="L3">
        <f>J3*K3</f>
        <v>9.7785000000000011</v>
      </c>
    </row>
    <row r="4" spans="1:12" x14ac:dyDescent="0.25">
      <c r="A4" s="7">
        <v>0.1</v>
      </c>
      <c r="B4" s="7">
        <v>172.03</v>
      </c>
      <c r="C4" s="7" t="s">
        <v>3</v>
      </c>
      <c r="I4">
        <f t="shared" si="0"/>
        <v>195.57</v>
      </c>
      <c r="J4">
        <f t="shared" ref="J4:J13" si="2">(I5+I4)/2</f>
        <v>327.51499999999999</v>
      </c>
      <c r="K4">
        <f t="shared" si="1"/>
        <v>0.30000000000000004</v>
      </c>
      <c r="L4">
        <f t="shared" ref="L4:L13" si="3">J4*K4</f>
        <v>98.254500000000007</v>
      </c>
    </row>
    <row r="5" spans="1:12" x14ac:dyDescent="0.25">
      <c r="A5" s="7">
        <v>0.4</v>
      </c>
      <c r="B5" s="7">
        <v>435.92</v>
      </c>
      <c r="C5" s="7" t="s">
        <v>3</v>
      </c>
      <c r="I5">
        <f t="shared" si="0"/>
        <v>459.46000000000004</v>
      </c>
      <c r="J5">
        <f t="shared" si="2"/>
        <v>511.89499999999998</v>
      </c>
      <c r="K5">
        <f t="shared" si="1"/>
        <v>0.32999999999999996</v>
      </c>
      <c r="L5">
        <f t="shared" si="3"/>
        <v>168.92534999999998</v>
      </c>
    </row>
    <row r="6" spans="1:12" x14ac:dyDescent="0.25">
      <c r="A6" s="7">
        <v>0.73</v>
      </c>
      <c r="B6" s="7">
        <v>540.79</v>
      </c>
      <c r="C6" s="7" t="s">
        <v>3</v>
      </c>
      <c r="I6">
        <f t="shared" si="0"/>
        <v>564.32999999999993</v>
      </c>
      <c r="J6">
        <f t="shared" si="2"/>
        <v>637.58999999999992</v>
      </c>
      <c r="K6">
        <f t="shared" si="1"/>
        <v>0.29000000000000004</v>
      </c>
      <c r="L6">
        <f t="shared" si="3"/>
        <v>184.90109999999999</v>
      </c>
    </row>
    <row r="7" spans="1:12" x14ac:dyDescent="0.25">
      <c r="A7" s="7">
        <v>1.02</v>
      </c>
      <c r="B7" s="7">
        <v>687.31</v>
      </c>
      <c r="C7" s="7" t="s">
        <v>3</v>
      </c>
      <c r="I7">
        <f t="shared" si="0"/>
        <v>710.84999999999991</v>
      </c>
      <c r="J7">
        <f t="shared" si="2"/>
        <v>948.55499999999995</v>
      </c>
      <c r="K7">
        <f t="shared" si="1"/>
        <v>0.31000000000000005</v>
      </c>
      <c r="L7">
        <f t="shared" si="3"/>
        <v>294.05205000000001</v>
      </c>
    </row>
    <row r="8" spans="1:12" x14ac:dyDescent="0.25">
      <c r="A8" s="7">
        <v>1.33</v>
      </c>
      <c r="B8" s="7">
        <v>1162.72</v>
      </c>
      <c r="C8" s="7" t="s">
        <v>3</v>
      </c>
      <c r="I8">
        <f t="shared" si="0"/>
        <v>1186.26</v>
      </c>
      <c r="J8">
        <f t="shared" si="2"/>
        <v>1572.24</v>
      </c>
      <c r="K8">
        <f t="shared" si="1"/>
        <v>0.29999999999999982</v>
      </c>
      <c r="L8">
        <f t="shared" si="3"/>
        <v>471.67199999999974</v>
      </c>
    </row>
    <row r="9" spans="1:12" x14ac:dyDescent="0.25">
      <c r="A9" s="7">
        <v>1.63</v>
      </c>
      <c r="B9" s="7">
        <v>1934.68</v>
      </c>
      <c r="C9" s="7" t="s">
        <v>3</v>
      </c>
      <c r="I9">
        <f t="shared" si="0"/>
        <v>1958.22</v>
      </c>
      <c r="J9">
        <f t="shared" si="2"/>
        <v>2140.0149999999999</v>
      </c>
      <c r="K9">
        <f t="shared" si="1"/>
        <v>0.37000000000000011</v>
      </c>
      <c r="L9">
        <f t="shared" si="3"/>
        <v>791.80555000000015</v>
      </c>
    </row>
    <row r="10" spans="1:12" x14ac:dyDescent="0.25">
      <c r="A10" s="7">
        <v>2</v>
      </c>
      <c r="B10" s="7">
        <v>2298.27</v>
      </c>
      <c r="C10" s="7" t="s">
        <v>3</v>
      </c>
      <c r="I10">
        <f t="shared" si="0"/>
        <v>2321.81</v>
      </c>
      <c r="J10">
        <f t="shared" si="2"/>
        <v>2656.4650000000001</v>
      </c>
      <c r="K10">
        <f t="shared" si="1"/>
        <v>0.31999999999999984</v>
      </c>
      <c r="L10">
        <f t="shared" si="3"/>
        <v>850.06879999999967</v>
      </c>
    </row>
    <row r="11" spans="1:12" x14ac:dyDescent="0.25">
      <c r="A11" s="7">
        <v>2.3199999999999998</v>
      </c>
      <c r="B11" s="7">
        <v>2967.58</v>
      </c>
      <c r="C11" s="7" t="s">
        <v>3</v>
      </c>
      <c r="I11">
        <f t="shared" si="0"/>
        <v>2991.12</v>
      </c>
      <c r="J11">
        <f t="shared" si="2"/>
        <v>2928.4700000000003</v>
      </c>
      <c r="K11">
        <f t="shared" si="1"/>
        <v>0.31000000000000005</v>
      </c>
      <c r="L11">
        <f t="shared" si="3"/>
        <v>907.82570000000021</v>
      </c>
    </row>
    <row r="12" spans="1:12" x14ac:dyDescent="0.25">
      <c r="A12" s="7">
        <v>2.63</v>
      </c>
      <c r="B12" s="7">
        <v>2842.28</v>
      </c>
      <c r="C12" s="7" t="s">
        <v>3</v>
      </c>
      <c r="I12">
        <f t="shared" si="0"/>
        <v>2865.82</v>
      </c>
      <c r="J12">
        <f t="shared" si="2"/>
        <v>3260.04</v>
      </c>
      <c r="K12">
        <f t="shared" si="1"/>
        <v>0.30000000000000027</v>
      </c>
      <c r="L12">
        <f t="shared" si="3"/>
        <v>978.01200000000085</v>
      </c>
    </row>
    <row r="13" spans="1:12" x14ac:dyDescent="0.25">
      <c r="A13" s="7">
        <v>2.93</v>
      </c>
      <c r="B13" s="7">
        <v>3630.72</v>
      </c>
      <c r="C13" s="7" t="s">
        <v>3</v>
      </c>
      <c r="I13">
        <f t="shared" si="0"/>
        <v>3654.2599999999998</v>
      </c>
      <c r="J13">
        <f t="shared" si="2"/>
        <v>3935.3999999999996</v>
      </c>
      <c r="K13">
        <f t="shared" si="1"/>
        <v>0.31999999999999984</v>
      </c>
      <c r="L13">
        <f t="shared" si="3"/>
        <v>1259.3279999999993</v>
      </c>
    </row>
    <row r="14" spans="1:12" x14ac:dyDescent="0.25">
      <c r="A14" s="7">
        <v>3.25</v>
      </c>
      <c r="B14" s="7">
        <v>4193</v>
      </c>
      <c r="C14" s="7" t="s">
        <v>3</v>
      </c>
      <c r="I14">
        <f t="shared" si="0"/>
        <v>4216.54</v>
      </c>
      <c r="J14">
        <f>(I15+I14)/2</f>
        <v>3195.1099999999997</v>
      </c>
      <c r="K14">
        <f t="shared" si="1"/>
        <v>0.70000000000000018</v>
      </c>
      <c r="L14">
        <f>J15*K14</f>
        <v>1591.8630000000005</v>
      </c>
    </row>
    <row r="15" spans="1:12" x14ac:dyDescent="0.25">
      <c r="A15" s="7">
        <v>3.95</v>
      </c>
      <c r="B15" s="7">
        <v>2150.14</v>
      </c>
      <c r="C15" s="7" t="s">
        <v>3</v>
      </c>
      <c r="D15" t="s">
        <v>64</v>
      </c>
      <c r="I15">
        <f t="shared" si="0"/>
        <v>2173.6799999999998</v>
      </c>
      <c r="J15">
        <f t="shared" ref="J15:J16" si="4">(I16+I15)/2</f>
        <v>2274.09</v>
      </c>
      <c r="K15">
        <f t="shared" si="1"/>
        <v>0.28000000000000025</v>
      </c>
      <c r="L15">
        <f t="shared" ref="L15:L16" si="5">J16*K15</f>
        <v>641.4954000000007</v>
      </c>
    </row>
    <row r="16" spans="1:12" x14ac:dyDescent="0.25">
      <c r="A16" s="7">
        <v>4.2300000000000004</v>
      </c>
      <c r="B16" s="7">
        <v>2350.96</v>
      </c>
      <c r="C16" s="7" t="s">
        <v>3</v>
      </c>
      <c r="I16">
        <f t="shared" si="0"/>
        <v>2374.5</v>
      </c>
      <c r="J16">
        <f t="shared" si="4"/>
        <v>2291.0550000000003</v>
      </c>
      <c r="K16">
        <f t="shared" si="1"/>
        <v>0.33999999999999986</v>
      </c>
      <c r="L16">
        <f t="shared" si="5"/>
        <v>0</v>
      </c>
    </row>
    <row r="17" spans="1:12" x14ac:dyDescent="0.25">
      <c r="A17" s="7">
        <v>4.57</v>
      </c>
      <c r="B17" s="7">
        <v>2184.0700000000002</v>
      </c>
      <c r="C17" s="7" t="s">
        <v>3</v>
      </c>
      <c r="I17">
        <f t="shared" si="0"/>
        <v>2207.61</v>
      </c>
      <c r="L17">
        <f>SUM(L3:L16)</f>
        <v>8247.9819500000012</v>
      </c>
    </row>
    <row r="18" spans="1:12" x14ac:dyDescent="0.25">
      <c r="A18">
        <v>0</v>
      </c>
      <c r="B18">
        <v>-21.28</v>
      </c>
      <c r="C18" t="s">
        <v>4</v>
      </c>
    </row>
    <row r="19" spans="1:12" x14ac:dyDescent="0.25">
      <c r="A19">
        <v>0.18</v>
      </c>
      <c r="B19">
        <v>107.7</v>
      </c>
      <c r="C19" t="s">
        <v>4</v>
      </c>
    </row>
    <row r="20" spans="1:12" x14ac:dyDescent="0.25">
      <c r="A20">
        <v>0.47</v>
      </c>
      <c r="B20">
        <v>363.45</v>
      </c>
      <c r="C20" t="s">
        <v>4</v>
      </c>
    </row>
    <row r="21" spans="1:12" x14ac:dyDescent="0.25">
      <c r="A21">
        <v>0.73</v>
      </c>
      <c r="B21">
        <v>519.54999999999995</v>
      </c>
      <c r="C21" t="s">
        <v>4</v>
      </c>
    </row>
    <row r="22" spans="1:12" x14ac:dyDescent="0.25">
      <c r="A22">
        <v>1.05</v>
      </c>
      <c r="B22">
        <v>548.15</v>
      </c>
      <c r="C22" t="s">
        <v>4</v>
      </c>
    </row>
    <row r="23" spans="1:12" x14ac:dyDescent="0.25">
      <c r="A23">
        <v>1.33</v>
      </c>
      <c r="B23">
        <v>435.91</v>
      </c>
      <c r="C23" t="s">
        <v>4</v>
      </c>
    </row>
    <row r="24" spans="1:12" x14ac:dyDescent="0.25">
      <c r="A24">
        <v>1.65</v>
      </c>
      <c r="B24">
        <v>676.15</v>
      </c>
      <c r="C24" t="s">
        <v>4</v>
      </c>
    </row>
    <row r="25" spans="1:12" x14ac:dyDescent="0.25">
      <c r="A25">
        <v>1.95</v>
      </c>
      <c r="B25">
        <v>1329.65</v>
      </c>
      <c r="C25" t="s">
        <v>4</v>
      </c>
    </row>
    <row r="26" spans="1:12" x14ac:dyDescent="0.25">
      <c r="A26">
        <v>2.25</v>
      </c>
      <c r="B26">
        <v>2166.14</v>
      </c>
      <c r="C26" t="s">
        <v>4</v>
      </c>
    </row>
    <row r="27" spans="1:12" x14ac:dyDescent="0.25">
      <c r="A27">
        <v>2.5333333329999999</v>
      </c>
      <c r="B27">
        <v>2909.71</v>
      </c>
      <c r="C27" t="s">
        <v>4</v>
      </c>
    </row>
    <row r="28" spans="1:12" x14ac:dyDescent="0.25">
      <c r="A28">
        <v>2.8666666670000001</v>
      </c>
      <c r="B28">
        <v>3053.6</v>
      </c>
      <c r="C28" t="s">
        <v>4</v>
      </c>
    </row>
    <row r="29" spans="1:12" x14ac:dyDescent="0.25">
      <c r="A29">
        <v>3.1833333330000002</v>
      </c>
      <c r="B29">
        <v>3433.76</v>
      </c>
      <c r="C29" t="s">
        <v>4</v>
      </c>
    </row>
    <row r="30" spans="1:12" x14ac:dyDescent="0.25">
      <c r="A30">
        <v>3.4666666670000001</v>
      </c>
      <c r="B30">
        <v>4128.25</v>
      </c>
      <c r="C30" t="s">
        <v>4</v>
      </c>
    </row>
    <row r="31" spans="1:12" x14ac:dyDescent="0.25">
      <c r="A31">
        <v>3.8</v>
      </c>
      <c r="B31">
        <v>4363.6899999999996</v>
      </c>
      <c r="C31" t="s">
        <v>4</v>
      </c>
    </row>
    <row r="32" spans="1:12" x14ac:dyDescent="0.25">
      <c r="A32">
        <v>4.1166666669999996</v>
      </c>
      <c r="B32">
        <v>3671.57</v>
      </c>
      <c r="C32" t="s">
        <v>4</v>
      </c>
    </row>
    <row r="33" spans="1:3" x14ac:dyDescent="0.25">
      <c r="A33">
        <v>4.4333333330000002</v>
      </c>
      <c r="B33">
        <v>3046.99</v>
      </c>
      <c r="C33" t="s">
        <v>4</v>
      </c>
    </row>
    <row r="34" spans="1:3" x14ac:dyDescent="0.25">
      <c r="A34">
        <v>0</v>
      </c>
      <c r="B34">
        <v>-19.559999999999999</v>
      </c>
      <c r="C34" t="s">
        <v>5</v>
      </c>
    </row>
    <row r="35" spans="1:3" x14ac:dyDescent="0.25">
      <c r="A35">
        <v>0.15</v>
      </c>
      <c r="B35">
        <v>21.23</v>
      </c>
      <c r="C35" t="s">
        <v>5</v>
      </c>
    </row>
    <row r="36" spans="1:3" x14ac:dyDescent="0.25">
      <c r="A36">
        <v>0.43</v>
      </c>
      <c r="B36">
        <v>121.24</v>
      </c>
      <c r="C36" t="s">
        <v>5</v>
      </c>
    </row>
    <row r="37" spans="1:3" x14ac:dyDescent="0.25">
      <c r="A37">
        <v>0.73</v>
      </c>
      <c r="B37">
        <v>165.77</v>
      </c>
      <c r="C37" t="s">
        <v>5</v>
      </c>
    </row>
    <row r="38" spans="1:3" x14ac:dyDescent="0.25">
      <c r="A38">
        <v>1.02</v>
      </c>
      <c r="B38">
        <v>222.46</v>
      </c>
      <c r="C38" t="s">
        <v>5</v>
      </c>
    </row>
    <row r="39" spans="1:3" x14ac:dyDescent="0.25">
      <c r="A39">
        <v>1.33</v>
      </c>
      <c r="B39">
        <v>227.22</v>
      </c>
      <c r="C39" t="s">
        <v>5</v>
      </c>
    </row>
    <row r="40" spans="1:3" x14ac:dyDescent="0.25">
      <c r="A40">
        <v>1.62</v>
      </c>
      <c r="B40">
        <v>201.52</v>
      </c>
      <c r="C40" t="s">
        <v>5</v>
      </c>
    </row>
    <row r="41" spans="1:3" x14ac:dyDescent="0.25">
      <c r="A41">
        <v>1.92</v>
      </c>
      <c r="B41">
        <v>169.89</v>
      </c>
      <c r="C41" t="s">
        <v>5</v>
      </c>
    </row>
    <row r="42" spans="1:3" x14ac:dyDescent="0.25">
      <c r="A42">
        <v>2.2166666670000001</v>
      </c>
      <c r="B42">
        <v>136</v>
      </c>
      <c r="C42" t="s">
        <v>5</v>
      </c>
    </row>
    <row r="43" spans="1:3" x14ac:dyDescent="0.25">
      <c r="A43">
        <v>2.5333333329999999</v>
      </c>
      <c r="B43">
        <v>236.53</v>
      </c>
      <c r="C43" t="s">
        <v>5</v>
      </c>
    </row>
    <row r="44" spans="1:3" x14ac:dyDescent="0.25">
      <c r="A44">
        <v>2.8</v>
      </c>
      <c r="B44">
        <v>436.37</v>
      </c>
      <c r="C44" t="s">
        <v>5</v>
      </c>
    </row>
    <row r="45" spans="1:3" x14ac:dyDescent="0.25">
      <c r="A45">
        <v>3.1166666670000001</v>
      </c>
      <c r="B45">
        <v>708.7</v>
      </c>
      <c r="C45" t="s">
        <v>5</v>
      </c>
    </row>
    <row r="46" spans="1:3" x14ac:dyDescent="0.25">
      <c r="A46">
        <v>3.3666666670000001</v>
      </c>
      <c r="B46">
        <v>1035.48</v>
      </c>
      <c r="C46" t="s">
        <v>5</v>
      </c>
    </row>
    <row r="47" spans="1:3" x14ac:dyDescent="0.25">
      <c r="A47">
        <v>3.6666666669999999</v>
      </c>
      <c r="B47">
        <v>1426.19</v>
      </c>
      <c r="C47" t="s">
        <v>5</v>
      </c>
    </row>
    <row r="48" spans="1:3" x14ac:dyDescent="0.25">
      <c r="A48">
        <v>4.1166666669999996</v>
      </c>
      <c r="B48">
        <v>1350.8</v>
      </c>
      <c r="C48" t="s">
        <v>5</v>
      </c>
    </row>
    <row r="49" spans="1:3" x14ac:dyDescent="0.25">
      <c r="A49">
        <v>4.4166666670000003</v>
      </c>
      <c r="B49">
        <v>1510.77</v>
      </c>
      <c r="C49" t="s">
        <v>5</v>
      </c>
    </row>
    <row r="50" spans="1:3" x14ac:dyDescent="0.25">
      <c r="A50">
        <v>4.7</v>
      </c>
      <c r="B50">
        <v>1601.18</v>
      </c>
      <c r="C50" t="s">
        <v>5</v>
      </c>
    </row>
    <row r="51" spans="1:3" x14ac:dyDescent="0.25">
      <c r="A51">
        <v>0</v>
      </c>
      <c r="B51">
        <v>-20.04</v>
      </c>
      <c r="C51" t="s">
        <v>6</v>
      </c>
    </row>
    <row r="52" spans="1:3" x14ac:dyDescent="0.25">
      <c r="A52">
        <v>0.18333333299999999</v>
      </c>
      <c r="B52">
        <v>60.64</v>
      </c>
      <c r="C52" t="s">
        <v>6</v>
      </c>
    </row>
    <row r="53" spans="1:3" x14ac:dyDescent="0.25">
      <c r="A53">
        <v>0.46666666699999998</v>
      </c>
      <c r="B53">
        <v>181.46</v>
      </c>
      <c r="C53" t="s">
        <v>6</v>
      </c>
    </row>
    <row r="54" spans="1:3" x14ac:dyDescent="0.25">
      <c r="A54">
        <v>0.76666666699999997</v>
      </c>
      <c r="B54">
        <v>243.63</v>
      </c>
      <c r="C54" t="s">
        <v>6</v>
      </c>
    </row>
    <row r="55" spans="1:3" x14ac:dyDescent="0.25">
      <c r="A55">
        <v>1.066666667</v>
      </c>
      <c r="B55">
        <v>238.22</v>
      </c>
      <c r="C55" t="s">
        <v>6</v>
      </c>
    </row>
    <row r="56" spans="1:3" x14ac:dyDescent="0.25">
      <c r="A56">
        <v>1.733333333</v>
      </c>
      <c r="B56">
        <v>177.1</v>
      </c>
      <c r="C56" t="s">
        <v>6</v>
      </c>
    </row>
    <row r="57" spans="1:3" x14ac:dyDescent="0.25">
      <c r="A57">
        <v>2.0333333329999999</v>
      </c>
      <c r="B57">
        <v>167.03</v>
      </c>
      <c r="C57" t="s">
        <v>6</v>
      </c>
    </row>
    <row r="58" spans="1:3" x14ac:dyDescent="0.25">
      <c r="A58">
        <v>1.3666666670000001</v>
      </c>
      <c r="B58">
        <v>150.87</v>
      </c>
      <c r="C58" t="s">
        <v>6</v>
      </c>
    </row>
    <row r="59" spans="1:3" x14ac:dyDescent="0.25">
      <c r="A59">
        <v>2.6666666669999999</v>
      </c>
      <c r="B59">
        <v>308.89</v>
      </c>
      <c r="C59" t="s">
        <v>6</v>
      </c>
    </row>
    <row r="60" spans="1:3" x14ac:dyDescent="0.25">
      <c r="A60">
        <v>2.95</v>
      </c>
      <c r="B60">
        <v>928.19</v>
      </c>
      <c r="C60" t="s">
        <v>6</v>
      </c>
    </row>
    <row r="61" spans="1:3" x14ac:dyDescent="0.25">
      <c r="A61">
        <v>3.25</v>
      </c>
      <c r="B61">
        <v>1615.17</v>
      </c>
      <c r="C61" t="s">
        <v>6</v>
      </c>
    </row>
    <row r="62" spans="1:3" x14ac:dyDescent="0.25">
      <c r="A62">
        <v>3.55</v>
      </c>
      <c r="B62">
        <v>1792.69</v>
      </c>
      <c r="C62" t="s">
        <v>6</v>
      </c>
    </row>
    <row r="63" spans="1:3" x14ac:dyDescent="0.25">
      <c r="A63">
        <v>3.9166666669999999</v>
      </c>
      <c r="B63">
        <v>1698.65</v>
      </c>
      <c r="C63" t="s">
        <v>6</v>
      </c>
    </row>
    <row r="64" spans="1:3" x14ac:dyDescent="0.25">
      <c r="A64">
        <v>4.2</v>
      </c>
      <c r="B64">
        <v>1508.62</v>
      </c>
      <c r="C64" t="s">
        <v>6</v>
      </c>
    </row>
    <row r="65" spans="1:3" x14ac:dyDescent="0.25">
      <c r="A65">
        <v>4.5</v>
      </c>
      <c r="B65">
        <v>1470.8</v>
      </c>
      <c r="C65" t="s">
        <v>6</v>
      </c>
    </row>
    <row r="66" spans="1:3" x14ac:dyDescent="0.25">
      <c r="A66">
        <v>0</v>
      </c>
      <c r="B66">
        <v>-20.36</v>
      </c>
      <c r="C66" t="s">
        <v>7</v>
      </c>
    </row>
    <row r="67" spans="1:3" x14ac:dyDescent="0.25">
      <c r="A67">
        <v>0.133333333</v>
      </c>
      <c r="B67">
        <v>40.43</v>
      </c>
      <c r="C67" t="s">
        <v>7</v>
      </c>
    </row>
    <row r="68" spans="1:3" x14ac:dyDescent="0.25">
      <c r="A68">
        <v>0.45</v>
      </c>
      <c r="B68">
        <v>232.33</v>
      </c>
      <c r="C68" t="s">
        <v>7</v>
      </c>
    </row>
    <row r="69" spans="1:3" x14ac:dyDescent="0.25">
      <c r="A69">
        <v>0.71666666700000003</v>
      </c>
      <c r="B69">
        <v>310.37</v>
      </c>
      <c r="C69" t="s">
        <v>7</v>
      </c>
    </row>
    <row r="70" spans="1:3" x14ac:dyDescent="0.25">
      <c r="A70">
        <v>1</v>
      </c>
      <c r="B70">
        <v>345.02</v>
      </c>
      <c r="C70" t="s">
        <v>7</v>
      </c>
    </row>
    <row r="71" spans="1:3" x14ac:dyDescent="0.25">
      <c r="A71">
        <v>1.2833333330000001</v>
      </c>
      <c r="B71">
        <v>348.76</v>
      </c>
      <c r="C71" t="s">
        <v>7</v>
      </c>
    </row>
    <row r="72" spans="1:3" x14ac:dyDescent="0.25">
      <c r="A72">
        <v>1.733333333</v>
      </c>
      <c r="B72">
        <v>330.77</v>
      </c>
      <c r="C72" t="s">
        <v>7</v>
      </c>
    </row>
    <row r="73" spans="1:3" x14ac:dyDescent="0.25">
      <c r="A73">
        <v>2</v>
      </c>
      <c r="B73">
        <v>363.97</v>
      </c>
      <c r="C73" t="s">
        <v>7</v>
      </c>
    </row>
    <row r="74" spans="1:3" x14ac:dyDescent="0.25">
      <c r="A74">
        <v>2.266666667</v>
      </c>
      <c r="B74">
        <v>640.04999999999995</v>
      </c>
      <c r="C74" t="s">
        <v>7</v>
      </c>
    </row>
    <row r="75" spans="1:3" x14ac:dyDescent="0.25">
      <c r="A75">
        <v>2.5499999999999998</v>
      </c>
      <c r="B75">
        <v>1218.1500000000001</v>
      </c>
      <c r="C75" t="s">
        <v>7</v>
      </c>
    </row>
    <row r="76" spans="1:3" x14ac:dyDescent="0.25">
      <c r="A76">
        <v>2.8333333330000001</v>
      </c>
      <c r="B76">
        <v>2067.0100000000002</v>
      </c>
      <c r="C76" t="s">
        <v>7</v>
      </c>
    </row>
    <row r="77" spans="1:3" x14ac:dyDescent="0.25">
      <c r="A77">
        <v>3.15</v>
      </c>
      <c r="B77">
        <v>2717.6</v>
      </c>
      <c r="C77" t="s">
        <v>7</v>
      </c>
    </row>
    <row r="78" spans="1:3" x14ac:dyDescent="0.25">
      <c r="A78">
        <v>3.4333333330000002</v>
      </c>
      <c r="B78">
        <v>3278.92</v>
      </c>
      <c r="C78" t="s">
        <v>7</v>
      </c>
    </row>
    <row r="79" spans="1:3" x14ac:dyDescent="0.25">
      <c r="A79">
        <v>3.75</v>
      </c>
      <c r="B79">
        <v>3415.17</v>
      </c>
      <c r="C79" t="s">
        <v>7</v>
      </c>
    </row>
    <row r="80" spans="1:3" x14ac:dyDescent="0.25">
      <c r="A80">
        <v>4.0333333329999999</v>
      </c>
      <c r="B80">
        <v>3499.12</v>
      </c>
      <c r="C80" t="s">
        <v>7</v>
      </c>
    </row>
    <row r="81" spans="1:3" x14ac:dyDescent="0.25">
      <c r="A81">
        <v>4.3499999999999996</v>
      </c>
      <c r="B81">
        <v>3370.49</v>
      </c>
      <c r="C81" t="s">
        <v>7</v>
      </c>
    </row>
    <row r="82" spans="1:3" x14ac:dyDescent="0.25">
      <c r="A82">
        <v>4.6500000000000004</v>
      </c>
      <c r="B82">
        <v>3349.48</v>
      </c>
      <c r="C82" t="s">
        <v>7</v>
      </c>
    </row>
    <row r="83" spans="1:3" x14ac:dyDescent="0.25">
      <c r="A83">
        <v>0</v>
      </c>
      <c r="B83">
        <v>-24.89</v>
      </c>
      <c r="C83" t="s">
        <v>8</v>
      </c>
    </row>
    <row r="84" spans="1:3" x14ac:dyDescent="0.25">
      <c r="A84">
        <v>0.133333333</v>
      </c>
      <c r="B84">
        <v>31.01</v>
      </c>
      <c r="C84" t="s">
        <v>8</v>
      </c>
    </row>
    <row r="85" spans="1:3" x14ac:dyDescent="0.25">
      <c r="A85">
        <v>0.43333333299999999</v>
      </c>
      <c r="B85">
        <v>178.92</v>
      </c>
      <c r="C85" t="s">
        <v>8</v>
      </c>
    </row>
    <row r="86" spans="1:3" x14ac:dyDescent="0.25">
      <c r="A86">
        <v>0.71666666700000003</v>
      </c>
      <c r="B86">
        <v>220.83</v>
      </c>
      <c r="C86" t="s">
        <v>8</v>
      </c>
    </row>
    <row r="87" spans="1:3" x14ac:dyDescent="0.25">
      <c r="A87">
        <v>1</v>
      </c>
      <c r="B87">
        <v>195.46</v>
      </c>
      <c r="C87" t="s">
        <v>8</v>
      </c>
    </row>
    <row r="88" spans="1:3" x14ac:dyDescent="0.25">
      <c r="A88">
        <v>1.316666667</v>
      </c>
      <c r="B88">
        <v>192.65</v>
      </c>
      <c r="C88" t="s">
        <v>8</v>
      </c>
    </row>
    <row r="89" spans="1:3" x14ac:dyDescent="0.25">
      <c r="A89">
        <v>1.6</v>
      </c>
      <c r="B89">
        <v>167.43</v>
      </c>
      <c r="C89" t="s">
        <v>8</v>
      </c>
    </row>
    <row r="90" spans="1:3" x14ac:dyDescent="0.25">
      <c r="A90">
        <v>1.8666666670000001</v>
      </c>
      <c r="B90">
        <v>150.99</v>
      </c>
      <c r="C90" t="s">
        <v>8</v>
      </c>
    </row>
    <row r="91" spans="1:3" x14ac:dyDescent="0.25">
      <c r="A91">
        <v>2.15</v>
      </c>
      <c r="B91">
        <v>115.43</v>
      </c>
      <c r="C91" t="s">
        <v>8</v>
      </c>
    </row>
    <row r="92" spans="1:3" x14ac:dyDescent="0.25">
      <c r="A92">
        <v>2.4333333330000002</v>
      </c>
      <c r="B92">
        <v>93.72</v>
      </c>
      <c r="C92" t="s">
        <v>8</v>
      </c>
    </row>
    <row r="93" spans="1:3" x14ac:dyDescent="0.25">
      <c r="A93">
        <v>2.7833333329999999</v>
      </c>
      <c r="B93">
        <v>79.849999999999994</v>
      </c>
      <c r="C93" t="s">
        <v>8</v>
      </c>
    </row>
    <row r="94" spans="1:3" x14ac:dyDescent="0.25">
      <c r="A94">
        <v>3.15</v>
      </c>
      <c r="B94">
        <v>62.27</v>
      </c>
      <c r="C94" t="s">
        <v>8</v>
      </c>
    </row>
    <row r="95" spans="1:3" x14ac:dyDescent="0.25">
      <c r="A95">
        <v>3.5666666669999998</v>
      </c>
      <c r="B95">
        <v>52.72</v>
      </c>
      <c r="C95" t="s">
        <v>8</v>
      </c>
    </row>
    <row r="96" spans="1:3" x14ac:dyDescent="0.25">
      <c r="A96">
        <v>4.0333333329999999</v>
      </c>
      <c r="B96">
        <v>46.55</v>
      </c>
      <c r="C96" t="s">
        <v>8</v>
      </c>
    </row>
    <row r="97" spans="1:3" x14ac:dyDescent="0.25">
      <c r="A97">
        <v>4.3833333330000004</v>
      </c>
      <c r="B97">
        <v>30.07</v>
      </c>
      <c r="C97" t="s">
        <v>8</v>
      </c>
    </row>
    <row r="98" spans="1:3" x14ac:dyDescent="0.25">
      <c r="A98">
        <v>0</v>
      </c>
      <c r="B98">
        <v>-26.1</v>
      </c>
      <c r="C98" t="s">
        <v>9</v>
      </c>
    </row>
    <row r="99" spans="1:3" x14ac:dyDescent="0.25">
      <c r="A99">
        <v>0.15</v>
      </c>
      <c r="B99">
        <v>26.86</v>
      </c>
      <c r="C99" t="s">
        <v>9</v>
      </c>
    </row>
    <row r="100" spans="1:3" x14ac:dyDescent="0.25">
      <c r="A100">
        <v>0.43333333299999999</v>
      </c>
      <c r="B100">
        <v>132.27000000000001</v>
      </c>
      <c r="C100" t="s">
        <v>9</v>
      </c>
    </row>
    <row r="101" spans="1:3" x14ac:dyDescent="0.25">
      <c r="A101">
        <v>0.7</v>
      </c>
      <c r="B101">
        <v>137.22</v>
      </c>
      <c r="C101" t="s">
        <v>9</v>
      </c>
    </row>
    <row r="102" spans="1:3" x14ac:dyDescent="0.25">
      <c r="A102">
        <v>0.98333333300000003</v>
      </c>
      <c r="B102">
        <v>145.08000000000001</v>
      </c>
      <c r="C102" t="s">
        <v>9</v>
      </c>
    </row>
    <row r="103" spans="1:3" x14ac:dyDescent="0.25">
      <c r="A103">
        <v>1.233333333</v>
      </c>
      <c r="B103">
        <v>160.46</v>
      </c>
      <c r="C103" t="s">
        <v>9</v>
      </c>
    </row>
    <row r="104" spans="1:3" x14ac:dyDescent="0.25">
      <c r="A104">
        <v>1.516666667</v>
      </c>
      <c r="B104">
        <v>114.86</v>
      </c>
      <c r="C104" t="s">
        <v>9</v>
      </c>
    </row>
    <row r="105" spans="1:3" x14ac:dyDescent="0.25">
      <c r="A105">
        <v>1.8</v>
      </c>
      <c r="B105">
        <v>127.14</v>
      </c>
      <c r="C105" t="s">
        <v>9</v>
      </c>
    </row>
    <row r="106" spans="1:3" x14ac:dyDescent="0.25">
      <c r="A106">
        <v>2.0833333330000001</v>
      </c>
      <c r="B106">
        <v>111.16</v>
      </c>
      <c r="C106" t="s">
        <v>9</v>
      </c>
    </row>
    <row r="107" spans="1:3" x14ac:dyDescent="0.25">
      <c r="A107">
        <v>2.3666666670000001</v>
      </c>
      <c r="B107">
        <v>103.19</v>
      </c>
      <c r="C107" t="s">
        <v>9</v>
      </c>
    </row>
    <row r="108" spans="1:3" x14ac:dyDescent="0.25">
      <c r="A108">
        <v>2.6</v>
      </c>
      <c r="B108">
        <v>85.22</v>
      </c>
      <c r="C108" t="s">
        <v>9</v>
      </c>
    </row>
    <row r="109" spans="1:3" x14ac:dyDescent="0.25">
      <c r="A109">
        <v>2.9333333330000002</v>
      </c>
      <c r="B109">
        <v>78.53</v>
      </c>
      <c r="C109" t="s">
        <v>9</v>
      </c>
    </row>
    <row r="110" spans="1:3" x14ac:dyDescent="0.25">
      <c r="A110">
        <v>3.1666666669999999</v>
      </c>
      <c r="B110">
        <v>97.95</v>
      </c>
      <c r="C110" t="s">
        <v>9</v>
      </c>
    </row>
    <row r="111" spans="1:3" x14ac:dyDescent="0.25">
      <c r="A111">
        <v>3.4333333330000002</v>
      </c>
      <c r="B111">
        <v>112.91</v>
      </c>
      <c r="C111" t="s">
        <v>9</v>
      </c>
    </row>
    <row r="112" spans="1:3" x14ac:dyDescent="0.25">
      <c r="A112">
        <v>3.6833333330000002</v>
      </c>
      <c r="B112">
        <v>112.84</v>
      </c>
      <c r="C112" t="s">
        <v>9</v>
      </c>
    </row>
    <row r="113" spans="1:12" x14ac:dyDescent="0.25">
      <c r="A113">
        <v>3.95</v>
      </c>
      <c r="B113">
        <v>102.52</v>
      </c>
      <c r="C113" t="s">
        <v>9</v>
      </c>
      <c r="H113" t="s">
        <v>63</v>
      </c>
    </row>
    <row r="114" spans="1:12" x14ac:dyDescent="0.25">
      <c r="A114">
        <v>4.233333333</v>
      </c>
      <c r="B114">
        <v>85.87</v>
      </c>
      <c r="C114" t="s">
        <v>9</v>
      </c>
      <c r="H114" t="s">
        <v>59</v>
      </c>
      <c r="I114" t="s">
        <v>60</v>
      </c>
      <c r="J114" t="s">
        <v>61</v>
      </c>
      <c r="K114" t="s">
        <v>62</v>
      </c>
      <c r="L114" t="s">
        <v>65</v>
      </c>
    </row>
    <row r="115" spans="1:12" x14ac:dyDescent="0.25">
      <c r="A115" s="7">
        <v>0</v>
      </c>
      <c r="B115" s="7">
        <v>-25.33</v>
      </c>
      <c r="C115" s="7" t="s">
        <v>10</v>
      </c>
      <c r="H115">
        <f>B115+25.33</f>
        <v>0</v>
      </c>
      <c r="I115">
        <f>(H116+H115)/2</f>
        <v>19.765000000000001</v>
      </c>
      <c r="J115">
        <f>A116-A115</f>
        <v>0.18333333299999999</v>
      </c>
      <c r="K115">
        <f>I115*J115</f>
        <v>3.6235833267449999</v>
      </c>
      <c r="L115">
        <f>ABS(K115)</f>
        <v>3.6235833267449999</v>
      </c>
    </row>
    <row r="116" spans="1:12" x14ac:dyDescent="0.25">
      <c r="A116" s="7">
        <v>0.18333333299999999</v>
      </c>
      <c r="B116" s="7">
        <v>14.2</v>
      </c>
      <c r="C116" s="7" t="s">
        <v>10</v>
      </c>
      <c r="H116">
        <f>B116+25.33</f>
        <v>39.53</v>
      </c>
      <c r="I116">
        <f>(H117+H116)/2</f>
        <v>71.02000000000001</v>
      </c>
      <c r="J116">
        <f>A117-A116</f>
        <v>0.3</v>
      </c>
      <c r="K116">
        <f t="shared" ref="K116:K128" si="6">I116*J116</f>
        <v>21.306000000000001</v>
      </c>
      <c r="L116">
        <f t="shared" ref="L116:L128" si="7">ABS(K116)</f>
        <v>21.306000000000001</v>
      </c>
    </row>
    <row r="117" spans="1:12" x14ac:dyDescent="0.25">
      <c r="A117" s="7">
        <v>0.48333333299999998</v>
      </c>
      <c r="B117" s="7">
        <v>77.180000000000007</v>
      </c>
      <c r="C117" s="7" t="s">
        <v>10</v>
      </c>
      <c r="H117">
        <f>B117+25.33</f>
        <v>102.51</v>
      </c>
      <c r="I117">
        <f>(H118+H117)/2</f>
        <v>144.67499999999998</v>
      </c>
      <c r="J117">
        <f>A118-A117</f>
        <v>0.26666666700000002</v>
      </c>
      <c r="K117">
        <f t="shared" si="6"/>
        <v>38.580000048224996</v>
      </c>
      <c r="L117">
        <f t="shared" si="7"/>
        <v>38.580000048224996</v>
      </c>
    </row>
    <row r="118" spans="1:12" x14ac:dyDescent="0.25">
      <c r="A118" s="7">
        <v>0.75</v>
      </c>
      <c r="B118" s="7">
        <v>161.51</v>
      </c>
      <c r="C118" s="7" t="s">
        <v>10</v>
      </c>
      <c r="H118">
        <f>B118+25.33</f>
        <v>186.83999999999997</v>
      </c>
      <c r="I118">
        <f>(H119+H118)/2</f>
        <v>204.5</v>
      </c>
      <c r="J118">
        <f>A119-A118</f>
        <v>0.30000000000000004</v>
      </c>
      <c r="K118">
        <f t="shared" si="6"/>
        <v>61.350000000000009</v>
      </c>
      <c r="L118">
        <f t="shared" si="7"/>
        <v>61.350000000000009</v>
      </c>
    </row>
    <row r="119" spans="1:12" x14ac:dyDescent="0.25">
      <c r="A119" s="7">
        <v>1.05</v>
      </c>
      <c r="B119" s="7">
        <v>196.83</v>
      </c>
      <c r="C119" s="7" t="s">
        <v>10</v>
      </c>
      <c r="H119">
        <f>B119+25.33</f>
        <v>222.16000000000003</v>
      </c>
      <c r="I119">
        <f>(H120+H119)/2</f>
        <v>203.41000000000003</v>
      </c>
      <c r="J119" s="8">
        <f>A121-A119</f>
        <v>0.63333333299999994</v>
      </c>
      <c r="K119">
        <f>I119*J119</f>
        <v>128.82633326553</v>
      </c>
      <c r="L119">
        <f t="shared" si="7"/>
        <v>128.82633326553</v>
      </c>
    </row>
    <row r="120" spans="1:12" x14ac:dyDescent="0.25">
      <c r="A120" s="7">
        <v>1.35</v>
      </c>
      <c r="B120" s="7">
        <v>189.99</v>
      </c>
      <c r="C120" s="7" t="s">
        <v>10</v>
      </c>
      <c r="D120" t="s">
        <v>64</v>
      </c>
      <c r="H120">
        <f>B121+25.33</f>
        <v>184.66000000000003</v>
      </c>
      <c r="I120">
        <f>(H121+H120)/2</f>
        <v>173.08500000000001</v>
      </c>
      <c r="J120">
        <f>A122-A121</f>
        <v>0.26666666699999997</v>
      </c>
      <c r="K120">
        <f t="shared" si="6"/>
        <v>46.156000057694996</v>
      </c>
      <c r="L120">
        <f t="shared" si="7"/>
        <v>46.156000057694996</v>
      </c>
    </row>
    <row r="121" spans="1:12" x14ac:dyDescent="0.25">
      <c r="A121" s="7">
        <v>1.683333333</v>
      </c>
      <c r="B121" s="7">
        <v>159.33000000000001</v>
      </c>
      <c r="C121" s="7" t="s">
        <v>10</v>
      </c>
      <c r="H121">
        <f>B122+25.33</f>
        <v>161.51</v>
      </c>
      <c r="I121">
        <f>(H122+H121)/2</f>
        <v>151.095</v>
      </c>
      <c r="J121">
        <f>A123-A122</f>
        <v>0.30000000000000004</v>
      </c>
      <c r="K121">
        <f t="shared" si="6"/>
        <v>45.328500000000005</v>
      </c>
      <c r="L121">
        <f t="shared" si="7"/>
        <v>45.328500000000005</v>
      </c>
    </row>
    <row r="122" spans="1:12" x14ac:dyDescent="0.25">
      <c r="A122" s="7">
        <v>1.95</v>
      </c>
      <c r="B122" s="7">
        <v>136.18</v>
      </c>
      <c r="C122" s="7" t="s">
        <v>10</v>
      </c>
      <c r="H122">
        <f>B123+25.33</f>
        <v>140.68</v>
      </c>
      <c r="I122">
        <f>(H123+H122)/2</f>
        <v>131.5</v>
      </c>
      <c r="J122">
        <f>A124-A123</f>
        <v>0.28333333299999985</v>
      </c>
      <c r="K122">
        <f t="shared" si="6"/>
        <v>37.25833328949998</v>
      </c>
      <c r="L122">
        <f t="shared" si="7"/>
        <v>37.25833328949998</v>
      </c>
    </row>
    <row r="123" spans="1:12" x14ac:dyDescent="0.25">
      <c r="A123" s="7">
        <v>2.25</v>
      </c>
      <c r="B123" s="7">
        <v>115.35</v>
      </c>
      <c r="C123" s="7" t="s">
        <v>10</v>
      </c>
      <c r="H123">
        <f>B124+25.33</f>
        <v>122.32</v>
      </c>
      <c r="I123">
        <f>(H124+H123)/2</f>
        <v>115.82</v>
      </c>
      <c r="J123">
        <f>A125-A124</f>
        <v>0.26666666699999997</v>
      </c>
      <c r="K123">
        <f t="shared" si="6"/>
        <v>30.885333371939996</v>
      </c>
      <c r="L123">
        <f t="shared" si="7"/>
        <v>30.885333371939996</v>
      </c>
    </row>
    <row r="124" spans="1:12" x14ac:dyDescent="0.25">
      <c r="A124" s="7">
        <v>2.5333333329999999</v>
      </c>
      <c r="B124" s="7">
        <v>96.99</v>
      </c>
      <c r="C124" s="7" t="s">
        <v>10</v>
      </c>
      <c r="H124">
        <f>B125+25.33</f>
        <v>109.32</v>
      </c>
      <c r="I124">
        <f>(H125+H124)/2</f>
        <v>101.74</v>
      </c>
      <c r="J124">
        <f>A126-A125</f>
        <v>0.2833333330000003</v>
      </c>
      <c r="K124">
        <f t="shared" si="6"/>
        <v>28.826333299420028</v>
      </c>
      <c r="L124">
        <f t="shared" si="7"/>
        <v>28.826333299420028</v>
      </c>
    </row>
    <row r="125" spans="1:12" x14ac:dyDescent="0.25">
      <c r="A125" s="7">
        <v>2.8</v>
      </c>
      <c r="B125" s="7">
        <v>83.99</v>
      </c>
      <c r="C125" s="7" t="s">
        <v>10</v>
      </c>
      <c r="H125">
        <f>B126+25.33</f>
        <v>94.16</v>
      </c>
      <c r="I125">
        <f>(H126+H125)/2</f>
        <v>89.435000000000002</v>
      </c>
      <c r="J125">
        <f>A127-A126</f>
        <v>0.28333333399999994</v>
      </c>
      <c r="K125">
        <f t="shared" si="6"/>
        <v>25.339916726289996</v>
      </c>
      <c r="L125">
        <f t="shared" si="7"/>
        <v>25.339916726289996</v>
      </c>
    </row>
    <row r="126" spans="1:12" x14ac:dyDescent="0.25">
      <c r="A126" s="7">
        <v>3.0833333330000001</v>
      </c>
      <c r="B126" s="7">
        <v>68.83</v>
      </c>
      <c r="C126" s="7" t="s">
        <v>10</v>
      </c>
      <c r="H126">
        <f>B127+25.33</f>
        <v>84.710000000000008</v>
      </c>
      <c r="I126">
        <f>(H127+H126)/2</f>
        <v>81.03</v>
      </c>
      <c r="J126">
        <f>A128-A127</f>
        <v>0.29999999999999982</v>
      </c>
      <c r="K126">
        <f t="shared" si="6"/>
        <v>24.308999999999987</v>
      </c>
      <c r="L126">
        <f t="shared" si="7"/>
        <v>24.308999999999987</v>
      </c>
    </row>
    <row r="127" spans="1:12" x14ac:dyDescent="0.25">
      <c r="A127" s="7">
        <v>3.3666666670000001</v>
      </c>
      <c r="B127" s="7">
        <v>59.38</v>
      </c>
      <c r="C127" s="7" t="s">
        <v>10</v>
      </c>
      <c r="H127">
        <f>B128+25.33</f>
        <v>77.349999999999994</v>
      </c>
      <c r="I127">
        <f>(H128+H127)/2</f>
        <v>74.3</v>
      </c>
      <c r="J127">
        <f>A129-A128</f>
        <v>0.30000000000000027</v>
      </c>
      <c r="K127">
        <f t="shared" si="6"/>
        <v>22.29000000000002</v>
      </c>
      <c r="L127">
        <f t="shared" si="7"/>
        <v>22.29000000000002</v>
      </c>
    </row>
    <row r="128" spans="1:12" x14ac:dyDescent="0.25">
      <c r="A128" s="7">
        <v>3.6666666669999999</v>
      </c>
      <c r="B128" s="7">
        <v>52.02</v>
      </c>
      <c r="C128" s="7" t="s">
        <v>10</v>
      </c>
      <c r="H128">
        <f>B129+25.33</f>
        <v>71.25</v>
      </c>
      <c r="I128">
        <f>(H129+H128)/2</f>
        <v>65.314999999999998</v>
      </c>
      <c r="J128">
        <f>G130-A129</f>
        <v>0.10000333300000008</v>
      </c>
      <c r="K128">
        <f t="shared" si="6"/>
        <v>6.5317176948950051</v>
      </c>
      <c r="L128">
        <f t="shared" si="7"/>
        <v>6.5317176948950051</v>
      </c>
    </row>
    <row r="129" spans="1:12" x14ac:dyDescent="0.25">
      <c r="A129" s="7">
        <v>3.9666666670000001</v>
      </c>
      <c r="B129" s="7">
        <v>45.92</v>
      </c>
      <c r="C129" s="7" t="s">
        <v>10</v>
      </c>
      <c r="H129">
        <f>B130+25.33</f>
        <v>59.379999999999995</v>
      </c>
      <c r="L129">
        <f>SUM(L115:L128)</f>
        <v>520.61105108024003</v>
      </c>
    </row>
    <row r="130" spans="1:12" x14ac:dyDescent="0.25">
      <c r="A130" s="7">
        <v>4.3166666669999998</v>
      </c>
      <c r="B130" s="7">
        <v>34.049999999999997</v>
      </c>
      <c r="C130" s="7" t="s">
        <v>10</v>
      </c>
      <c r="F130" t="s">
        <v>66</v>
      </c>
      <c r="G130">
        <v>4.0666700000000002</v>
      </c>
      <c r="K130">
        <f>SUM(K115:K128)</f>
        <v>520.61105108024003</v>
      </c>
    </row>
    <row r="131" spans="1:12" x14ac:dyDescent="0.25">
      <c r="A131">
        <v>0</v>
      </c>
      <c r="B131">
        <v>-27.22</v>
      </c>
      <c r="C131" t="s">
        <v>11</v>
      </c>
    </row>
    <row r="132" spans="1:12" x14ac:dyDescent="0.25">
      <c r="A132">
        <v>8.3333332999999996E-2</v>
      </c>
      <c r="B132">
        <v>-24.3</v>
      </c>
      <c r="C132" t="s">
        <v>11</v>
      </c>
    </row>
    <row r="133" spans="1:12" x14ac:dyDescent="0.25">
      <c r="A133">
        <v>0.366666667</v>
      </c>
      <c r="B133">
        <v>-0.08</v>
      </c>
      <c r="C133" t="s">
        <v>11</v>
      </c>
    </row>
    <row r="134" spans="1:12" x14ac:dyDescent="0.25">
      <c r="A134">
        <v>0.65</v>
      </c>
      <c r="B134">
        <v>20.03</v>
      </c>
      <c r="C134" t="s">
        <v>11</v>
      </c>
    </row>
    <row r="135" spans="1:12" x14ac:dyDescent="0.25">
      <c r="A135">
        <v>0.9</v>
      </c>
      <c r="B135">
        <v>33.119999999999997</v>
      </c>
      <c r="C135" t="s">
        <v>11</v>
      </c>
    </row>
    <row r="136" spans="1:12" x14ac:dyDescent="0.25">
      <c r="A136">
        <v>1.2</v>
      </c>
      <c r="B136">
        <v>39.799999999999997</v>
      </c>
      <c r="C136" t="s">
        <v>11</v>
      </c>
    </row>
    <row r="137" spans="1:12" x14ac:dyDescent="0.25">
      <c r="A137">
        <v>1.5</v>
      </c>
      <c r="B137">
        <v>39.71</v>
      </c>
      <c r="C137" t="s">
        <v>11</v>
      </c>
    </row>
    <row r="138" spans="1:12" x14ac:dyDescent="0.25">
      <c r="A138">
        <v>1.766666667</v>
      </c>
      <c r="B138">
        <v>35.369999999999997</v>
      </c>
      <c r="C138" t="s">
        <v>11</v>
      </c>
    </row>
    <row r="139" spans="1:12" x14ac:dyDescent="0.25">
      <c r="A139">
        <v>2.1</v>
      </c>
      <c r="B139">
        <v>26.42</v>
      </c>
      <c r="C139" t="s">
        <v>11</v>
      </c>
    </row>
    <row r="140" spans="1:12" x14ac:dyDescent="0.25">
      <c r="A140">
        <v>2.4</v>
      </c>
      <c r="B140">
        <v>23.56</v>
      </c>
      <c r="C140" t="s">
        <v>11</v>
      </c>
    </row>
    <row r="141" spans="1:12" x14ac:dyDescent="0.25">
      <c r="A141">
        <v>2.7</v>
      </c>
      <c r="B141">
        <v>28.27</v>
      </c>
      <c r="C141" t="s">
        <v>11</v>
      </c>
    </row>
    <row r="142" spans="1:12" x14ac:dyDescent="0.25">
      <c r="A142">
        <v>3.016666667</v>
      </c>
      <c r="B142">
        <v>30.91</v>
      </c>
      <c r="C142" t="s">
        <v>11</v>
      </c>
    </row>
    <row r="143" spans="1:12" x14ac:dyDescent="0.25">
      <c r="A143">
        <v>3.3166666669999998</v>
      </c>
      <c r="B143">
        <v>31.53</v>
      </c>
      <c r="C143" t="s">
        <v>11</v>
      </c>
    </row>
    <row r="144" spans="1:12" x14ac:dyDescent="0.25">
      <c r="A144">
        <v>3.7833333329999999</v>
      </c>
      <c r="B144">
        <v>28.4</v>
      </c>
      <c r="C144" t="s">
        <v>11</v>
      </c>
    </row>
    <row r="145" spans="1:3" x14ac:dyDescent="0.25">
      <c r="A145">
        <v>4.05</v>
      </c>
      <c r="B145">
        <v>21.37</v>
      </c>
      <c r="C145" t="s">
        <v>11</v>
      </c>
    </row>
    <row r="146" spans="1:3" x14ac:dyDescent="0.25">
      <c r="A146">
        <v>4.3499999999999996</v>
      </c>
      <c r="B146">
        <v>14.2</v>
      </c>
      <c r="C146" t="s">
        <v>11</v>
      </c>
    </row>
    <row r="147" spans="1:3" x14ac:dyDescent="0.25">
      <c r="A147">
        <v>0</v>
      </c>
      <c r="B147">
        <v>-24.84</v>
      </c>
      <c r="C147" t="s">
        <v>12</v>
      </c>
    </row>
    <row r="148" spans="1:3" x14ac:dyDescent="0.25">
      <c r="A148">
        <v>0.16666666699999999</v>
      </c>
      <c r="B148">
        <v>37.21</v>
      </c>
      <c r="C148" t="s">
        <v>12</v>
      </c>
    </row>
    <row r="149" spans="1:3" x14ac:dyDescent="0.25">
      <c r="A149">
        <v>0.46666666699999998</v>
      </c>
      <c r="B149">
        <v>259.77999999999997</v>
      </c>
      <c r="C149" t="s">
        <v>12</v>
      </c>
    </row>
    <row r="150" spans="1:3" x14ac:dyDescent="0.25">
      <c r="A150">
        <v>0.73333333300000003</v>
      </c>
      <c r="B150">
        <v>347.24</v>
      </c>
      <c r="C150" t="s">
        <v>12</v>
      </c>
    </row>
    <row r="151" spans="1:3" x14ac:dyDescent="0.25">
      <c r="A151">
        <v>1</v>
      </c>
      <c r="B151">
        <v>385.24</v>
      </c>
      <c r="C151" t="s">
        <v>12</v>
      </c>
    </row>
    <row r="152" spans="1:3" x14ac:dyDescent="0.25">
      <c r="A152">
        <v>1.2833333330000001</v>
      </c>
      <c r="B152">
        <v>368.09</v>
      </c>
      <c r="C152" t="s">
        <v>12</v>
      </c>
    </row>
    <row r="153" spans="1:3" x14ac:dyDescent="0.25">
      <c r="A153">
        <v>1.566666667</v>
      </c>
      <c r="B153">
        <v>294.26</v>
      </c>
      <c r="C153" t="s">
        <v>12</v>
      </c>
    </row>
    <row r="154" spans="1:3" x14ac:dyDescent="0.25">
      <c r="A154">
        <v>1.85</v>
      </c>
      <c r="B154">
        <v>267.98</v>
      </c>
      <c r="C154" t="s">
        <v>12</v>
      </c>
    </row>
    <row r="155" spans="1:3" x14ac:dyDescent="0.25">
      <c r="A155">
        <v>2.1333333329999999</v>
      </c>
      <c r="B155">
        <v>233.58</v>
      </c>
      <c r="C155" t="s">
        <v>12</v>
      </c>
    </row>
    <row r="156" spans="1:3" x14ac:dyDescent="0.25">
      <c r="A156">
        <v>2.4166666669999999</v>
      </c>
      <c r="B156">
        <v>208.62</v>
      </c>
      <c r="C156" t="s">
        <v>12</v>
      </c>
    </row>
    <row r="157" spans="1:3" x14ac:dyDescent="0.25">
      <c r="A157">
        <v>2.7</v>
      </c>
      <c r="B157">
        <v>178.78</v>
      </c>
      <c r="C157" t="s">
        <v>12</v>
      </c>
    </row>
    <row r="158" spans="1:3" x14ac:dyDescent="0.25">
      <c r="A158">
        <v>3</v>
      </c>
      <c r="B158">
        <v>151.97</v>
      </c>
      <c r="C158" t="s">
        <v>12</v>
      </c>
    </row>
    <row r="159" spans="1:3" x14ac:dyDescent="0.25">
      <c r="A159">
        <v>3.2833333329999999</v>
      </c>
      <c r="B159">
        <v>126.81</v>
      </c>
      <c r="C159" t="s">
        <v>12</v>
      </c>
    </row>
    <row r="160" spans="1:3" x14ac:dyDescent="0.25">
      <c r="A160">
        <v>3.5833333330000001</v>
      </c>
      <c r="B160">
        <v>99.34</v>
      </c>
      <c r="C160" t="s">
        <v>12</v>
      </c>
    </row>
    <row r="161" spans="1:3" x14ac:dyDescent="0.25">
      <c r="A161">
        <v>3.9</v>
      </c>
      <c r="B161">
        <v>89.23</v>
      </c>
      <c r="C161" t="s">
        <v>12</v>
      </c>
    </row>
    <row r="162" spans="1:3" x14ac:dyDescent="0.25">
      <c r="A162">
        <v>4.2166666670000001</v>
      </c>
      <c r="B162">
        <v>73.83</v>
      </c>
      <c r="C162" t="s">
        <v>12</v>
      </c>
    </row>
    <row r="163" spans="1:3" x14ac:dyDescent="0.25">
      <c r="A163">
        <v>0</v>
      </c>
      <c r="B163">
        <v>-25.1</v>
      </c>
      <c r="C163" t="s">
        <v>13</v>
      </c>
    </row>
    <row r="164" spans="1:3" x14ac:dyDescent="0.25">
      <c r="A164">
        <v>0.16666666699999999</v>
      </c>
      <c r="B164">
        <v>33.58</v>
      </c>
      <c r="C164" t="s">
        <v>13</v>
      </c>
    </row>
    <row r="165" spans="1:3" x14ac:dyDescent="0.25">
      <c r="A165">
        <v>0.45</v>
      </c>
      <c r="B165">
        <v>153.21</v>
      </c>
      <c r="C165" t="s">
        <v>13</v>
      </c>
    </row>
    <row r="166" spans="1:3" x14ac:dyDescent="0.25">
      <c r="A166">
        <v>0.73333333300000003</v>
      </c>
      <c r="B166">
        <v>195.1</v>
      </c>
      <c r="C166" t="s">
        <v>13</v>
      </c>
    </row>
    <row r="167" spans="1:3" x14ac:dyDescent="0.25">
      <c r="A167">
        <v>1</v>
      </c>
      <c r="B167">
        <v>188.04</v>
      </c>
      <c r="C167" t="s">
        <v>13</v>
      </c>
    </row>
    <row r="168" spans="1:3" x14ac:dyDescent="0.25">
      <c r="A168">
        <v>1.3</v>
      </c>
      <c r="B168">
        <v>157.62</v>
      </c>
      <c r="C168" t="s">
        <v>13</v>
      </c>
    </row>
    <row r="169" spans="1:3" x14ac:dyDescent="0.25">
      <c r="A169">
        <v>1.6</v>
      </c>
      <c r="B169">
        <v>127.3</v>
      </c>
      <c r="C169" t="s">
        <v>13</v>
      </c>
    </row>
    <row r="170" spans="1:3" x14ac:dyDescent="0.25">
      <c r="A170">
        <v>1.85</v>
      </c>
      <c r="B170">
        <v>110.32</v>
      </c>
      <c r="C170" t="s">
        <v>13</v>
      </c>
    </row>
    <row r="171" spans="1:3" x14ac:dyDescent="0.25">
      <c r="A171">
        <v>2.1166666670000001</v>
      </c>
      <c r="B171">
        <v>99.87</v>
      </c>
      <c r="C171" t="s">
        <v>13</v>
      </c>
    </row>
    <row r="172" spans="1:3" x14ac:dyDescent="0.25">
      <c r="A172">
        <v>2.4</v>
      </c>
      <c r="B172">
        <v>89.53</v>
      </c>
      <c r="C172" t="s">
        <v>13</v>
      </c>
    </row>
    <row r="173" spans="1:3" x14ac:dyDescent="0.25">
      <c r="A173">
        <v>2.7166666670000001</v>
      </c>
      <c r="B173">
        <v>79.94</v>
      </c>
      <c r="C173" t="s">
        <v>13</v>
      </c>
    </row>
    <row r="174" spans="1:3" x14ac:dyDescent="0.25">
      <c r="A174">
        <v>3.016666667</v>
      </c>
      <c r="B174">
        <v>67.599999999999994</v>
      </c>
      <c r="C174" t="s">
        <v>13</v>
      </c>
    </row>
    <row r="175" spans="1:3" x14ac:dyDescent="0.25">
      <c r="A175">
        <v>3.3</v>
      </c>
      <c r="B175">
        <v>60.74</v>
      </c>
      <c r="C175" t="s">
        <v>13</v>
      </c>
    </row>
    <row r="176" spans="1:3" x14ac:dyDescent="0.25">
      <c r="A176">
        <v>3.5833333330000001</v>
      </c>
      <c r="B176">
        <v>50.28</v>
      </c>
      <c r="C176" t="s">
        <v>13</v>
      </c>
    </row>
    <row r="177" spans="1:3" x14ac:dyDescent="0.25">
      <c r="A177">
        <v>3.9</v>
      </c>
      <c r="B177">
        <v>45.48</v>
      </c>
      <c r="C177" t="s">
        <v>13</v>
      </c>
    </row>
    <row r="178" spans="1:3" x14ac:dyDescent="0.25">
      <c r="A178">
        <v>4.1833333330000002</v>
      </c>
      <c r="B178">
        <v>39.700000000000003</v>
      </c>
      <c r="C178" t="s">
        <v>13</v>
      </c>
    </row>
    <row r="179" spans="1:3" x14ac:dyDescent="0.25">
      <c r="A179">
        <v>0</v>
      </c>
      <c r="B179">
        <v>-22.32</v>
      </c>
      <c r="C179" t="s">
        <v>14</v>
      </c>
    </row>
    <row r="180" spans="1:3" x14ac:dyDescent="0.25">
      <c r="A180">
        <v>8.3333332999999996E-2</v>
      </c>
      <c r="B180">
        <v>59.9</v>
      </c>
      <c r="C180" t="s">
        <v>14</v>
      </c>
    </row>
    <row r="181" spans="1:3" x14ac:dyDescent="0.25">
      <c r="A181">
        <v>0.366666667</v>
      </c>
      <c r="B181">
        <v>178.06</v>
      </c>
      <c r="C181" t="s">
        <v>14</v>
      </c>
    </row>
    <row r="182" spans="1:3" x14ac:dyDescent="0.25">
      <c r="A182">
        <v>0.63333333300000005</v>
      </c>
      <c r="B182">
        <v>300.16000000000003</v>
      </c>
      <c r="C182" t="s">
        <v>14</v>
      </c>
    </row>
    <row r="183" spans="1:3" x14ac:dyDescent="0.25">
      <c r="A183">
        <v>0.91666666699999999</v>
      </c>
      <c r="B183">
        <v>283.05</v>
      </c>
      <c r="C183" t="s">
        <v>14</v>
      </c>
    </row>
    <row r="184" spans="1:3" x14ac:dyDescent="0.25">
      <c r="A184">
        <v>1.2</v>
      </c>
      <c r="B184">
        <v>380.02</v>
      </c>
      <c r="C184" t="s">
        <v>14</v>
      </c>
    </row>
    <row r="185" spans="1:3" x14ac:dyDescent="0.25">
      <c r="A185">
        <v>1.5</v>
      </c>
      <c r="B185">
        <v>883.27</v>
      </c>
      <c r="C185" t="s">
        <v>14</v>
      </c>
    </row>
    <row r="186" spans="1:3" x14ac:dyDescent="0.25">
      <c r="A186">
        <v>1.8</v>
      </c>
      <c r="B186">
        <v>1594.97</v>
      </c>
      <c r="C186" t="s">
        <v>14</v>
      </c>
    </row>
    <row r="187" spans="1:3" x14ac:dyDescent="0.25">
      <c r="A187">
        <v>2.1</v>
      </c>
      <c r="B187">
        <v>2018.15</v>
      </c>
      <c r="C187" t="s">
        <v>14</v>
      </c>
    </row>
    <row r="188" spans="1:3" x14ac:dyDescent="0.25">
      <c r="A188">
        <v>2.4</v>
      </c>
      <c r="B188">
        <v>2504.23</v>
      </c>
      <c r="C188" t="s">
        <v>14</v>
      </c>
    </row>
    <row r="189" spans="1:3" x14ac:dyDescent="0.25">
      <c r="A189">
        <v>2.6833333330000002</v>
      </c>
      <c r="B189">
        <v>2813.17</v>
      </c>
      <c r="C189" t="s">
        <v>14</v>
      </c>
    </row>
    <row r="190" spans="1:3" x14ac:dyDescent="0.25">
      <c r="A190">
        <v>2.983333333</v>
      </c>
      <c r="B190">
        <v>3219.1</v>
      </c>
      <c r="C190" t="s">
        <v>14</v>
      </c>
    </row>
    <row r="191" spans="1:3" x14ac:dyDescent="0.25">
      <c r="A191">
        <v>3.3</v>
      </c>
      <c r="B191">
        <v>3176.33</v>
      </c>
      <c r="C191" t="s">
        <v>14</v>
      </c>
    </row>
    <row r="192" spans="1:3" x14ac:dyDescent="0.25">
      <c r="A192">
        <v>3.6</v>
      </c>
      <c r="B192">
        <v>3137.39</v>
      </c>
      <c r="C192" t="s">
        <v>14</v>
      </c>
    </row>
    <row r="193" spans="1:3" x14ac:dyDescent="0.25">
      <c r="A193">
        <v>3.9333333330000002</v>
      </c>
      <c r="B193">
        <v>2615.54</v>
      </c>
      <c r="C193" t="s">
        <v>14</v>
      </c>
    </row>
    <row r="194" spans="1:3" x14ac:dyDescent="0.25">
      <c r="A194">
        <v>4.2166666670000001</v>
      </c>
      <c r="B194">
        <v>2781.66</v>
      </c>
      <c r="C194" t="s">
        <v>14</v>
      </c>
    </row>
    <row r="195" spans="1:3" x14ac:dyDescent="0.25">
      <c r="A195">
        <v>0</v>
      </c>
      <c r="B195">
        <v>-21.79</v>
      </c>
      <c r="C195" t="s">
        <v>15</v>
      </c>
    </row>
    <row r="196" spans="1:3" x14ac:dyDescent="0.25">
      <c r="A196">
        <v>0.18333333299999999</v>
      </c>
      <c r="B196">
        <v>24.34</v>
      </c>
      <c r="C196" t="s">
        <v>15</v>
      </c>
    </row>
    <row r="197" spans="1:3" x14ac:dyDescent="0.25">
      <c r="A197">
        <v>0.48333333299999998</v>
      </c>
      <c r="B197">
        <v>61.9</v>
      </c>
      <c r="C197" t="s">
        <v>15</v>
      </c>
    </row>
    <row r="198" spans="1:3" x14ac:dyDescent="0.25">
      <c r="A198">
        <v>0.78333333299999997</v>
      </c>
      <c r="B198">
        <v>107.88</v>
      </c>
      <c r="C198" t="s">
        <v>15</v>
      </c>
    </row>
    <row r="199" spans="1:3" x14ac:dyDescent="0.25">
      <c r="A199">
        <v>1.0833333329999999</v>
      </c>
      <c r="B199">
        <v>140.28</v>
      </c>
      <c r="C199" t="s">
        <v>15</v>
      </c>
    </row>
    <row r="200" spans="1:3" x14ac:dyDescent="0.25">
      <c r="A200">
        <v>1.3666666670000001</v>
      </c>
      <c r="B200">
        <v>141.35</v>
      </c>
      <c r="C200" t="s">
        <v>15</v>
      </c>
    </row>
    <row r="201" spans="1:3" x14ac:dyDescent="0.25">
      <c r="A201">
        <v>1.6333333329999999</v>
      </c>
      <c r="B201">
        <v>146.18</v>
      </c>
      <c r="C201" t="s">
        <v>15</v>
      </c>
    </row>
    <row r="202" spans="1:3" x14ac:dyDescent="0.25">
      <c r="A202">
        <v>1.9166666670000001</v>
      </c>
      <c r="B202">
        <v>134.81</v>
      </c>
      <c r="C202" t="s">
        <v>15</v>
      </c>
    </row>
    <row r="203" spans="1:3" x14ac:dyDescent="0.25">
      <c r="A203">
        <v>2.2000000000000002</v>
      </c>
      <c r="B203">
        <v>114.75</v>
      </c>
      <c r="C203" t="s">
        <v>15</v>
      </c>
    </row>
    <row r="204" spans="1:3" x14ac:dyDescent="0.25">
      <c r="A204">
        <v>2.483333333</v>
      </c>
      <c r="B204">
        <v>103.59</v>
      </c>
      <c r="C204" t="s">
        <v>15</v>
      </c>
    </row>
    <row r="205" spans="1:3" x14ac:dyDescent="0.25">
      <c r="A205">
        <v>2.766666667</v>
      </c>
      <c r="B205">
        <v>93.57</v>
      </c>
      <c r="C205" t="s">
        <v>15</v>
      </c>
    </row>
    <row r="206" spans="1:3" x14ac:dyDescent="0.25">
      <c r="A206">
        <v>3.0666666669999998</v>
      </c>
      <c r="B206">
        <v>72.97</v>
      </c>
      <c r="C206" t="s">
        <v>15</v>
      </c>
    </row>
    <row r="207" spans="1:3" x14ac:dyDescent="0.25">
      <c r="A207">
        <v>3.3333333330000001</v>
      </c>
      <c r="B207">
        <v>165.83</v>
      </c>
      <c r="C207" t="s">
        <v>15</v>
      </c>
    </row>
    <row r="208" spans="1:3" x14ac:dyDescent="0.25">
      <c r="A208">
        <v>3.6166666670000001</v>
      </c>
      <c r="B208">
        <v>447.93</v>
      </c>
      <c r="C208" t="s">
        <v>15</v>
      </c>
    </row>
    <row r="209" spans="1:8" x14ac:dyDescent="0.25">
      <c r="A209">
        <v>3.9166666669999999</v>
      </c>
      <c r="B209">
        <v>738.69</v>
      </c>
      <c r="C209" t="s">
        <v>15</v>
      </c>
    </row>
    <row r="210" spans="1:8" x14ac:dyDescent="0.25">
      <c r="A210">
        <v>4.2166666670000001</v>
      </c>
      <c r="B210">
        <v>830.46</v>
      </c>
      <c r="C210" t="s">
        <v>15</v>
      </c>
    </row>
    <row r="211" spans="1:8" x14ac:dyDescent="0.25">
      <c r="A211">
        <v>0</v>
      </c>
      <c r="B211">
        <v>-24.35</v>
      </c>
      <c r="C211" t="s">
        <v>16</v>
      </c>
    </row>
    <row r="212" spans="1:8" x14ac:dyDescent="0.25">
      <c r="A212">
        <v>0.16666666699999999</v>
      </c>
      <c r="B212">
        <v>9.34</v>
      </c>
      <c r="C212" t="s">
        <v>16</v>
      </c>
    </row>
    <row r="213" spans="1:8" x14ac:dyDescent="0.25">
      <c r="A213">
        <v>0.45</v>
      </c>
      <c r="B213">
        <v>71.42</v>
      </c>
      <c r="C213" t="s">
        <v>16</v>
      </c>
    </row>
    <row r="214" spans="1:8" x14ac:dyDescent="0.25">
      <c r="A214">
        <v>0.78333333299999997</v>
      </c>
      <c r="B214">
        <v>110.9</v>
      </c>
      <c r="C214" t="s">
        <v>16</v>
      </c>
    </row>
    <row r="215" spans="1:8" x14ac:dyDescent="0.25">
      <c r="A215">
        <v>1.066666667</v>
      </c>
      <c r="B215">
        <v>118.68</v>
      </c>
      <c r="C215" t="s">
        <v>16</v>
      </c>
    </row>
    <row r="216" spans="1:8" x14ac:dyDescent="0.25">
      <c r="A216">
        <v>1.35</v>
      </c>
      <c r="B216">
        <v>188.79</v>
      </c>
      <c r="C216" t="s">
        <v>16</v>
      </c>
    </row>
    <row r="217" spans="1:8" x14ac:dyDescent="0.25">
      <c r="A217">
        <v>1.6333333329999999</v>
      </c>
      <c r="B217">
        <v>103.72</v>
      </c>
      <c r="C217" t="s">
        <v>16</v>
      </c>
    </row>
    <row r="218" spans="1:8" x14ac:dyDescent="0.25">
      <c r="A218">
        <v>1.9166666670000001</v>
      </c>
      <c r="B218">
        <v>90.11</v>
      </c>
      <c r="C218" t="s">
        <v>16</v>
      </c>
    </row>
    <row r="219" spans="1:8" x14ac:dyDescent="0.25">
      <c r="A219">
        <v>2.1666666669999999</v>
      </c>
      <c r="B219">
        <v>80.64</v>
      </c>
      <c r="C219" t="s">
        <v>16</v>
      </c>
    </row>
    <row r="220" spans="1:8" x14ac:dyDescent="0.25">
      <c r="A220">
        <v>2.4500000000000002</v>
      </c>
      <c r="B220">
        <v>79.45</v>
      </c>
      <c r="C220" t="s">
        <v>16</v>
      </c>
    </row>
    <row r="221" spans="1:8" x14ac:dyDescent="0.25">
      <c r="A221">
        <v>2.733333333</v>
      </c>
      <c r="B221">
        <v>71.81</v>
      </c>
      <c r="C221" t="s">
        <v>16</v>
      </c>
    </row>
    <row r="222" spans="1:8" x14ac:dyDescent="0.25">
      <c r="A222">
        <v>3.3833333329999999</v>
      </c>
      <c r="B222">
        <v>57.69</v>
      </c>
      <c r="C222" t="s">
        <v>16</v>
      </c>
    </row>
    <row r="223" spans="1:8" x14ac:dyDescent="0.25">
      <c r="A223">
        <v>3.6666666669999999</v>
      </c>
      <c r="B223">
        <v>45.95</v>
      </c>
      <c r="C223" t="s">
        <v>16</v>
      </c>
    </row>
    <row r="224" spans="1:8" x14ac:dyDescent="0.25">
      <c r="A224">
        <v>3.9333333330000002</v>
      </c>
      <c r="B224">
        <v>49.19</v>
      </c>
      <c r="C224" t="s">
        <v>16</v>
      </c>
      <c r="H224" t="s">
        <v>68</v>
      </c>
    </row>
    <row r="225" spans="1:11" x14ac:dyDescent="0.25">
      <c r="A225">
        <v>4.233333333</v>
      </c>
      <c r="B225">
        <v>39.03</v>
      </c>
      <c r="C225" t="s">
        <v>16</v>
      </c>
      <c r="H225" t="s">
        <v>59</v>
      </c>
      <c r="I225" t="s">
        <v>60</v>
      </c>
      <c r="J225" t="s">
        <v>61</v>
      </c>
      <c r="K225" t="s">
        <v>62</v>
      </c>
    </row>
    <row r="226" spans="1:11" s="9" customFormat="1" x14ac:dyDescent="0.25">
      <c r="A226" s="9">
        <v>0</v>
      </c>
      <c r="B226" s="9">
        <v>-22.19</v>
      </c>
      <c r="C226" s="9" t="s">
        <v>17</v>
      </c>
      <c r="H226" s="9">
        <f>B226+22.19</f>
        <v>0</v>
      </c>
      <c r="I226" s="9">
        <f>(H227+H226)/2</f>
        <v>162.52500000000001</v>
      </c>
      <c r="J226" s="9">
        <f>A228-A226</f>
        <v>0.61666666699999995</v>
      </c>
      <c r="K226" s="9">
        <f>I226*J226</f>
        <v>100.223750054175</v>
      </c>
    </row>
    <row r="227" spans="1:11" s="9" customFormat="1" x14ac:dyDescent="0.25">
      <c r="A227" s="9">
        <v>0.233333333</v>
      </c>
      <c r="B227" s="9">
        <v>201.19</v>
      </c>
      <c r="C227" s="9" t="s">
        <v>17</v>
      </c>
      <c r="D227" s="9" t="s">
        <v>67</v>
      </c>
      <c r="H227" s="9">
        <f>B228+22.19</f>
        <v>325.05</v>
      </c>
      <c r="I227" s="9">
        <f>(H228+H227)/2</f>
        <v>312.90499999999997</v>
      </c>
      <c r="J227" s="9">
        <f>A229-A228</f>
        <v>0.30000000000000004</v>
      </c>
      <c r="K227" s="9">
        <f>I227*J227</f>
        <v>93.871500000000012</v>
      </c>
    </row>
    <row r="228" spans="1:11" s="9" customFormat="1" x14ac:dyDescent="0.25">
      <c r="A228" s="9">
        <v>0.61666666699999995</v>
      </c>
      <c r="B228" s="9">
        <v>302.86</v>
      </c>
      <c r="C228" s="9" t="s">
        <v>17</v>
      </c>
      <c r="H228" s="9">
        <f>B229+22.19</f>
        <v>300.76</v>
      </c>
      <c r="I228" s="9">
        <f>(H229+H228)/2</f>
        <v>279.96500000000003</v>
      </c>
      <c r="J228" s="9">
        <f>A230-A229</f>
        <v>0.29999999999999993</v>
      </c>
      <c r="K228" s="9">
        <f>I228*J228</f>
        <v>83.989499999999992</v>
      </c>
    </row>
    <row r="229" spans="1:11" s="9" customFormat="1" x14ac:dyDescent="0.25">
      <c r="A229" s="9">
        <v>0.91666666699999999</v>
      </c>
      <c r="B229" s="9">
        <v>278.57</v>
      </c>
      <c r="C229" s="9" t="s">
        <v>17</v>
      </c>
      <c r="H229" s="9">
        <f>B230+22.19</f>
        <v>259.17</v>
      </c>
      <c r="I229" s="9">
        <f>(H230+H229)/2</f>
        <v>235.62</v>
      </c>
      <c r="J229" s="9">
        <f>A231-A230</f>
        <v>0.31666666600000015</v>
      </c>
      <c r="K229" s="9">
        <f>I229*J229</f>
        <v>74.612999842920033</v>
      </c>
    </row>
    <row r="230" spans="1:11" s="9" customFormat="1" x14ac:dyDescent="0.25">
      <c r="A230" s="9">
        <v>1.2166666669999999</v>
      </c>
      <c r="B230" s="9">
        <v>236.98</v>
      </c>
      <c r="C230" s="9" t="s">
        <v>17</v>
      </c>
      <c r="H230" s="9">
        <f>B231+22.19</f>
        <v>212.07</v>
      </c>
      <c r="I230" s="9">
        <f>(H231+H230)/2</f>
        <v>196.64999999999998</v>
      </c>
      <c r="J230" s="9">
        <f>A232-A231</f>
        <v>0.31666666700000001</v>
      </c>
      <c r="K230" s="9">
        <f>I230*J230</f>
        <v>62.272500065549998</v>
      </c>
    </row>
    <row r="231" spans="1:11" s="9" customFormat="1" x14ac:dyDescent="0.25">
      <c r="A231" s="9">
        <v>1.5333333330000001</v>
      </c>
      <c r="B231" s="9">
        <v>189.88</v>
      </c>
      <c r="C231" s="9" t="s">
        <v>17</v>
      </c>
      <c r="H231" s="9">
        <f>B232+22.19</f>
        <v>181.23</v>
      </c>
      <c r="I231" s="9">
        <f>(H232+H231)/2</f>
        <v>303.59999999999997</v>
      </c>
      <c r="J231" s="9">
        <f>A234-A232</f>
        <v>0.68333333299999977</v>
      </c>
      <c r="K231" s="9">
        <f>I231*J231</f>
        <v>207.45999989879991</v>
      </c>
    </row>
    <row r="232" spans="1:11" s="9" customFormat="1" x14ac:dyDescent="0.25">
      <c r="A232" s="9">
        <v>1.85</v>
      </c>
      <c r="B232" s="9">
        <v>159.04</v>
      </c>
      <c r="C232" s="9" t="s">
        <v>17</v>
      </c>
      <c r="H232" s="9">
        <f>B234+22.19</f>
        <v>425.96999999999997</v>
      </c>
      <c r="I232" s="9">
        <f>(H233+H232)/2</f>
        <v>925.43000000000006</v>
      </c>
      <c r="J232" s="9">
        <f>A235-A234</f>
        <v>0.26666666699999997</v>
      </c>
      <c r="K232" s="9">
        <f>I232*J232</f>
        <v>246.78133364180999</v>
      </c>
    </row>
    <row r="233" spans="1:11" s="9" customFormat="1" x14ac:dyDescent="0.25">
      <c r="A233" s="9">
        <v>2.1666666669999999</v>
      </c>
      <c r="B233" s="9">
        <v>118.02</v>
      </c>
      <c r="C233" s="9" t="s">
        <v>17</v>
      </c>
      <c r="D233" s="9" t="s">
        <v>67</v>
      </c>
      <c r="H233" s="9">
        <f>B235+22.19</f>
        <v>1424.89</v>
      </c>
      <c r="I233" s="9">
        <f>(H234+H233)/2</f>
        <v>1789.63</v>
      </c>
      <c r="J233" s="9">
        <f>A236-A235</f>
        <v>0.36666666700000006</v>
      </c>
      <c r="K233" s="9">
        <f>I233*J233</f>
        <v>656.19766726321018</v>
      </c>
    </row>
    <row r="234" spans="1:11" s="9" customFormat="1" x14ac:dyDescent="0.25">
      <c r="A234" s="9">
        <v>2.5333333329999999</v>
      </c>
      <c r="B234" s="9">
        <v>403.78</v>
      </c>
      <c r="C234" s="9" t="s">
        <v>17</v>
      </c>
      <c r="H234" s="9">
        <f>B236+22.19</f>
        <v>2154.37</v>
      </c>
      <c r="I234" s="9">
        <f>(H235+H234)/2</f>
        <v>2346.2449999999999</v>
      </c>
      <c r="J234" s="9">
        <f>A237-A236</f>
        <v>0.35000000000000009</v>
      </c>
      <c r="K234" s="9">
        <f>I234*J234</f>
        <v>821.18575000000021</v>
      </c>
    </row>
    <row r="235" spans="1:11" s="9" customFormat="1" x14ac:dyDescent="0.25">
      <c r="A235" s="9">
        <v>2.8</v>
      </c>
      <c r="B235" s="9">
        <v>1402.7</v>
      </c>
      <c r="C235" s="9" t="s">
        <v>17</v>
      </c>
      <c r="H235" s="9">
        <f>B237+22.19</f>
        <v>2538.12</v>
      </c>
      <c r="I235" s="9">
        <f>(H236+H235)/2</f>
        <v>2590.105</v>
      </c>
      <c r="J235" s="9">
        <f>A238-A237</f>
        <v>0.31666666600000015</v>
      </c>
      <c r="K235" s="9">
        <f>I235*J235</f>
        <v>820.19991493993041</v>
      </c>
    </row>
    <row r="236" spans="1:11" s="9" customFormat="1" x14ac:dyDescent="0.25">
      <c r="A236" s="9">
        <v>3.1666666669999999</v>
      </c>
      <c r="B236" s="9">
        <v>2132.1799999999998</v>
      </c>
      <c r="C236" s="9" t="s">
        <v>17</v>
      </c>
      <c r="H236" s="9">
        <f>B238+22.19</f>
        <v>2642.09</v>
      </c>
      <c r="I236" s="9">
        <f>(H237+H236)/2</f>
        <v>2543.5349999999999</v>
      </c>
      <c r="J236" s="9">
        <f>G237-A238</f>
        <v>0.23333666700000011</v>
      </c>
      <c r="K236" s="9">
        <f>I236*J236</f>
        <v>593.49997929784524</v>
      </c>
    </row>
    <row r="237" spans="1:11" s="9" customFormat="1" x14ac:dyDescent="0.25">
      <c r="A237" s="9">
        <v>3.516666667</v>
      </c>
      <c r="B237" s="9">
        <v>2515.9299999999998</v>
      </c>
      <c r="C237" s="9" t="s">
        <v>17</v>
      </c>
      <c r="E237" s="9" t="s">
        <v>69</v>
      </c>
      <c r="G237">
        <v>4.0666700000000002</v>
      </c>
      <c r="H237" s="9">
        <f>B239+22.19</f>
        <v>2444.98</v>
      </c>
      <c r="K237" s="9">
        <f>SUM(K226:K236)</f>
        <v>3760.2948950042405</v>
      </c>
    </row>
    <row r="238" spans="1:11" s="9" customFormat="1" x14ac:dyDescent="0.25">
      <c r="A238" s="9">
        <v>3.8333333330000001</v>
      </c>
      <c r="B238" s="9">
        <v>2619.9</v>
      </c>
      <c r="C238" s="9" t="s">
        <v>17</v>
      </c>
    </row>
    <row r="239" spans="1:11" s="9" customFormat="1" x14ac:dyDescent="0.25">
      <c r="A239" s="9">
        <v>4.1666666670000003</v>
      </c>
      <c r="B239" s="9">
        <v>2422.79</v>
      </c>
      <c r="C239" s="9" t="s">
        <v>17</v>
      </c>
      <c r="H239" t="s">
        <v>59</v>
      </c>
      <c r="I239" t="s">
        <v>60</v>
      </c>
      <c r="J239" t="s">
        <v>61</v>
      </c>
      <c r="K239" t="s">
        <v>62</v>
      </c>
    </row>
    <row r="240" spans="1:11" s="10" customFormat="1" x14ac:dyDescent="0.25">
      <c r="A240" s="10">
        <v>0</v>
      </c>
      <c r="B240" s="10">
        <v>-19.21</v>
      </c>
      <c r="C240" s="10" t="s">
        <v>18</v>
      </c>
      <c r="H240" s="10">
        <f>B240+19.21</f>
        <v>0</v>
      </c>
      <c r="I240" s="10">
        <f>(H241+H240)/2</f>
        <v>30.734999999999999</v>
      </c>
      <c r="J240" s="10">
        <f>A241-A240</f>
        <v>0.16666666699999999</v>
      </c>
      <c r="K240" s="10">
        <f>I240*J240</f>
        <v>5.122500010245</v>
      </c>
    </row>
    <row r="241" spans="1:11" s="10" customFormat="1" x14ac:dyDescent="0.25">
      <c r="A241" s="10">
        <v>0.16666666699999999</v>
      </c>
      <c r="B241" s="10">
        <v>42.26</v>
      </c>
      <c r="C241" s="10" t="s">
        <v>18</v>
      </c>
      <c r="H241" s="10">
        <f>B241+19.21</f>
        <v>61.47</v>
      </c>
      <c r="I241" s="10">
        <f>(H242+H241)/2</f>
        <v>112.905</v>
      </c>
      <c r="J241" s="10">
        <f>A243-A241</f>
        <v>0.7</v>
      </c>
      <c r="K241" s="10">
        <f>I241*J241</f>
        <v>79.033499999999989</v>
      </c>
    </row>
    <row r="242" spans="1:11" s="10" customFormat="1" x14ac:dyDescent="0.25">
      <c r="A242" s="10">
        <v>0.5</v>
      </c>
      <c r="B242" s="10">
        <v>1272.5</v>
      </c>
      <c r="C242" s="10" t="s">
        <v>18</v>
      </c>
      <c r="D242" s="10" t="s">
        <v>67</v>
      </c>
      <c r="H242" s="10">
        <f>B243+19.21</f>
        <v>164.34</v>
      </c>
      <c r="I242" s="10">
        <f>(H243+H242)/2</f>
        <v>188.02500000000001</v>
      </c>
      <c r="J242" s="10">
        <f>A244-A243</f>
        <v>0.33333333300000001</v>
      </c>
      <c r="K242" s="10">
        <f>I242*J242</f>
        <v>62.674999937325005</v>
      </c>
    </row>
    <row r="243" spans="1:11" s="10" customFormat="1" x14ac:dyDescent="0.25">
      <c r="A243" s="10">
        <v>0.86666666699999995</v>
      </c>
      <c r="B243" s="10">
        <v>145.13</v>
      </c>
      <c r="C243" s="10" t="s">
        <v>18</v>
      </c>
      <c r="H243" s="10">
        <f t="shared" ref="H243:H244" si="8">B244+19.21</f>
        <v>211.71</v>
      </c>
      <c r="I243" s="10">
        <f>(H244+H243)/2</f>
        <v>204.08</v>
      </c>
      <c r="J243" s="10">
        <f t="shared" ref="J243:J247" si="9">A245-A244</f>
        <v>0.31666666700000001</v>
      </c>
      <c r="K243" s="10">
        <f>I243*J243</f>
        <v>64.62533340136001</v>
      </c>
    </row>
    <row r="244" spans="1:11" s="10" customFormat="1" x14ac:dyDescent="0.25">
      <c r="A244" s="10">
        <v>1.2</v>
      </c>
      <c r="B244" s="10">
        <v>192.5</v>
      </c>
      <c r="C244" s="10" t="s">
        <v>18</v>
      </c>
      <c r="H244" s="10">
        <f t="shared" si="8"/>
        <v>196.45000000000002</v>
      </c>
      <c r="I244" s="10">
        <f>(H245+H244)/2</f>
        <v>248.26</v>
      </c>
      <c r="J244" s="10">
        <f>A247-A245</f>
        <v>0.73333333300000003</v>
      </c>
      <c r="K244" s="10">
        <f>I244*J244</f>
        <v>182.05733325058</v>
      </c>
    </row>
    <row r="245" spans="1:11" s="10" customFormat="1" x14ac:dyDescent="0.25">
      <c r="A245" s="10">
        <v>1.516666667</v>
      </c>
      <c r="B245" s="10">
        <v>177.24</v>
      </c>
      <c r="C245" s="10" t="s">
        <v>18</v>
      </c>
      <c r="H245" s="10">
        <f>B247+19.21</f>
        <v>300.07</v>
      </c>
      <c r="I245" s="10">
        <f>(H246+H245)/2</f>
        <v>478.54499999999996</v>
      </c>
      <c r="J245" s="10">
        <f>A248-A247</f>
        <v>0.33333333300000012</v>
      </c>
      <c r="K245" s="10">
        <f>I245*J245</f>
        <v>159.51499984048505</v>
      </c>
    </row>
    <row r="246" spans="1:11" s="10" customFormat="1" x14ac:dyDescent="0.25">
      <c r="A246" s="10">
        <v>1.85</v>
      </c>
      <c r="B246" s="10">
        <v>156.77000000000001</v>
      </c>
      <c r="C246" s="10" t="s">
        <v>18</v>
      </c>
      <c r="D246" s="10" t="s">
        <v>67</v>
      </c>
      <c r="H246" s="10">
        <f t="shared" ref="H246:H250" si="10">B248+19.21</f>
        <v>657.02</v>
      </c>
      <c r="I246" s="10">
        <f>(H247+H246)/2</f>
        <v>791.95</v>
      </c>
      <c r="J246" s="10">
        <f>A249-A248</f>
        <v>0.35000000000000009</v>
      </c>
      <c r="K246" s="10">
        <f>I246*J246</f>
        <v>277.18250000000006</v>
      </c>
    </row>
    <row r="247" spans="1:11" s="10" customFormat="1" x14ac:dyDescent="0.25">
      <c r="A247" s="10">
        <v>2.25</v>
      </c>
      <c r="B247" s="10">
        <v>280.86</v>
      </c>
      <c r="C247" s="10" t="s">
        <v>18</v>
      </c>
      <c r="H247" s="10">
        <f t="shared" si="10"/>
        <v>926.88</v>
      </c>
      <c r="I247" s="10">
        <f>(H248+H247)/2</f>
        <v>999.69499999999994</v>
      </c>
      <c r="J247" s="10">
        <f>A250-A249</f>
        <v>0.34999999999999964</v>
      </c>
      <c r="K247" s="10">
        <f>I247*J247</f>
        <v>349.89324999999963</v>
      </c>
    </row>
    <row r="248" spans="1:11" s="10" customFormat="1" x14ac:dyDescent="0.25">
      <c r="A248" s="10">
        <v>2.5833333330000001</v>
      </c>
      <c r="B248" s="10">
        <v>637.80999999999995</v>
      </c>
      <c r="C248" s="10" t="s">
        <v>18</v>
      </c>
      <c r="H248" s="10">
        <f t="shared" si="10"/>
        <v>1072.51</v>
      </c>
      <c r="I248" s="10">
        <f>(H249+H248)/2</f>
        <v>1034.57</v>
      </c>
      <c r="J248" s="10">
        <f>A251-A250</f>
        <v>0.3333333340000002</v>
      </c>
      <c r="K248" s="10">
        <f>I248*J248</f>
        <v>344.85666735638017</v>
      </c>
    </row>
    <row r="249" spans="1:11" s="10" customFormat="1" x14ac:dyDescent="0.25">
      <c r="A249" s="10">
        <v>2.9333333330000002</v>
      </c>
      <c r="B249" s="10">
        <v>907.67</v>
      </c>
      <c r="C249" s="10" t="s">
        <v>18</v>
      </c>
      <c r="H249" s="10">
        <f t="shared" si="10"/>
        <v>996.63</v>
      </c>
      <c r="I249" s="10">
        <f>(H250+H249)/2</f>
        <v>1012.325</v>
      </c>
      <c r="J249" s="10">
        <f>A252-A251</f>
        <v>0.29999999999999982</v>
      </c>
      <c r="K249" s="10">
        <f>I249*J249</f>
        <v>303.69749999999982</v>
      </c>
    </row>
    <row r="250" spans="1:11" s="10" customFormat="1" x14ac:dyDescent="0.25">
      <c r="A250" s="10">
        <v>3.2833333329999999</v>
      </c>
      <c r="B250" s="10">
        <v>1053.3</v>
      </c>
      <c r="C250" s="10" t="s">
        <v>18</v>
      </c>
      <c r="H250" s="10">
        <f>B252+19.21</f>
        <v>1028.02</v>
      </c>
      <c r="I250" s="10">
        <f>(H251+H250)/2</f>
        <v>1148.0999999999999</v>
      </c>
      <c r="J250" s="10">
        <f>G251-A252</f>
        <v>0.15000333300000035</v>
      </c>
      <c r="K250" s="10">
        <f>I250*J250</f>
        <v>172.21882661730038</v>
      </c>
    </row>
    <row r="251" spans="1:11" s="10" customFormat="1" x14ac:dyDescent="0.25">
      <c r="A251" s="10">
        <v>3.6166666670000001</v>
      </c>
      <c r="B251" s="10">
        <v>977.42</v>
      </c>
      <c r="C251" s="10" t="s">
        <v>18</v>
      </c>
      <c r="E251" s="9" t="s">
        <v>69</v>
      </c>
      <c r="F251" s="9"/>
      <c r="G251">
        <v>4.0666700000000002</v>
      </c>
      <c r="H251" s="10">
        <f>B253+19.21</f>
        <v>1268.18</v>
      </c>
      <c r="K251" s="10">
        <f>SUM(K240:K250)</f>
        <v>2000.8774104136753</v>
      </c>
    </row>
    <row r="252" spans="1:11" s="10" customFormat="1" x14ac:dyDescent="0.25">
      <c r="A252" s="10">
        <v>3.9166666669999999</v>
      </c>
      <c r="B252" s="10">
        <v>1008.81</v>
      </c>
      <c r="C252" s="10" t="s">
        <v>18</v>
      </c>
    </row>
    <row r="253" spans="1:11" s="10" customFormat="1" x14ac:dyDescent="0.25">
      <c r="A253" s="10">
        <v>4.2166666670000001</v>
      </c>
      <c r="B253" s="10">
        <v>1248.97</v>
      </c>
      <c r="C253" s="10" t="s">
        <v>18</v>
      </c>
      <c r="H253" t="s">
        <v>59</v>
      </c>
      <c r="I253" t="s">
        <v>60</v>
      </c>
      <c r="J253" t="s">
        <v>61</v>
      </c>
      <c r="K253" t="s">
        <v>62</v>
      </c>
    </row>
    <row r="254" spans="1:11" s="9" customFormat="1" x14ac:dyDescent="0.25">
      <c r="A254" s="9">
        <v>0</v>
      </c>
      <c r="B254" s="9">
        <v>-18.95</v>
      </c>
      <c r="C254" s="9" t="s">
        <v>19</v>
      </c>
      <c r="H254" s="9">
        <f>B254+18.95</f>
        <v>0</v>
      </c>
      <c r="I254" s="9">
        <f>(H254+H255)/2</f>
        <v>-3.0000000000001137E-2</v>
      </c>
      <c r="J254" s="9">
        <f>A255-A254</f>
        <v>0.15</v>
      </c>
      <c r="K254" s="9">
        <f>J254*I254</f>
        <v>-4.5000000000001705E-3</v>
      </c>
    </row>
    <row r="255" spans="1:11" s="9" customFormat="1" x14ac:dyDescent="0.25">
      <c r="A255" s="9">
        <v>0.15</v>
      </c>
      <c r="B255" s="9">
        <v>-19.010000000000002</v>
      </c>
      <c r="C255" s="9" t="s">
        <v>19</v>
      </c>
      <c r="H255" s="9">
        <f>B255+18.95</f>
        <v>-6.0000000000002274E-2</v>
      </c>
      <c r="I255" s="9">
        <f t="shared" ref="I255:I263" si="11">(H255+H256)/2</f>
        <v>180.64499999999998</v>
      </c>
      <c r="J255" s="9">
        <f>A256-A255</f>
        <v>0.30000000000000004</v>
      </c>
      <c r="K255" s="9">
        <f t="shared" ref="K255:K263" si="12">J255*I255</f>
        <v>54.1935</v>
      </c>
    </row>
    <row r="256" spans="1:11" s="9" customFormat="1" x14ac:dyDescent="0.25">
      <c r="A256" s="9">
        <v>0.45</v>
      </c>
      <c r="B256" s="9">
        <v>342.4</v>
      </c>
      <c r="C256" s="9" t="s">
        <v>19</v>
      </c>
      <c r="H256" s="9">
        <f>B256+18.95</f>
        <v>361.34999999999997</v>
      </c>
      <c r="I256" s="9">
        <f t="shared" si="11"/>
        <v>341.46999999999997</v>
      </c>
      <c r="J256" s="9">
        <f>A258-A256</f>
        <v>0.73333333300000003</v>
      </c>
      <c r="K256" s="9">
        <f t="shared" si="12"/>
        <v>250.41133321951</v>
      </c>
    </row>
    <row r="257" spans="1:11" s="9" customFormat="1" x14ac:dyDescent="0.25">
      <c r="A257" s="9">
        <v>0.75</v>
      </c>
      <c r="B257" s="9">
        <v>442.78</v>
      </c>
      <c r="C257" s="9" t="s">
        <v>19</v>
      </c>
      <c r="D257" s="9" t="s">
        <v>67</v>
      </c>
      <c r="H257" s="9">
        <f>B258+18.95</f>
        <v>321.58999999999997</v>
      </c>
      <c r="I257" s="9">
        <f t="shared" si="11"/>
        <v>274.45999999999998</v>
      </c>
      <c r="J257" s="9">
        <f>A259-A258</f>
        <v>0.35000000000000009</v>
      </c>
      <c r="K257" s="9">
        <f t="shared" si="12"/>
        <v>96.061000000000021</v>
      </c>
    </row>
    <row r="258" spans="1:11" s="9" customFormat="1" x14ac:dyDescent="0.25">
      <c r="A258" s="9">
        <v>1.183333333</v>
      </c>
      <c r="B258" s="9">
        <v>302.64</v>
      </c>
      <c r="C258" s="9" t="s">
        <v>19</v>
      </c>
      <c r="H258" s="9">
        <f>B259+18.95</f>
        <v>227.32999999999998</v>
      </c>
      <c r="I258" s="9">
        <f t="shared" si="11"/>
        <v>750.19499999999994</v>
      </c>
      <c r="J258" s="9">
        <f>A262-A259</f>
        <v>1.2</v>
      </c>
      <c r="K258" s="9">
        <f t="shared" si="12"/>
        <v>900.23399999999992</v>
      </c>
    </row>
    <row r="259" spans="1:11" s="9" customFormat="1" x14ac:dyDescent="0.25">
      <c r="A259" s="9">
        <v>1.5333333330000001</v>
      </c>
      <c r="B259" s="9">
        <v>208.38</v>
      </c>
      <c r="C259" s="9" t="s">
        <v>19</v>
      </c>
      <c r="H259" s="9">
        <f>B262+18.95</f>
        <v>1273.06</v>
      </c>
      <c r="I259" s="9">
        <f t="shared" si="11"/>
        <v>1695.2499999999998</v>
      </c>
      <c r="J259" s="9">
        <f>A263-A262</f>
        <v>0.29999999999999982</v>
      </c>
      <c r="K259" s="9">
        <f t="shared" si="12"/>
        <v>508.57499999999965</v>
      </c>
    </row>
    <row r="260" spans="1:11" s="9" customFormat="1" x14ac:dyDescent="0.25">
      <c r="A260" s="9">
        <v>1.9</v>
      </c>
      <c r="B260" s="9">
        <v>315.8</v>
      </c>
      <c r="C260" s="9" t="s">
        <v>19</v>
      </c>
      <c r="D260" s="9" t="s">
        <v>67</v>
      </c>
      <c r="H260" s="9">
        <f>B263+18.95</f>
        <v>2117.4399999999996</v>
      </c>
      <c r="I260" s="9">
        <f t="shared" si="11"/>
        <v>2007.4449999999997</v>
      </c>
      <c r="J260" s="9">
        <f>A264-A263</f>
        <v>0.38333333400000003</v>
      </c>
      <c r="K260" s="9">
        <f t="shared" si="12"/>
        <v>769.52058467162999</v>
      </c>
    </row>
    <row r="261" spans="1:11" s="9" customFormat="1" x14ac:dyDescent="0.25">
      <c r="A261" s="9">
        <v>2.3333333330000001</v>
      </c>
      <c r="B261" s="9">
        <v>993.45</v>
      </c>
      <c r="C261" s="9" t="s">
        <v>19</v>
      </c>
      <c r="D261" s="9" t="s">
        <v>67</v>
      </c>
      <c r="H261" s="9">
        <f>B264+18.95</f>
        <v>1897.45</v>
      </c>
      <c r="I261" s="9">
        <f t="shared" si="11"/>
        <v>1947.4650000000001</v>
      </c>
      <c r="J261" s="9">
        <f>A265-A264</f>
        <v>0.33333333300000012</v>
      </c>
      <c r="K261" s="9">
        <f t="shared" si="12"/>
        <v>649.15499935084529</v>
      </c>
    </row>
    <row r="262" spans="1:11" s="9" customFormat="1" x14ac:dyDescent="0.25">
      <c r="A262" s="9">
        <v>2.733333333</v>
      </c>
      <c r="B262" s="9">
        <v>1254.1099999999999</v>
      </c>
      <c r="C262" s="9" t="s">
        <v>19</v>
      </c>
      <c r="H262" s="9">
        <f>B265+18.95</f>
        <v>1997.48</v>
      </c>
      <c r="I262" s="9">
        <f t="shared" si="11"/>
        <v>1946.85</v>
      </c>
      <c r="J262" s="9">
        <f>G264-A265</f>
        <v>0.31667000000000023</v>
      </c>
      <c r="K262" s="9">
        <f t="shared" si="12"/>
        <v>616.50898950000044</v>
      </c>
    </row>
    <row r="263" spans="1:11" s="9" customFormat="1" x14ac:dyDescent="0.25">
      <c r="A263" s="9">
        <v>3.0333333329999999</v>
      </c>
      <c r="B263" s="9">
        <v>2098.4899999999998</v>
      </c>
      <c r="C263" s="9" t="s">
        <v>19</v>
      </c>
      <c r="H263" s="9">
        <f>B266+18.95</f>
        <v>1896.22</v>
      </c>
      <c r="I263" s="9">
        <f t="shared" si="11"/>
        <v>1801.1</v>
      </c>
      <c r="J263" s="9">
        <f>0</f>
        <v>0</v>
      </c>
      <c r="K263" s="9">
        <f t="shared" si="12"/>
        <v>0</v>
      </c>
    </row>
    <row r="264" spans="1:11" s="9" customFormat="1" x14ac:dyDescent="0.25">
      <c r="A264" s="9">
        <v>3.4166666669999999</v>
      </c>
      <c r="B264" s="9">
        <v>1878.5</v>
      </c>
      <c r="C264" s="9" t="s">
        <v>19</v>
      </c>
      <c r="E264" s="9" t="s">
        <v>69</v>
      </c>
      <c r="G264">
        <v>4.0666700000000002</v>
      </c>
      <c r="H264" s="9">
        <f>B267+18.95</f>
        <v>1705.98</v>
      </c>
      <c r="K264" s="9">
        <f>SUM(K254:K262)</f>
        <v>3844.6549067419851</v>
      </c>
    </row>
    <row r="265" spans="1:11" s="9" customFormat="1" x14ac:dyDescent="0.25">
      <c r="A265" s="9">
        <v>3.75</v>
      </c>
      <c r="B265" s="9">
        <v>1978.53</v>
      </c>
      <c r="C265" s="9" t="s">
        <v>19</v>
      </c>
    </row>
    <row r="266" spans="1:11" s="9" customFormat="1" x14ac:dyDescent="0.25">
      <c r="A266" s="9">
        <v>4.1166666669999996</v>
      </c>
      <c r="B266" s="9">
        <v>1877.27</v>
      </c>
      <c r="C266" s="9" t="s">
        <v>19</v>
      </c>
    </row>
    <row r="267" spans="1:11" s="9" customFormat="1" x14ac:dyDescent="0.25">
      <c r="A267" s="9">
        <v>4.4333333330000002</v>
      </c>
      <c r="B267" s="9">
        <v>1687.03</v>
      </c>
      <c r="C267" s="9" t="s">
        <v>19</v>
      </c>
    </row>
    <row r="268" spans="1:11" x14ac:dyDescent="0.25">
      <c r="A268">
        <v>0</v>
      </c>
      <c r="B268">
        <v>-21.44</v>
      </c>
      <c r="C268" t="s">
        <v>20</v>
      </c>
    </row>
    <row r="269" spans="1:11" x14ac:dyDescent="0.25">
      <c r="A269">
        <v>0.16666666699999999</v>
      </c>
      <c r="B269">
        <v>177.4</v>
      </c>
      <c r="C269" t="s">
        <v>20</v>
      </c>
    </row>
    <row r="270" spans="1:11" x14ac:dyDescent="0.25">
      <c r="A270">
        <v>0.55000000000000004</v>
      </c>
      <c r="B270">
        <v>308.60000000000002</v>
      </c>
      <c r="C270" t="s">
        <v>20</v>
      </c>
    </row>
    <row r="271" spans="1:11" x14ac:dyDescent="0.25">
      <c r="A271">
        <v>0.88333333300000005</v>
      </c>
      <c r="B271">
        <v>319.7</v>
      </c>
      <c r="C271" t="s">
        <v>20</v>
      </c>
    </row>
    <row r="272" spans="1:11" x14ac:dyDescent="0.25">
      <c r="A272">
        <v>1.25</v>
      </c>
      <c r="B272">
        <v>276.8</v>
      </c>
      <c r="C272" t="s">
        <v>20</v>
      </c>
    </row>
    <row r="273" spans="1:3" x14ac:dyDescent="0.25">
      <c r="A273">
        <v>1.55</v>
      </c>
      <c r="B273">
        <v>272.82</v>
      </c>
      <c r="C273" t="s">
        <v>20</v>
      </c>
    </row>
    <row r="274" spans="1:3" x14ac:dyDescent="0.25">
      <c r="A274">
        <v>1.85</v>
      </c>
      <c r="B274">
        <v>204.4</v>
      </c>
      <c r="C274" t="s">
        <v>20</v>
      </c>
    </row>
    <row r="275" spans="1:3" x14ac:dyDescent="0.25">
      <c r="A275">
        <v>2.1666666669999999</v>
      </c>
      <c r="B275">
        <v>167.35</v>
      </c>
      <c r="C275" t="s">
        <v>20</v>
      </c>
    </row>
    <row r="276" spans="1:3" x14ac:dyDescent="0.25">
      <c r="A276">
        <v>2.5333333329999999</v>
      </c>
      <c r="B276">
        <v>136.6</v>
      </c>
      <c r="C276" t="s">
        <v>20</v>
      </c>
    </row>
    <row r="277" spans="1:3" x14ac:dyDescent="0.25">
      <c r="A277">
        <v>2.85</v>
      </c>
      <c r="B277">
        <v>121.6</v>
      </c>
      <c r="C277" t="s">
        <v>20</v>
      </c>
    </row>
    <row r="278" spans="1:3" x14ac:dyDescent="0.25">
      <c r="A278">
        <v>3.1833333330000002</v>
      </c>
      <c r="B278">
        <v>107.26</v>
      </c>
      <c r="C278" t="s">
        <v>20</v>
      </c>
    </row>
    <row r="279" spans="1:3" x14ac:dyDescent="0.25">
      <c r="A279">
        <v>3.5333333329999999</v>
      </c>
      <c r="B279">
        <v>80.83</v>
      </c>
      <c r="C279" t="s">
        <v>20</v>
      </c>
    </row>
    <row r="280" spans="1:3" x14ac:dyDescent="0.25">
      <c r="A280">
        <v>3.8666666670000001</v>
      </c>
      <c r="B280">
        <v>58.4</v>
      </c>
      <c r="C280" t="s">
        <v>20</v>
      </c>
    </row>
    <row r="281" spans="1:3" x14ac:dyDescent="0.25">
      <c r="A281">
        <v>4.1833333330000002</v>
      </c>
      <c r="B281">
        <v>48.6</v>
      </c>
      <c r="C281" t="s">
        <v>20</v>
      </c>
    </row>
    <row r="282" spans="1:3" x14ac:dyDescent="0.25">
      <c r="A282">
        <v>4.55</v>
      </c>
      <c r="B282">
        <v>37.200000000000003</v>
      </c>
      <c r="C282" t="s">
        <v>20</v>
      </c>
    </row>
    <row r="283" spans="1:3" x14ac:dyDescent="0.25">
      <c r="A283">
        <v>0</v>
      </c>
      <c r="B283">
        <v>-21.1</v>
      </c>
      <c r="C283" t="s">
        <v>21</v>
      </c>
    </row>
    <row r="284" spans="1:3" x14ac:dyDescent="0.25">
      <c r="A284">
        <v>0.16666666699999999</v>
      </c>
      <c r="B284">
        <v>38.229999999999997</v>
      </c>
      <c r="C284" t="s">
        <v>21</v>
      </c>
    </row>
    <row r="285" spans="1:3" x14ac:dyDescent="0.25">
      <c r="A285">
        <v>0.71666666700000003</v>
      </c>
      <c r="B285">
        <v>318.01</v>
      </c>
      <c r="C285" t="s">
        <v>21</v>
      </c>
    </row>
    <row r="286" spans="1:3" x14ac:dyDescent="0.25">
      <c r="A286">
        <v>1.066666667</v>
      </c>
      <c r="B286">
        <v>274.68</v>
      </c>
      <c r="C286" t="s">
        <v>21</v>
      </c>
    </row>
    <row r="287" spans="1:3" x14ac:dyDescent="0.25">
      <c r="A287">
        <v>2.2999999999999998</v>
      </c>
      <c r="B287">
        <v>158.66999999999999</v>
      </c>
      <c r="C287" t="s">
        <v>21</v>
      </c>
    </row>
    <row r="288" spans="1:3" x14ac:dyDescent="0.25">
      <c r="A288">
        <v>2.65</v>
      </c>
      <c r="B288">
        <v>129.58000000000001</v>
      </c>
      <c r="C288" t="s">
        <v>21</v>
      </c>
    </row>
    <row r="289" spans="1:11" x14ac:dyDescent="0.25">
      <c r="A289">
        <v>3.15</v>
      </c>
      <c r="B289">
        <v>86.47</v>
      </c>
      <c r="C289" t="s">
        <v>21</v>
      </c>
    </row>
    <row r="290" spans="1:11" x14ac:dyDescent="0.25">
      <c r="A290">
        <v>4.25</v>
      </c>
      <c r="B290">
        <v>16.440000000000001</v>
      </c>
      <c r="C290" t="s">
        <v>21</v>
      </c>
      <c r="H290" t="s">
        <v>59</v>
      </c>
      <c r="I290" t="s">
        <v>60</v>
      </c>
      <c r="J290" t="s">
        <v>61</v>
      </c>
      <c r="K290" t="s">
        <v>62</v>
      </c>
    </row>
    <row r="291" spans="1:11" s="10" customFormat="1" x14ac:dyDescent="0.25">
      <c r="A291" s="10">
        <v>0</v>
      </c>
      <c r="B291" s="10">
        <v>-20.399999999999999</v>
      </c>
      <c r="C291" s="10" t="s">
        <v>22</v>
      </c>
      <c r="H291" s="10">
        <f>B291+20.4</f>
        <v>0</v>
      </c>
      <c r="I291" s="10">
        <f>(H292+H291)/2</f>
        <v>153.66999999999999</v>
      </c>
      <c r="J291" s="10">
        <f>A293-A291</f>
        <v>0.65</v>
      </c>
      <c r="K291" s="10">
        <f>I291*J291</f>
        <v>99.885499999999993</v>
      </c>
    </row>
    <row r="292" spans="1:11" s="10" customFormat="1" x14ac:dyDescent="0.25">
      <c r="A292" s="10">
        <v>0.3</v>
      </c>
      <c r="B292" s="10">
        <v>173.88</v>
      </c>
      <c r="C292" s="10" t="s">
        <v>22</v>
      </c>
      <c r="D292" s="10" t="s">
        <v>67</v>
      </c>
      <c r="H292" s="10">
        <f>B293+20.4</f>
        <v>307.33999999999997</v>
      </c>
      <c r="I292" s="10">
        <f t="shared" ref="I292:I302" si="13">(H293+H292)/2</f>
        <v>352.86500000000001</v>
      </c>
      <c r="J292" s="10">
        <f>A294-A293</f>
        <v>0.29999999999999993</v>
      </c>
      <c r="K292" s="10">
        <f t="shared" ref="K292:K302" si="14">I292*J292</f>
        <v>105.85949999999998</v>
      </c>
    </row>
    <row r="293" spans="1:11" s="10" customFormat="1" x14ac:dyDescent="0.25">
      <c r="A293" s="10">
        <v>0.65</v>
      </c>
      <c r="B293" s="10">
        <v>286.94</v>
      </c>
      <c r="C293" s="10" t="s">
        <v>22</v>
      </c>
      <c r="H293" s="10">
        <f t="shared" ref="H293:H295" si="15">B294+20.4</f>
        <v>398.39</v>
      </c>
      <c r="I293" s="10">
        <f t="shared" si="13"/>
        <v>400.67999999999995</v>
      </c>
      <c r="J293" s="10">
        <f>A295-A294</f>
        <v>0.31666666700000001</v>
      </c>
      <c r="K293" s="10">
        <f t="shared" si="14"/>
        <v>126.88200013355998</v>
      </c>
    </row>
    <row r="294" spans="1:11" s="10" customFormat="1" x14ac:dyDescent="0.25">
      <c r="A294" s="10">
        <v>0.95</v>
      </c>
      <c r="B294" s="10">
        <v>377.99</v>
      </c>
      <c r="C294" s="10" t="s">
        <v>22</v>
      </c>
      <c r="H294" s="10">
        <f t="shared" si="15"/>
        <v>402.96999999999997</v>
      </c>
      <c r="I294" s="10">
        <f t="shared" si="13"/>
        <v>352.41499999999996</v>
      </c>
      <c r="J294" s="10">
        <f>A296-A295</f>
        <v>0.31666666599999993</v>
      </c>
      <c r="K294" s="10">
        <f t="shared" si="14"/>
        <v>111.59808309838996</v>
      </c>
    </row>
    <row r="295" spans="1:11" s="10" customFormat="1" x14ac:dyDescent="0.25">
      <c r="A295" s="10">
        <v>1.266666667</v>
      </c>
      <c r="B295" s="10">
        <v>382.57</v>
      </c>
      <c r="C295" s="10" t="s">
        <v>22</v>
      </c>
      <c r="H295" s="10">
        <f>B296+20.4</f>
        <v>301.85999999999996</v>
      </c>
      <c r="I295" s="10">
        <f t="shared" si="13"/>
        <v>298.15999999999997</v>
      </c>
      <c r="J295" s="10">
        <f>A298-A296</f>
        <v>0.6666666670000001</v>
      </c>
      <c r="K295" s="10">
        <f t="shared" si="14"/>
        <v>198.77333343272002</v>
      </c>
    </row>
    <row r="296" spans="1:11" s="10" customFormat="1" x14ac:dyDescent="0.25">
      <c r="A296" s="10">
        <v>1.5833333329999999</v>
      </c>
      <c r="B296" s="10">
        <v>281.45999999999998</v>
      </c>
      <c r="C296" s="10" t="s">
        <v>22</v>
      </c>
      <c r="H296" s="10">
        <f>B298+20.4</f>
        <v>294.45999999999998</v>
      </c>
      <c r="I296" s="10">
        <f t="shared" si="13"/>
        <v>281.96499999999997</v>
      </c>
      <c r="J296" s="10">
        <f>A299-A298</f>
        <v>0.33333333300000012</v>
      </c>
      <c r="K296" s="10">
        <f t="shared" si="14"/>
        <v>93.988333239345025</v>
      </c>
    </row>
    <row r="297" spans="1:11" s="10" customFormat="1" x14ac:dyDescent="0.25">
      <c r="A297" s="10">
        <v>1.9</v>
      </c>
      <c r="B297" s="10">
        <v>292.81</v>
      </c>
      <c r="C297" s="10" t="s">
        <v>22</v>
      </c>
      <c r="D297" s="10" t="s">
        <v>67</v>
      </c>
      <c r="H297" s="10">
        <f t="shared" ref="H297:H300" si="16">B299+20.4</f>
        <v>269.46999999999997</v>
      </c>
      <c r="I297" s="10">
        <f t="shared" si="13"/>
        <v>280.27999999999997</v>
      </c>
      <c r="J297" s="10">
        <f>A300-A299</f>
        <v>0.28333333399999994</v>
      </c>
      <c r="K297" s="10">
        <f t="shared" si="14"/>
        <v>79.41266685351998</v>
      </c>
    </row>
    <row r="298" spans="1:11" s="10" customFormat="1" x14ac:dyDescent="0.25">
      <c r="A298" s="10">
        <v>2.25</v>
      </c>
      <c r="B298" s="10">
        <v>274.06</v>
      </c>
      <c r="C298" s="10" t="s">
        <v>22</v>
      </c>
      <c r="H298" s="10">
        <f t="shared" si="16"/>
        <v>291.08999999999997</v>
      </c>
      <c r="I298" s="10">
        <f t="shared" si="13"/>
        <v>526.28499999999997</v>
      </c>
      <c r="J298" s="10">
        <f>A301-A300</f>
        <v>0.28333333299999985</v>
      </c>
      <c r="K298" s="10">
        <f t="shared" si="14"/>
        <v>149.1140831579049</v>
      </c>
    </row>
    <row r="299" spans="1:11" s="10" customFormat="1" x14ac:dyDescent="0.25">
      <c r="A299" s="10">
        <v>2.5833333330000001</v>
      </c>
      <c r="B299" s="10">
        <v>249.07</v>
      </c>
      <c r="C299" s="10" t="s">
        <v>22</v>
      </c>
      <c r="H299" s="10">
        <f t="shared" si="16"/>
        <v>761.48</v>
      </c>
      <c r="I299" s="10">
        <f t="shared" si="13"/>
        <v>956.43000000000006</v>
      </c>
      <c r="J299" s="10">
        <f>A302-A301</f>
        <v>0.30000000000000027</v>
      </c>
      <c r="K299" s="10">
        <f t="shared" si="14"/>
        <v>286.92900000000026</v>
      </c>
    </row>
    <row r="300" spans="1:11" s="10" customFormat="1" x14ac:dyDescent="0.25">
      <c r="A300" s="10">
        <v>2.8666666670000001</v>
      </c>
      <c r="B300" s="10">
        <v>270.69</v>
      </c>
      <c r="C300" s="10" t="s">
        <v>22</v>
      </c>
      <c r="H300" s="10">
        <f>B302+20.4</f>
        <v>1151.3800000000001</v>
      </c>
      <c r="I300" s="10">
        <f t="shared" si="13"/>
        <v>1334.9950000000001</v>
      </c>
      <c r="J300" s="10">
        <f>A303-A302</f>
        <v>0.28333333299999985</v>
      </c>
      <c r="K300" s="10">
        <f t="shared" si="14"/>
        <v>378.24858288833485</v>
      </c>
    </row>
    <row r="301" spans="1:11" s="10" customFormat="1" x14ac:dyDescent="0.25">
      <c r="A301" s="10">
        <v>3.15</v>
      </c>
      <c r="B301" s="10">
        <v>741.08</v>
      </c>
      <c r="C301" s="10" t="s">
        <v>22</v>
      </c>
      <c r="H301" s="10">
        <f t="shared" ref="H301:H303" si="17">B303+20.4</f>
        <v>1518.6100000000001</v>
      </c>
      <c r="I301" s="10">
        <f t="shared" si="13"/>
        <v>1506.38</v>
      </c>
      <c r="J301" s="10">
        <f>A304-A303</f>
        <v>0.29999999999999982</v>
      </c>
      <c r="K301" s="10">
        <f t="shared" si="14"/>
        <v>451.91399999999976</v>
      </c>
    </row>
    <row r="302" spans="1:11" s="10" customFormat="1" x14ac:dyDescent="0.25">
      <c r="A302" s="10">
        <v>3.45</v>
      </c>
      <c r="B302" s="10">
        <v>1130.98</v>
      </c>
      <c r="C302" s="10" t="s">
        <v>22</v>
      </c>
      <c r="E302" s="9" t="s">
        <v>69</v>
      </c>
      <c r="F302" s="9"/>
      <c r="G302">
        <v>4.0666700000000002</v>
      </c>
      <c r="H302" s="10">
        <f t="shared" si="17"/>
        <v>1494.15</v>
      </c>
      <c r="I302" s="10">
        <f>(H303+H302)/2</f>
        <v>1511.6000000000001</v>
      </c>
      <c r="J302" s="10">
        <f>G302-A304</f>
        <v>3.3336667000000375E-2</v>
      </c>
      <c r="K302" s="10">
        <f t="shared" si="14"/>
        <v>50.391705837200568</v>
      </c>
    </row>
    <row r="303" spans="1:11" s="10" customFormat="1" x14ac:dyDescent="0.25">
      <c r="A303" s="10">
        <v>3.733333333</v>
      </c>
      <c r="B303" s="10">
        <v>1498.21</v>
      </c>
      <c r="C303" s="10" t="s">
        <v>22</v>
      </c>
      <c r="H303" s="10">
        <f>B305+20.4</f>
        <v>1529.0500000000002</v>
      </c>
      <c r="K303" s="10">
        <f>SUM(K291:K302)</f>
        <v>2132.9967886409754</v>
      </c>
    </row>
    <row r="304" spans="1:11" s="10" customFormat="1" x14ac:dyDescent="0.25">
      <c r="A304" s="10">
        <v>4.0333333329999999</v>
      </c>
      <c r="B304" s="10">
        <v>1473.75</v>
      </c>
      <c r="C304" s="10" t="s">
        <v>22</v>
      </c>
    </row>
    <row r="305" spans="1:3" s="10" customFormat="1" x14ac:dyDescent="0.25">
      <c r="A305" s="10">
        <v>4.3166666669999998</v>
      </c>
      <c r="B305" s="10">
        <v>1508.65</v>
      </c>
      <c r="C305" s="10" t="s">
        <v>22</v>
      </c>
    </row>
    <row r="306" spans="1:3" x14ac:dyDescent="0.25">
      <c r="A306">
        <v>0</v>
      </c>
      <c r="B306">
        <v>-22.46</v>
      </c>
      <c r="C306" t="s">
        <v>23</v>
      </c>
    </row>
    <row r="307" spans="1:3" x14ac:dyDescent="0.25">
      <c r="A307">
        <v>0.18333333299999999</v>
      </c>
      <c r="B307">
        <v>23.38</v>
      </c>
      <c r="C307" t="s">
        <v>23</v>
      </c>
    </row>
    <row r="308" spans="1:3" x14ac:dyDescent="0.25">
      <c r="A308">
        <v>0.43333333299999999</v>
      </c>
      <c r="B308">
        <v>15.06</v>
      </c>
      <c r="C308" t="s">
        <v>23</v>
      </c>
    </row>
    <row r="309" spans="1:3" x14ac:dyDescent="0.25">
      <c r="A309">
        <v>0.71666666700000003</v>
      </c>
      <c r="B309">
        <v>107.81</v>
      </c>
      <c r="C309" t="s">
        <v>23</v>
      </c>
    </row>
    <row r="310" spans="1:3" x14ac:dyDescent="0.25">
      <c r="A310">
        <v>1.05</v>
      </c>
      <c r="B310">
        <v>129.18</v>
      </c>
      <c r="C310" t="s">
        <v>23</v>
      </c>
    </row>
    <row r="311" spans="1:3" x14ac:dyDescent="0.25">
      <c r="A311">
        <v>1.35</v>
      </c>
      <c r="B311">
        <v>136.53</v>
      </c>
      <c r="C311" t="s">
        <v>23</v>
      </c>
    </row>
    <row r="312" spans="1:3" x14ac:dyDescent="0.25">
      <c r="A312">
        <v>1.65</v>
      </c>
      <c r="B312">
        <v>129.69</v>
      </c>
      <c r="C312" t="s">
        <v>23</v>
      </c>
    </row>
    <row r="313" spans="1:3" x14ac:dyDescent="0.25">
      <c r="A313">
        <v>2</v>
      </c>
      <c r="B313">
        <v>109.73</v>
      </c>
      <c r="C313" t="s">
        <v>23</v>
      </c>
    </row>
    <row r="314" spans="1:3" x14ac:dyDescent="0.25">
      <c r="A314">
        <v>2.266666667</v>
      </c>
      <c r="B314">
        <v>98.28</v>
      </c>
      <c r="C314" t="s">
        <v>23</v>
      </c>
    </row>
    <row r="315" spans="1:3" x14ac:dyDescent="0.25">
      <c r="A315">
        <v>2.5333333329999999</v>
      </c>
      <c r="B315">
        <v>97.89</v>
      </c>
      <c r="C315" t="s">
        <v>23</v>
      </c>
    </row>
    <row r="316" spans="1:3" x14ac:dyDescent="0.25">
      <c r="A316">
        <v>2.8166666669999998</v>
      </c>
      <c r="B316">
        <v>59.36</v>
      </c>
      <c r="C316" t="s">
        <v>23</v>
      </c>
    </row>
    <row r="317" spans="1:3" x14ac:dyDescent="0.25">
      <c r="A317">
        <v>3.1666666669999999</v>
      </c>
      <c r="B317">
        <v>53.99</v>
      </c>
      <c r="C317" t="s">
        <v>23</v>
      </c>
    </row>
    <row r="318" spans="1:3" x14ac:dyDescent="0.25">
      <c r="A318">
        <v>3.4666666670000001</v>
      </c>
      <c r="B318">
        <v>56.12</v>
      </c>
      <c r="C318" t="s">
        <v>23</v>
      </c>
    </row>
    <row r="319" spans="1:3" x14ac:dyDescent="0.25">
      <c r="A319">
        <v>3.8</v>
      </c>
      <c r="B319">
        <v>51.8</v>
      </c>
      <c r="C319" t="s">
        <v>23</v>
      </c>
    </row>
    <row r="320" spans="1:3" x14ac:dyDescent="0.25">
      <c r="A320">
        <v>4.0666666669999998</v>
      </c>
      <c r="B320">
        <v>46.05</v>
      </c>
      <c r="C320" t="s">
        <v>23</v>
      </c>
    </row>
    <row r="321" spans="1:3" x14ac:dyDescent="0.25">
      <c r="A321">
        <v>0</v>
      </c>
      <c r="B321">
        <v>-20.25</v>
      </c>
      <c r="C321" t="s">
        <v>24</v>
      </c>
    </row>
    <row r="322" spans="1:3" x14ac:dyDescent="0.25">
      <c r="A322">
        <v>0.366666667</v>
      </c>
      <c r="B322">
        <v>345.8</v>
      </c>
      <c r="C322" t="s">
        <v>24</v>
      </c>
    </row>
    <row r="323" spans="1:3" x14ac:dyDescent="0.25">
      <c r="A323">
        <v>0.7</v>
      </c>
      <c r="B323">
        <v>359.14</v>
      </c>
      <c r="C323" t="s">
        <v>24</v>
      </c>
    </row>
    <row r="324" spans="1:3" x14ac:dyDescent="0.25">
      <c r="A324">
        <v>1.066666667</v>
      </c>
      <c r="B324">
        <v>328.98</v>
      </c>
      <c r="C324" t="s">
        <v>24</v>
      </c>
    </row>
    <row r="325" spans="1:3" x14ac:dyDescent="0.25">
      <c r="A325">
        <v>1.3833333329999999</v>
      </c>
      <c r="B325">
        <v>341.82</v>
      </c>
      <c r="C325" t="s">
        <v>24</v>
      </c>
    </row>
    <row r="326" spans="1:3" x14ac:dyDescent="0.25">
      <c r="A326">
        <v>1.683333333</v>
      </c>
      <c r="B326">
        <v>459.49</v>
      </c>
      <c r="C326" t="s">
        <v>24</v>
      </c>
    </row>
    <row r="327" spans="1:3" x14ac:dyDescent="0.25">
      <c r="A327">
        <v>2.0333333329999999</v>
      </c>
      <c r="B327">
        <v>1040.67</v>
      </c>
      <c r="C327" t="s">
        <v>24</v>
      </c>
    </row>
    <row r="328" spans="1:3" x14ac:dyDescent="0.25">
      <c r="A328">
        <v>2.3666666670000001</v>
      </c>
      <c r="B328">
        <v>1902.56</v>
      </c>
      <c r="C328" t="s">
        <v>24</v>
      </c>
    </row>
    <row r="329" spans="1:3" x14ac:dyDescent="0.25">
      <c r="A329">
        <v>2.7166666670000001</v>
      </c>
      <c r="B329">
        <v>2789.28</v>
      </c>
      <c r="C329" t="s">
        <v>24</v>
      </c>
    </row>
    <row r="330" spans="1:3" x14ac:dyDescent="0.25">
      <c r="A330">
        <v>3.0666666669999998</v>
      </c>
      <c r="B330">
        <v>3389.3</v>
      </c>
      <c r="C330" t="s">
        <v>24</v>
      </c>
    </row>
    <row r="331" spans="1:3" x14ac:dyDescent="0.25">
      <c r="A331">
        <v>3.4</v>
      </c>
      <c r="B331">
        <v>3213.2</v>
      </c>
      <c r="C331" t="s">
        <v>24</v>
      </c>
    </row>
    <row r="332" spans="1:3" x14ac:dyDescent="0.25">
      <c r="A332">
        <v>3.766666667</v>
      </c>
      <c r="B332">
        <v>3233.41</v>
      </c>
      <c r="C332" t="s">
        <v>24</v>
      </c>
    </row>
    <row r="333" spans="1:3" x14ac:dyDescent="0.25">
      <c r="A333">
        <v>4.0999999999999996</v>
      </c>
      <c r="B333">
        <v>3527.36</v>
      </c>
      <c r="C333" t="s">
        <v>24</v>
      </c>
    </row>
    <row r="334" spans="1:3" x14ac:dyDescent="0.25">
      <c r="A334">
        <v>4.4166666670000003</v>
      </c>
      <c r="B334">
        <v>2815.11</v>
      </c>
      <c r="C334" t="s">
        <v>24</v>
      </c>
    </row>
    <row r="335" spans="1:3" x14ac:dyDescent="0.25">
      <c r="A335">
        <v>0</v>
      </c>
      <c r="B335">
        <v>-22.05</v>
      </c>
      <c r="C335" t="s">
        <v>25</v>
      </c>
    </row>
    <row r="336" spans="1:3" x14ac:dyDescent="0.25">
      <c r="A336">
        <v>0.1</v>
      </c>
      <c r="B336">
        <v>3.49</v>
      </c>
      <c r="C336" t="s">
        <v>25</v>
      </c>
    </row>
    <row r="337" spans="1:11" x14ac:dyDescent="0.25">
      <c r="A337">
        <v>0.35</v>
      </c>
      <c r="B337">
        <v>27.5</v>
      </c>
      <c r="C337" t="s">
        <v>25</v>
      </c>
    </row>
    <row r="338" spans="1:11" x14ac:dyDescent="0.25">
      <c r="A338">
        <v>0.61666666699999995</v>
      </c>
      <c r="B338">
        <v>284.04000000000002</v>
      </c>
      <c r="C338" t="s">
        <v>25</v>
      </c>
    </row>
    <row r="339" spans="1:11" x14ac:dyDescent="0.25">
      <c r="A339">
        <v>0.95</v>
      </c>
      <c r="B339">
        <v>328.53</v>
      </c>
      <c r="C339" t="s">
        <v>25</v>
      </c>
    </row>
    <row r="340" spans="1:11" x14ac:dyDescent="0.25">
      <c r="A340">
        <v>1.266666667</v>
      </c>
      <c r="B340">
        <v>329.31</v>
      </c>
      <c r="C340" t="s">
        <v>25</v>
      </c>
    </row>
    <row r="341" spans="1:11" x14ac:dyDescent="0.25">
      <c r="A341">
        <v>1.55</v>
      </c>
      <c r="B341">
        <v>369.77</v>
      </c>
      <c r="C341" t="s">
        <v>25</v>
      </c>
    </row>
    <row r="342" spans="1:11" x14ac:dyDescent="0.25">
      <c r="A342">
        <v>1.85</v>
      </c>
      <c r="B342">
        <v>503.4</v>
      </c>
      <c r="C342" t="s">
        <v>25</v>
      </c>
    </row>
    <row r="343" spans="1:11" x14ac:dyDescent="0.25">
      <c r="A343">
        <v>2.1166666670000001</v>
      </c>
      <c r="B343">
        <v>647.80999999999995</v>
      </c>
      <c r="C343" t="s">
        <v>25</v>
      </c>
    </row>
    <row r="344" spans="1:11" x14ac:dyDescent="0.25">
      <c r="A344">
        <v>2.4166666669999999</v>
      </c>
      <c r="B344">
        <v>1236.6199999999999</v>
      </c>
      <c r="C344" t="s">
        <v>25</v>
      </c>
    </row>
    <row r="345" spans="1:11" x14ac:dyDescent="0.25">
      <c r="A345">
        <v>2.6833333330000002</v>
      </c>
      <c r="B345">
        <v>1333.1</v>
      </c>
      <c r="C345" t="s">
        <v>25</v>
      </c>
    </row>
    <row r="346" spans="1:11" x14ac:dyDescent="0.25">
      <c r="A346">
        <v>2.9666666670000001</v>
      </c>
      <c r="B346">
        <v>1837.01</v>
      </c>
      <c r="C346" t="s">
        <v>25</v>
      </c>
    </row>
    <row r="347" spans="1:11" x14ac:dyDescent="0.25">
      <c r="A347">
        <v>3.25</v>
      </c>
      <c r="B347">
        <v>2044.35</v>
      </c>
      <c r="C347" t="s">
        <v>25</v>
      </c>
    </row>
    <row r="348" spans="1:11" x14ac:dyDescent="0.25">
      <c r="A348">
        <v>3.516666667</v>
      </c>
      <c r="B348">
        <v>2829.09</v>
      </c>
      <c r="C348" t="s">
        <v>25</v>
      </c>
    </row>
    <row r="349" spans="1:11" x14ac:dyDescent="0.25">
      <c r="A349">
        <v>3.8166666669999998</v>
      </c>
      <c r="B349">
        <v>2966.75</v>
      </c>
      <c r="C349" t="s">
        <v>25</v>
      </c>
    </row>
    <row r="350" spans="1:11" x14ac:dyDescent="0.25">
      <c r="A350">
        <v>4.1166666669999996</v>
      </c>
      <c r="B350">
        <v>3226.77</v>
      </c>
      <c r="C350" t="s">
        <v>25</v>
      </c>
    </row>
    <row r="351" spans="1:11" x14ac:dyDescent="0.25">
      <c r="A351">
        <v>4.4000000000000004</v>
      </c>
      <c r="B351">
        <v>3300.57</v>
      </c>
      <c r="C351" t="s">
        <v>25</v>
      </c>
      <c r="H351" t="s">
        <v>59</v>
      </c>
      <c r="I351" t="s">
        <v>60</v>
      </c>
      <c r="J351" t="s">
        <v>61</v>
      </c>
      <c r="K351" t="s">
        <v>62</v>
      </c>
    </row>
    <row r="352" spans="1:11" s="10" customFormat="1" x14ac:dyDescent="0.25">
      <c r="A352" s="10">
        <v>0</v>
      </c>
      <c r="B352" s="10">
        <v>-19.09</v>
      </c>
      <c r="C352" s="10" t="s">
        <v>26</v>
      </c>
      <c r="H352" s="10">
        <f>B352+19.09</f>
        <v>0</v>
      </c>
      <c r="I352" s="10">
        <f>(H353+H352)/2</f>
        <v>45.005000000000003</v>
      </c>
      <c r="J352" s="10">
        <f>A353-A352</f>
        <v>0.15</v>
      </c>
      <c r="K352" s="10">
        <f>J352*I352</f>
        <v>6.75075</v>
      </c>
    </row>
    <row r="353" spans="1:11" s="10" customFormat="1" x14ac:dyDescent="0.25">
      <c r="A353" s="10">
        <v>0.15</v>
      </c>
      <c r="B353" s="10">
        <v>70.92</v>
      </c>
      <c r="C353" s="10" t="s">
        <v>26</v>
      </c>
      <c r="H353" s="10">
        <f t="shared" ref="H353:H364" si="18">B353+19.09</f>
        <v>90.01</v>
      </c>
      <c r="I353" s="10">
        <f t="shared" ref="I353:I364" si="19">(H354+H353)/2</f>
        <v>230.82999999999998</v>
      </c>
      <c r="J353" s="10">
        <f t="shared" ref="J353:J363" si="20">A354-A353</f>
        <v>0.71666666699999992</v>
      </c>
      <c r="K353" s="10">
        <f t="shared" ref="K353:K363" si="21">J353*I353</f>
        <v>165.42816674360998</v>
      </c>
    </row>
    <row r="354" spans="1:11" s="10" customFormat="1" x14ac:dyDescent="0.25">
      <c r="A354" s="10">
        <v>0.86666666699999995</v>
      </c>
      <c r="B354" s="10">
        <v>352.56</v>
      </c>
      <c r="C354" s="10" t="s">
        <v>26</v>
      </c>
      <c r="H354" s="10">
        <f t="shared" si="18"/>
        <v>371.65</v>
      </c>
      <c r="I354" s="10">
        <f t="shared" si="19"/>
        <v>382.43999999999994</v>
      </c>
      <c r="J354" s="10">
        <f t="shared" si="20"/>
        <v>0.31666666600000004</v>
      </c>
      <c r="K354" s="10">
        <f t="shared" si="21"/>
        <v>121.10599974503999</v>
      </c>
    </row>
    <row r="355" spans="1:11" s="10" customFormat="1" x14ac:dyDescent="0.25">
      <c r="A355" s="10">
        <v>1.183333333</v>
      </c>
      <c r="B355" s="10">
        <v>374.14</v>
      </c>
      <c r="C355" s="10" t="s">
        <v>26</v>
      </c>
      <c r="H355" s="10">
        <f t="shared" si="18"/>
        <v>393.22999999999996</v>
      </c>
      <c r="I355" s="10">
        <f t="shared" si="19"/>
        <v>381.18999999999994</v>
      </c>
      <c r="J355" s="10">
        <f t="shared" si="20"/>
        <v>0.4166666670000001</v>
      </c>
      <c r="K355" s="10">
        <f t="shared" si="21"/>
        <v>158.82916679373002</v>
      </c>
    </row>
    <row r="356" spans="1:11" s="10" customFormat="1" x14ac:dyDescent="0.25">
      <c r="A356" s="10">
        <v>1.6</v>
      </c>
      <c r="B356" s="10">
        <v>350.06</v>
      </c>
      <c r="C356" s="10" t="s">
        <v>26</v>
      </c>
      <c r="H356" s="10">
        <f t="shared" si="18"/>
        <v>369.15</v>
      </c>
      <c r="I356" s="10">
        <f t="shared" si="19"/>
        <v>370.21499999999997</v>
      </c>
      <c r="J356" s="10">
        <f t="shared" si="20"/>
        <v>0.31666666700000001</v>
      </c>
      <c r="K356" s="10">
        <f t="shared" si="21"/>
        <v>117.23475012340499</v>
      </c>
    </row>
    <row r="357" spans="1:11" s="10" customFormat="1" x14ac:dyDescent="0.25">
      <c r="A357" s="10">
        <v>1.9166666670000001</v>
      </c>
      <c r="B357" s="10">
        <v>352.19</v>
      </c>
      <c r="C357" s="10" t="s">
        <v>26</v>
      </c>
      <c r="H357" s="10">
        <f t="shared" si="18"/>
        <v>371.28</v>
      </c>
      <c r="I357" s="10">
        <f t="shared" si="19"/>
        <v>370.93499999999995</v>
      </c>
      <c r="J357" s="10">
        <f t="shared" si="20"/>
        <v>0.39999999999999969</v>
      </c>
      <c r="K357" s="10">
        <f t="shared" si="21"/>
        <v>148.37399999999985</v>
      </c>
    </row>
    <row r="358" spans="1:11" s="10" customFormat="1" x14ac:dyDescent="0.25">
      <c r="A358" s="10">
        <v>2.3166666669999998</v>
      </c>
      <c r="B358" s="10">
        <v>351.5</v>
      </c>
      <c r="C358" s="10" t="s">
        <v>26</v>
      </c>
      <c r="H358" s="10">
        <f t="shared" si="18"/>
        <v>370.59</v>
      </c>
      <c r="I358" s="10">
        <f t="shared" si="19"/>
        <v>375.80499999999995</v>
      </c>
      <c r="J358" s="10">
        <f t="shared" si="20"/>
        <v>0.38333333300000039</v>
      </c>
      <c r="K358" s="10">
        <f t="shared" si="21"/>
        <v>144.05858320806513</v>
      </c>
    </row>
    <row r="359" spans="1:11" s="10" customFormat="1" x14ac:dyDescent="0.25">
      <c r="A359" s="10">
        <v>2.7</v>
      </c>
      <c r="B359" s="10">
        <v>361.93</v>
      </c>
      <c r="C359" s="10" t="s">
        <v>26</v>
      </c>
      <c r="H359" s="10">
        <f t="shared" si="18"/>
        <v>381.02</v>
      </c>
      <c r="I359" s="10">
        <f t="shared" si="19"/>
        <v>419.11500000000001</v>
      </c>
      <c r="J359" s="10">
        <f>A360-A359</f>
        <v>0.36666666699999961</v>
      </c>
      <c r="K359" s="10">
        <f t="shared" si="21"/>
        <v>153.67550013970484</v>
      </c>
    </row>
    <row r="360" spans="1:11" s="10" customFormat="1" x14ac:dyDescent="0.25">
      <c r="A360" s="10">
        <v>3.0666666669999998</v>
      </c>
      <c r="B360" s="10">
        <v>438.12</v>
      </c>
      <c r="C360" s="10" t="s">
        <v>26</v>
      </c>
      <c r="H360" s="10">
        <f t="shared" si="18"/>
        <v>457.21</v>
      </c>
      <c r="I360" s="10">
        <f t="shared" si="19"/>
        <v>714.32</v>
      </c>
      <c r="J360" s="10">
        <f>A361-A360</f>
        <v>0.35000000000000009</v>
      </c>
      <c r="K360" s="10">
        <f t="shared" si="21"/>
        <v>250.01200000000009</v>
      </c>
    </row>
    <row r="361" spans="1:11" s="10" customFormat="1" x14ac:dyDescent="0.25">
      <c r="A361" s="10">
        <v>3.4166666669999999</v>
      </c>
      <c r="B361" s="10">
        <v>952.34</v>
      </c>
      <c r="C361" s="10" t="s">
        <v>26</v>
      </c>
      <c r="H361" s="10">
        <f t="shared" si="18"/>
        <v>971.43000000000006</v>
      </c>
      <c r="I361" s="10">
        <f t="shared" si="19"/>
        <v>1007.14</v>
      </c>
      <c r="J361" s="10">
        <f>A362-A361</f>
        <v>0.31666666600000015</v>
      </c>
      <c r="K361" s="10">
        <f t="shared" si="21"/>
        <v>318.92766599524015</v>
      </c>
    </row>
    <row r="362" spans="1:11" s="10" customFormat="1" x14ac:dyDescent="0.25">
      <c r="A362" s="10">
        <v>3.733333333</v>
      </c>
      <c r="B362" s="10">
        <v>1023.76</v>
      </c>
      <c r="C362" s="10" t="s">
        <v>26</v>
      </c>
      <c r="E362" s="9" t="s">
        <v>69</v>
      </c>
      <c r="F362" s="9"/>
      <c r="G362">
        <v>4.0666700000000002</v>
      </c>
      <c r="H362" s="10">
        <f t="shared" si="18"/>
        <v>1042.8499999999999</v>
      </c>
      <c r="I362" s="10">
        <f t="shared" si="19"/>
        <v>1376.7749999999999</v>
      </c>
      <c r="J362" s="10">
        <f>G362-A362</f>
        <v>0.3333366670000002</v>
      </c>
      <c r="K362" s="10">
        <f t="shared" si="21"/>
        <v>458.92958970892522</v>
      </c>
    </row>
    <row r="363" spans="1:11" s="10" customFormat="1" x14ac:dyDescent="0.25">
      <c r="A363" s="10">
        <v>4.0999999999999996</v>
      </c>
      <c r="B363" s="10">
        <v>1691.61</v>
      </c>
      <c r="C363" s="10" t="s">
        <v>26</v>
      </c>
      <c r="H363" s="10">
        <f t="shared" si="18"/>
        <v>1710.6999999999998</v>
      </c>
      <c r="I363" s="10">
        <f t="shared" si="19"/>
        <v>1816.915</v>
      </c>
      <c r="J363" s="10">
        <f>0</f>
        <v>0</v>
      </c>
      <c r="K363" s="10">
        <f t="shared" si="21"/>
        <v>0</v>
      </c>
    </row>
    <row r="364" spans="1:11" s="10" customFormat="1" x14ac:dyDescent="0.25">
      <c r="A364" s="10">
        <v>4.5</v>
      </c>
      <c r="B364" s="10">
        <v>1904.04</v>
      </c>
      <c r="C364" s="10" t="s">
        <v>26</v>
      </c>
      <c r="H364" s="10">
        <f t="shared" si="18"/>
        <v>1923.1299999999999</v>
      </c>
      <c r="K364" s="10">
        <f>SUM(K352:K363)</f>
        <v>2043.3261724577203</v>
      </c>
    </row>
    <row r="365" spans="1:11" s="9" customFormat="1" x14ac:dyDescent="0.25">
      <c r="A365" s="9">
        <v>0</v>
      </c>
      <c r="B365" s="9">
        <v>-22.72</v>
      </c>
      <c r="C365" s="9" t="s">
        <v>27</v>
      </c>
    </row>
    <row r="366" spans="1:11" s="9" customFormat="1" x14ac:dyDescent="0.25">
      <c r="A366" s="9">
        <v>0.233333333</v>
      </c>
      <c r="B366" s="9">
        <v>20.97</v>
      </c>
      <c r="C366" s="9" t="s">
        <v>27</v>
      </c>
      <c r="H366" t="s">
        <v>59</v>
      </c>
      <c r="I366" t="s">
        <v>60</v>
      </c>
      <c r="J366" t="s">
        <v>61</v>
      </c>
      <c r="K366" t="s">
        <v>62</v>
      </c>
    </row>
    <row r="367" spans="1:11" s="9" customFormat="1" x14ac:dyDescent="0.25">
      <c r="A367" s="9">
        <v>0.61666666699999995</v>
      </c>
      <c r="B367" s="9">
        <v>305.01</v>
      </c>
      <c r="C367" s="9" t="s">
        <v>27</v>
      </c>
      <c r="H367" s="9">
        <f>B365+22.72</f>
        <v>0</v>
      </c>
      <c r="I367" s="9">
        <f>(H368+H367)/2</f>
        <v>21.844999999999999</v>
      </c>
      <c r="J367" s="9">
        <f>A366-A365</f>
        <v>0.233333333</v>
      </c>
      <c r="K367" s="9">
        <f>I367*J367</f>
        <v>5.0971666593849996</v>
      </c>
    </row>
    <row r="368" spans="1:11" s="9" customFormat="1" x14ac:dyDescent="0.25">
      <c r="A368" s="9">
        <v>1.066666667</v>
      </c>
      <c r="B368" s="9">
        <v>346.8</v>
      </c>
      <c r="C368" s="9" t="s">
        <v>27</v>
      </c>
      <c r="H368" s="9">
        <f t="shared" ref="H368:H378" si="22">B366+22.72</f>
        <v>43.69</v>
      </c>
      <c r="I368" s="9">
        <f t="shared" ref="I368:I377" si="23">(H369+H368)/2</f>
        <v>185.71</v>
      </c>
      <c r="J368" s="9">
        <f t="shared" ref="J368:J377" si="24">A367-A366</f>
        <v>0.38333333399999991</v>
      </c>
      <c r="K368" s="9">
        <f t="shared" ref="K368:K377" si="25">I368*J368</f>
        <v>71.188833457139992</v>
      </c>
    </row>
    <row r="369" spans="1:11" s="9" customFormat="1" x14ac:dyDescent="0.25">
      <c r="A369" s="9">
        <v>1.55</v>
      </c>
      <c r="B369" s="9">
        <v>323.73</v>
      </c>
      <c r="C369" s="9" t="s">
        <v>27</v>
      </c>
      <c r="H369" s="9">
        <f t="shared" si="22"/>
        <v>327.73</v>
      </c>
      <c r="I369" s="9">
        <f t="shared" si="23"/>
        <v>348.625</v>
      </c>
      <c r="J369" s="9">
        <f t="shared" si="24"/>
        <v>0.45000000000000007</v>
      </c>
      <c r="K369" s="9">
        <f t="shared" si="25"/>
        <v>156.88125000000002</v>
      </c>
    </row>
    <row r="370" spans="1:11" s="9" customFormat="1" x14ac:dyDescent="0.25">
      <c r="A370" s="9">
        <v>1.9666666669999999</v>
      </c>
      <c r="B370" s="9">
        <v>380.81</v>
      </c>
      <c r="C370" s="9" t="s">
        <v>27</v>
      </c>
      <c r="H370" s="9">
        <f t="shared" si="22"/>
        <v>369.52</v>
      </c>
      <c r="I370" s="9">
        <f t="shared" si="23"/>
        <v>357.98500000000001</v>
      </c>
      <c r="J370" s="9">
        <f t="shared" si="24"/>
        <v>0.48333333300000003</v>
      </c>
      <c r="K370" s="9">
        <f t="shared" si="25"/>
        <v>173.02608321400501</v>
      </c>
    </row>
    <row r="371" spans="1:11" s="9" customFormat="1" x14ac:dyDescent="0.25">
      <c r="A371" s="9">
        <v>2.4</v>
      </c>
      <c r="B371" s="9">
        <v>995.51</v>
      </c>
      <c r="C371" s="9" t="s">
        <v>27</v>
      </c>
      <c r="H371" s="9">
        <f t="shared" si="22"/>
        <v>346.45000000000005</v>
      </c>
      <c r="I371" s="9">
        <f t="shared" si="23"/>
        <v>374.99</v>
      </c>
      <c r="J371" s="9">
        <f t="shared" si="24"/>
        <v>0.41666666699999988</v>
      </c>
      <c r="K371" s="9">
        <f t="shared" si="25"/>
        <v>156.24583345832997</v>
      </c>
    </row>
    <row r="372" spans="1:11" s="9" customFormat="1" x14ac:dyDescent="0.25">
      <c r="A372" s="9">
        <v>2.7833333329999999</v>
      </c>
      <c r="B372" s="9">
        <v>1713.79</v>
      </c>
      <c r="C372" s="9" t="s">
        <v>27</v>
      </c>
      <c r="H372" s="9">
        <f t="shared" si="22"/>
        <v>403.53</v>
      </c>
      <c r="I372" s="9">
        <f t="shared" si="23"/>
        <v>710.88</v>
      </c>
      <c r="J372" s="9">
        <f t="shared" si="24"/>
        <v>0.43333333299999999</v>
      </c>
      <c r="K372" s="9">
        <f t="shared" si="25"/>
        <v>308.04799976303997</v>
      </c>
    </row>
    <row r="373" spans="1:11" s="9" customFormat="1" x14ac:dyDescent="0.25">
      <c r="A373" s="9">
        <v>3.2833333329999999</v>
      </c>
      <c r="B373" s="9">
        <v>1805.2</v>
      </c>
      <c r="C373" s="9" t="s">
        <v>27</v>
      </c>
      <c r="H373" s="9">
        <f t="shared" si="22"/>
        <v>1018.23</v>
      </c>
      <c r="I373" s="9">
        <f t="shared" si="23"/>
        <v>1377.37</v>
      </c>
      <c r="J373" s="9">
        <f t="shared" si="24"/>
        <v>0.38333333299999994</v>
      </c>
      <c r="K373" s="9">
        <f t="shared" si="25"/>
        <v>527.99183287420988</v>
      </c>
    </row>
    <row r="374" spans="1:11" s="9" customFormat="1" x14ac:dyDescent="0.25">
      <c r="A374" s="9">
        <v>3.7</v>
      </c>
      <c r="B374" s="9">
        <v>1968.83</v>
      </c>
      <c r="C374" s="9" t="s">
        <v>27</v>
      </c>
      <c r="E374" s="9" t="s">
        <v>69</v>
      </c>
      <c r="G374">
        <v>4.0666700000000002</v>
      </c>
      <c r="H374" s="9">
        <f t="shared" si="22"/>
        <v>1736.51</v>
      </c>
      <c r="I374" s="9">
        <f t="shared" si="23"/>
        <v>1782.2150000000001</v>
      </c>
      <c r="J374" s="9">
        <f>A373-A372</f>
        <v>0.5</v>
      </c>
      <c r="K374" s="9">
        <f t="shared" si="25"/>
        <v>891.10750000000007</v>
      </c>
    </row>
    <row r="375" spans="1:11" s="9" customFormat="1" x14ac:dyDescent="0.25">
      <c r="A375" s="9">
        <v>4.3499999999999996</v>
      </c>
      <c r="B375" s="9">
        <v>2145.4499999999998</v>
      </c>
      <c r="C375" s="9" t="s">
        <v>27</v>
      </c>
      <c r="H375" s="9">
        <f t="shared" si="22"/>
        <v>1827.92</v>
      </c>
      <c r="I375" s="9">
        <f t="shared" si="23"/>
        <v>1909.7350000000001</v>
      </c>
      <c r="J375" s="9">
        <f>A374-A373</f>
        <v>0.41666666700000032</v>
      </c>
      <c r="K375" s="9">
        <f t="shared" si="25"/>
        <v>795.72291730324571</v>
      </c>
    </row>
    <row r="376" spans="1:11" s="9" customFormat="1" x14ac:dyDescent="0.25">
      <c r="A376" s="9">
        <v>4.4666666670000001</v>
      </c>
      <c r="B376" s="9">
        <v>1962.59</v>
      </c>
      <c r="C376" s="9" t="s">
        <v>27</v>
      </c>
      <c r="H376" s="9">
        <f t="shared" si="22"/>
        <v>1991.55</v>
      </c>
      <c r="I376" s="9">
        <f t="shared" si="23"/>
        <v>2079.8599999999997</v>
      </c>
      <c r="J376" s="9">
        <f>G374-A374</f>
        <v>0.36667000000000005</v>
      </c>
      <c r="K376" s="9">
        <f t="shared" si="25"/>
        <v>762.62226620000001</v>
      </c>
    </row>
    <row r="377" spans="1:11" x14ac:dyDescent="0.25">
      <c r="A377">
        <v>0</v>
      </c>
      <c r="B377">
        <v>-22.71</v>
      </c>
      <c r="C377" t="s">
        <v>28</v>
      </c>
      <c r="H377" s="9">
        <f t="shared" si="22"/>
        <v>2168.1699999999996</v>
      </c>
      <c r="I377" s="9">
        <f t="shared" si="23"/>
        <v>2076.7399999999998</v>
      </c>
      <c r="J377" s="9">
        <v>0</v>
      </c>
      <c r="K377" s="9">
        <f t="shared" si="25"/>
        <v>0</v>
      </c>
    </row>
    <row r="378" spans="1:11" x14ac:dyDescent="0.25">
      <c r="A378">
        <v>0.18333333299999999</v>
      </c>
      <c r="B378">
        <v>31.65</v>
      </c>
      <c r="C378" t="s">
        <v>28</v>
      </c>
      <c r="H378" s="9">
        <f>B376+22.72</f>
        <v>1985.31</v>
      </c>
      <c r="K378" s="9">
        <f>SUM(K367:K377)</f>
        <v>3847.9316829293557</v>
      </c>
    </row>
    <row r="379" spans="1:11" x14ac:dyDescent="0.25">
      <c r="A379">
        <v>0.5</v>
      </c>
      <c r="B379">
        <v>107.79</v>
      </c>
      <c r="C379" t="s">
        <v>28</v>
      </c>
    </row>
    <row r="380" spans="1:11" x14ac:dyDescent="0.25">
      <c r="A380">
        <v>0.8</v>
      </c>
      <c r="B380">
        <v>116.47</v>
      </c>
      <c r="C380" t="s">
        <v>28</v>
      </c>
    </row>
    <row r="381" spans="1:11" x14ac:dyDescent="0.25">
      <c r="A381">
        <v>1.1333333329999999</v>
      </c>
      <c r="B381">
        <v>116.08</v>
      </c>
      <c r="C381" t="s">
        <v>28</v>
      </c>
    </row>
    <row r="382" spans="1:11" x14ac:dyDescent="0.25">
      <c r="A382">
        <v>1.4666666669999999</v>
      </c>
      <c r="B382">
        <v>114.16</v>
      </c>
      <c r="C382" t="s">
        <v>28</v>
      </c>
    </row>
    <row r="383" spans="1:11" x14ac:dyDescent="0.25">
      <c r="A383">
        <v>1.9166666670000001</v>
      </c>
      <c r="B383">
        <v>80.209999999999994</v>
      </c>
      <c r="C383" t="s">
        <v>28</v>
      </c>
    </row>
    <row r="384" spans="1:11" x14ac:dyDescent="0.25">
      <c r="A384">
        <v>2.25</v>
      </c>
      <c r="B384">
        <v>71.33</v>
      </c>
      <c r="C384" t="s">
        <v>28</v>
      </c>
    </row>
    <row r="385" spans="1:3" x14ac:dyDescent="0.25">
      <c r="A385">
        <v>2.6833333330000002</v>
      </c>
      <c r="B385">
        <v>64.53</v>
      </c>
      <c r="C385" t="s">
        <v>28</v>
      </c>
    </row>
    <row r="386" spans="1:3" x14ac:dyDescent="0.25">
      <c r="A386">
        <v>3.016666667</v>
      </c>
      <c r="B386">
        <v>55.79</v>
      </c>
      <c r="C386" t="s">
        <v>28</v>
      </c>
    </row>
    <row r="387" spans="1:3" x14ac:dyDescent="0.25">
      <c r="A387">
        <v>3.3</v>
      </c>
      <c r="B387">
        <v>42.94</v>
      </c>
      <c r="C387" t="s">
        <v>28</v>
      </c>
    </row>
    <row r="388" spans="1:3" x14ac:dyDescent="0.25">
      <c r="A388">
        <v>3.6333333329999999</v>
      </c>
      <c r="B388">
        <v>35.590000000000003</v>
      </c>
      <c r="C388" t="s">
        <v>28</v>
      </c>
    </row>
    <row r="389" spans="1:3" x14ac:dyDescent="0.25">
      <c r="A389">
        <v>4</v>
      </c>
      <c r="B389">
        <v>27.85</v>
      </c>
      <c r="C389" t="s">
        <v>28</v>
      </c>
    </row>
    <row r="390" spans="1:3" x14ac:dyDescent="0.25">
      <c r="A390">
        <v>4.3499999999999996</v>
      </c>
      <c r="B390">
        <v>28.12</v>
      </c>
      <c r="C390" t="s">
        <v>28</v>
      </c>
    </row>
    <row r="391" spans="1:3" x14ac:dyDescent="0.25">
      <c r="A391" s="4">
        <v>0</v>
      </c>
      <c r="B391" s="4">
        <v>-18.71</v>
      </c>
      <c r="C391" t="s">
        <v>52</v>
      </c>
    </row>
    <row r="392" spans="1:3" x14ac:dyDescent="0.25">
      <c r="A392" s="4">
        <v>1.3333333333333339</v>
      </c>
      <c r="B392" s="4">
        <v>308.07</v>
      </c>
      <c r="C392" t="s">
        <v>52</v>
      </c>
    </row>
    <row r="393" spans="1:3" x14ac:dyDescent="0.25">
      <c r="A393" s="4">
        <v>1.7166666666666659</v>
      </c>
      <c r="B393" s="4">
        <v>216.08</v>
      </c>
      <c r="C393" t="s">
        <v>52</v>
      </c>
    </row>
    <row r="394" spans="1:3" x14ac:dyDescent="0.25">
      <c r="A394" s="4">
        <v>2.0333333333333328</v>
      </c>
      <c r="B394" s="4">
        <v>188.57</v>
      </c>
      <c r="C394" t="s">
        <v>52</v>
      </c>
    </row>
    <row r="395" spans="1:3" x14ac:dyDescent="0.25">
      <c r="A395" s="4">
        <v>2.4000000000000008</v>
      </c>
      <c r="B395" s="4">
        <v>136.96</v>
      </c>
      <c r="C395" t="s">
        <v>52</v>
      </c>
    </row>
    <row r="396" spans="1:3" x14ac:dyDescent="0.25">
      <c r="A396" s="4">
        <v>2.7833333333333328</v>
      </c>
      <c r="B396" s="4">
        <v>121.2</v>
      </c>
      <c r="C396" t="s">
        <v>52</v>
      </c>
    </row>
    <row r="397" spans="1:3" x14ac:dyDescent="0.25">
      <c r="A397" s="4">
        <v>3.1666666666666647</v>
      </c>
      <c r="B397" s="4">
        <v>93.06</v>
      </c>
      <c r="C397" t="s">
        <v>52</v>
      </c>
    </row>
    <row r="398" spans="1:3" x14ac:dyDescent="0.25">
      <c r="A398" s="4">
        <v>3.5333333333333328</v>
      </c>
      <c r="B398" s="4">
        <v>94.95</v>
      </c>
      <c r="C398" t="s">
        <v>52</v>
      </c>
    </row>
    <row r="399" spans="1:3" x14ac:dyDescent="0.25">
      <c r="A399" s="4">
        <v>3.9833333333333312</v>
      </c>
      <c r="B399" s="4">
        <v>79.17</v>
      </c>
      <c r="C399" t="s">
        <v>52</v>
      </c>
    </row>
    <row r="400" spans="1:3" x14ac:dyDescent="0.25">
      <c r="A400" s="4">
        <v>4.25</v>
      </c>
      <c r="B400" s="4">
        <v>84.5</v>
      </c>
      <c r="C400" t="s">
        <v>52</v>
      </c>
    </row>
    <row r="401" spans="1:3" x14ac:dyDescent="0.25">
      <c r="A401" s="4">
        <v>4.4499999999999993</v>
      </c>
      <c r="B401" s="4">
        <v>76.790000000000006</v>
      </c>
      <c r="C401" t="s">
        <v>52</v>
      </c>
    </row>
    <row r="402" spans="1:3" x14ac:dyDescent="0.25">
      <c r="A402">
        <v>0</v>
      </c>
      <c r="B402">
        <v>-21.15</v>
      </c>
      <c r="C402" t="s">
        <v>29</v>
      </c>
    </row>
    <row r="403" spans="1:3" x14ac:dyDescent="0.25">
      <c r="A403">
        <v>0.35</v>
      </c>
      <c r="B403">
        <v>175.98</v>
      </c>
      <c r="C403" t="s">
        <v>29</v>
      </c>
    </row>
    <row r="404" spans="1:3" x14ac:dyDescent="0.25">
      <c r="A404">
        <v>0.76666666699999997</v>
      </c>
      <c r="B404">
        <v>355.08</v>
      </c>
      <c r="C404" t="s">
        <v>29</v>
      </c>
    </row>
    <row r="405" spans="1:3" x14ac:dyDescent="0.25">
      <c r="A405">
        <v>1.0833333329999999</v>
      </c>
      <c r="B405">
        <v>311.98</v>
      </c>
      <c r="C405" t="s">
        <v>29</v>
      </c>
    </row>
    <row r="406" spans="1:3" x14ac:dyDescent="0.25">
      <c r="A406">
        <v>1.5333333330000001</v>
      </c>
      <c r="B406">
        <v>278.98</v>
      </c>
      <c r="C406" t="s">
        <v>29</v>
      </c>
    </row>
    <row r="407" spans="1:3" x14ac:dyDescent="0.25">
      <c r="A407">
        <v>1.85</v>
      </c>
      <c r="B407">
        <v>183.96</v>
      </c>
      <c r="C407" t="s">
        <v>29</v>
      </c>
    </row>
    <row r="408" spans="1:3" x14ac:dyDescent="0.25">
      <c r="A408">
        <v>2.7</v>
      </c>
      <c r="B408">
        <v>145.65</v>
      </c>
      <c r="C408" t="s">
        <v>29</v>
      </c>
    </row>
    <row r="409" spans="1:3" x14ac:dyDescent="0.25">
      <c r="A409">
        <v>3.4333333330000002</v>
      </c>
      <c r="B409">
        <v>97.18</v>
      </c>
      <c r="C409" t="s">
        <v>29</v>
      </c>
    </row>
    <row r="410" spans="1:3" x14ac:dyDescent="0.25">
      <c r="A410">
        <v>3.8</v>
      </c>
      <c r="B410">
        <v>94.87</v>
      </c>
      <c r="C410" t="s">
        <v>29</v>
      </c>
    </row>
    <row r="411" spans="1:3" x14ac:dyDescent="0.25">
      <c r="A411">
        <v>4.1166666669999996</v>
      </c>
      <c r="B411">
        <v>75.180000000000007</v>
      </c>
      <c r="C411" t="s">
        <v>29</v>
      </c>
    </row>
    <row r="412" spans="1:3" x14ac:dyDescent="0.25">
      <c r="A412">
        <v>4.4333333330000002</v>
      </c>
      <c r="B412">
        <v>53.8</v>
      </c>
      <c r="C412" t="s">
        <v>29</v>
      </c>
    </row>
    <row r="413" spans="1:3" x14ac:dyDescent="0.25">
      <c r="A413">
        <v>0</v>
      </c>
      <c r="B413">
        <v>-24.25</v>
      </c>
      <c r="C413" t="s">
        <v>30</v>
      </c>
    </row>
    <row r="414" spans="1:3" x14ac:dyDescent="0.25">
      <c r="A414">
        <v>0.31666666700000001</v>
      </c>
      <c r="B414">
        <v>46.34</v>
      </c>
      <c r="C414" t="s">
        <v>30</v>
      </c>
    </row>
    <row r="415" spans="1:3" x14ac:dyDescent="0.25">
      <c r="A415">
        <v>0.58333333300000001</v>
      </c>
      <c r="B415">
        <v>97.39</v>
      </c>
      <c r="C415" t="s">
        <v>30</v>
      </c>
    </row>
    <row r="416" spans="1:3" x14ac:dyDescent="0.25">
      <c r="A416">
        <v>0.85</v>
      </c>
      <c r="B416">
        <v>141.16999999999999</v>
      </c>
      <c r="C416" t="s">
        <v>30</v>
      </c>
    </row>
    <row r="417" spans="1:3" x14ac:dyDescent="0.25">
      <c r="A417">
        <v>1.1499999999999999</v>
      </c>
      <c r="B417">
        <v>150.5</v>
      </c>
      <c r="C417" t="s">
        <v>30</v>
      </c>
    </row>
    <row r="418" spans="1:3" x14ac:dyDescent="0.25">
      <c r="A418">
        <v>1.4166666670000001</v>
      </c>
      <c r="B418">
        <v>147.77000000000001</v>
      </c>
      <c r="C418" t="s">
        <v>30</v>
      </c>
    </row>
    <row r="419" spans="1:3" x14ac:dyDescent="0.25">
      <c r="A419">
        <v>1.683333333</v>
      </c>
      <c r="B419">
        <v>149.04</v>
      </c>
      <c r="C419" t="s">
        <v>30</v>
      </c>
    </row>
    <row r="420" spans="1:3" x14ac:dyDescent="0.25">
      <c r="A420">
        <v>1.933333333</v>
      </c>
      <c r="B420">
        <v>122.4</v>
      </c>
      <c r="C420" t="s">
        <v>30</v>
      </c>
    </row>
    <row r="421" spans="1:3" x14ac:dyDescent="0.25">
      <c r="A421">
        <v>2.2166666670000001</v>
      </c>
      <c r="B421">
        <v>118.1</v>
      </c>
      <c r="C421" t="s">
        <v>30</v>
      </c>
    </row>
    <row r="422" spans="1:3" x14ac:dyDescent="0.25">
      <c r="A422">
        <v>2.483333333</v>
      </c>
      <c r="B422">
        <v>121.76</v>
      </c>
      <c r="C422" t="s">
        <v>30</v>
      </c>
    </row>
    <row r="423" spans="1:3" x14ac:dyDescent="0.25">
      <c r="A423">
        <v>2.75</v>
      </c>
      <c r="B423">
        <v>111.59</v>
      </c>
      <c r="C423" t="s">
        <v>30</v>
      </c>
    </row>
    <row r="424" spans="1:3" x14ac:dyDescent="0.25">
      <c r="A424">
        <v>3.016666667</v>
      </c>
      <c r="B424">
        <v>93.93</v>
      </c>
      <c r="C424" t="s">
        <v>30</v>
      </c>
    </row>
    <row r="425" spans="1:3" x14ac:dyDescent="0.25">
      <c r="A425">
        <v>3.6333333329999999</v>
      </c>
      <c r="B425">
        <v>85.3</v>
      </c>
      <c r="C425" t="s">
        <v>30</v>
      </c>
    </row>
    <row r="426" spans="1:3" x14ac:dyDescent="0.25">
      <c r="A426">
        <v>3.9</v>
      </c>
      <c r="B426">
        <v>49.69</v>
      </c>
      <c r="C426" t="s">
        <v>30</v>
      </c>
    </row>
    <row r="427" spans="1:3" x14ac:dyDescent="0.25">
      <c r="A427">
        <v>4.1666666670000003</v>
      </c>
      <c r="B427">
        <v>29.91</v>
      </c>
      <c r="C427" t="s">
        <v>30</v>
      </c>
    </row>
    <row r="428" spans="1:3" x14ac:dyDescent="0.25">
      <c r="A428">
        <v>4.4333333330000002</v>
      </c>
      <c r="B428">
        <v>38.94</v>
      </c>
      <c r="C428" t="s">
        <v>30</v>
      </c>
    </row>
    <row r="429" spans="1:3" x14ac:dyDescent="0.25">
      <c r="A429">
        <v>0</v>
      </c>
      <c r="B429">
        <v>-25.56</v>
      </c>
      <c r="C429" t="s">
        <v>31</v>
      </c>
    </row>
    <row r="430" spans="1:3" x14ac:dyDescent="0.25">
      <c r="A430">
        <v>0.26666666700000002</v>
      </c>
      <c r="B430">
        <v>70.709999999999994</v>
      </c>
      <c r="C430" t="s">
        <v>31</v>
      </c>
    </row>
    <row r="431" spans="1:3" x14ac:dyDescent="0.25">
      <c r="A431">
        <v>0.53333333299999997</v>
      </c>
      <c r="B431">
        <v>137.85</v>
      </c>
      <c r="C431" t="s">
        <v>31</v>
      </c>
    </row>
    <row r="432" spans="1:3" x14ac:dyDescent="0.25">
      <c r="A432">
        <v>0.81666666700000001</v>
      </c>
      <c r="B432">
        <v>194.77</v>
      </c>
      <c r="C432" t="s">
        <v>31</v>
      </c>
    </row>
    <row r="433" spans="1:3" x14ac:dyDescent="0.25">
      <c r="A433">
        <v>1.1166666670000001</v>
      </c>
      <c r="B433">
        <v>228.38</v>
      </c>
      <c r="C433" t="s">
        <v>31</v>
      </c>
    </row>
    <row r="434" spans="1:3" x14ac:dyDescent="0.25">
      <c r="A434">
        <v>1.4166666670000001</v>
      </c>
      <c r="B434">
        <v>209.48</v>
      </c>
      <c r="C434" t="s">
        <v>31</v>
      </c>
    </row>
    <row r="435" spans="1:3" x14ac:dyDescent="0.25">
      <c r="A435">
        <v>1.7</v>
      </c>
      <c r="B435">
        <v>207.19</v>
      </c>
      <c r="C435" t="s">
        <v>31</v>
      </c>
    </row>
    <row r="436" spans="1:3" x14ac:dyDescent="0.25">
      <c r="A436">
        <v>1.983333333</v>
      </c>
      <c r="B436">
        <v>199.33</v>
      </c>
      <c r="C436" t="s">
        <v>31</v>
      </c>
    </row>
    <row r="437" spans="1:3" x14ac:dyDescent="0.25">
      <c r="A437">
        <v>2.266666667</v>
      </c>
      <c r="B437">
        <v>187.32</v>
      </c>
      <c r="C437" t="s">
        <v>31</v>
      </c>
    </row>
    <row r="438" spans="1:3" x14ac:dyDescent="0.25">
      <c r="A438">
        <v>2.5666666669999998</v>
      </c>
      <c r="B438">
        <v>155.72</v>
      </c>
      <c r="C438" t="s">
        <v>31</v>
      </c>
    </row>
    <row r="439" spans="1:3" x14ac:dyDescent="0.25">
      <c r="A439">
        <v>2.85</v>
      </c>
      <c r="B439">
        <v>127.25</v>
      </c>
      <c r="C439" t="s">
        <v>31</v>
      </c>
    </row>
    <row r="440" spans="1:3" x14ac:dyDescent="0.25">
      <c r="A440">
        <v>3.1166666670000001</v>
      </c>
      <c r="B440">
        <v>123.36</v>
      </c>
      <c r="C440" t="s">
        <v>31</v>
      </c>
    </row>
    <row r="441" spans="1:3" x14ac:dyDescent="0.25">
      <c r="A441">
        <v>3.4</v>
      </c>
      <c r="B441">
        <v>111.48</v>
      </c>
      <c r="C441" t="s">
        <v>31</v>
      </c>
    </row>
    <row r="442" spans="1:3" x14ac:dyDescent="0.25">
      <c r="A442">
        <v>3.7</v>
      </c>
      <c r="B442">
        <v>92.63</v>
      </c>
      <c r="C442" t="s">
        <v>31</v>
      </c>
    </row>
    <row r="443" spans="1:3" x14ac:dyDescent="0.25">
      <c r="A443">
        <v>3.983333333</v>
      </c>
      <c r="B443">
        <v>87.39</v>
      </c>
      <c r="C443" t="s">
        <v>31</v>
      </c>
    </row>
    <row r="444" spans="1:3" x14ac:dyDescent="0.25">
      <c r="A444">
        <v>4.266666667</v>
      </c>
      <c r="B444">
        <v>79.2</v>
      </c>
      <c r="C444" t="s">
        <v>31</v>
      </c>
    </row>
    <row r="445" spans="1:3" x14ac:dyDescent="0.25">
      <c r="A445">
        <v>4.5833333329999997</v>
      </c>
      <c r="B445">
        <v>65.19</v>
      </c>
      <c r="C445" t="s">
        <v>31</v>
      </c>
    </row>
    <row r="446" spans="1:3" x14ac:dyDescent="0.25">
      <c r="A446">
        <v>0</v>
      </c>
      <c r="B446">
        <v>-25.32</v>
      </c>
      <c r="C446" t="s">
        <v>32</v>
      </c>
    </row>
    <row r="447" spans="1:3" x14ac:dyDescent="0.25">
      <c r="A447">
        <v>0.133333333</v>
      </c>
      <c r="B447">
        <v>-6.93</v>
      </c>
      <c r="C447" t="s">
        <v>32</v>
      </c>
    </row>
    <row r="448" spans="1:3" x14ac:dyDescent="0.25">
      <c r="A448">
        <v>0.4</v>
      </c>
      <c r="B448">
        <v>81.040000000000006</v>
      </c>
      <c r="C448" t="s">
        <v>32</v>
      </c>
    </row>
    <row r="449" spans="1:3" x14ac:dyDescent="0.25">
      <c r="A449">
        <v>0.7</v>
      </c>
      <c r="B449">
        <v>130.85</v>
      </c>
      <c r="C449" t="s">
        <v>32</v>
      </c>
    </row>
    <row r="450" spans="1:3" x14ac:dyDescent="0.25">
      <c r="A450">
        <v>1.016666667</v>
      </c>
      <c r="B450">
        <v>163.82</v>
      </c>
      <c r="C450" t="s">
        <v>32</v>
      </c>
    </row>
    <row r="451" spans="1:3" x14ac:dyDescent="0.25">
      <c r="A451">
        <v>1.3333333329999999</v>
      </c>
      <c r="B451">
        <v>191.73</v>
      </c>
      <c r="C451" t="s">
        <v>32</v>
      </c>
    </row>
    <row r="452" spans="1:3" x14ac:dyDescent="0.25">
      <c r="A452">
        <v>1.6166666670000001</v>
      </c>
      <c r="B452">
        <v>205.09</v>
      </c>
      <c r="C452" t="s">
        <v>32</v>
      </c>
    </row>
    <row r="453" spans="1:3" x14ac:dyDescent="0.25">
      <c r="A453">
        <v>1.933333333</v>
      </c>
      <c r="B453">
        <v>192.79</v>
      </c>
      <c r="C453" t="s">
        <v>32</v>
      </c>
    </row>
    <row r="454" spans="1:3" x14ac:dyDescent="0.25">
      <c r="A454">
        <v>2.233333333</v>
      </c>
      <c r="B454">
        <v>174.57</v>
      </c>
      <c r="C454" t="s">
        <v>32</v>
      </c>
    </row>
    <row r="455" spans="1:3" x14ac:dyDescent="0.25">
      <c r="A455">
        <v>2.516666667</v>
      </c>
      <c r="B455">
        <v>160.09</v>
      </c>
      <c r="C455" t="s">
        <v>32</v>
      </c>
    </row>
    <row r="456" spans="1:3" x14ac:dyDescent="0.25">
      <c r="A456">
        <v>2.8166666669999998</v>
      </c>
      <c r="B456">
        <v>130.94999999999999</v>
      </c>
      <c r="C456" t="s">
        <v>32</v>
      </c>
    </row>
    <row r="457" spans="1:3" x14ac:dyDescent="0.25">
      <c r="A457">
        <v>3.1166666670000001</v>
      </c>
      <c r="B457">
        <v>113.84</v>
      </c>
      <c r="C457" t="s">
        <v>32</v>
      </c>
    </row>
    <row r="458" spans="1:3" x14ac:dyDescent="0.25">
      <c r="A458">
        <v>3.4166666669999999</v>
      </c>
      <c r="B458">
        <v>100.45</v>
      </c>
      <c r="C458" t="s">
        <v>32</v>
      </c>
    </row>
    <row r="459" spans="1:3" x14ac:dyDescent="0.25">
      <c r="A459">
        <v>3.7166666670000001</v>
      </c>
      <c r="B459">
        <v>75.81</v>
      </c>
      <c r="C459" t="s">
        <v>32</v>
      </c>
    </row>
    <row r="460" spans="1:3" x14ac:dyDescent="0.25">
      <c r="A460">
        <v>4</v>
      </c>
      <c r="B460">
        <v>75.709999999999994</v>
      </c>
      <c r="C460" t="s">
        <v>32</v>
      </c>
    </row>
    <row r="461" spans="1:3" x14ac:dyDescent="0.25">
      <c r="A461">
        <v>4.4000000000000004</v>
      </c>
      <c r="B461">
        <v>55.11</v>
      </c>
      <c r="C461" t="s">
        <v>32</v>
      </c>
    </row>
    <row r="462" spans="1:3" x14ac:dyDescent="0.25">
      <c r="A462">
        <v>0</v>
      </c>
      <c r="B462">
        <v>-24.37</v>
      </c>
      <c r="C462" t="s">
        <v>33</v>
      </c>
    </row>
    <row r="463" spans="1:3" x14ac:dyDescent="0.25">
      <c r="A463">
        <v>0.233333333</v>
      </c>
      <c r="B463">
        <v>67.92</v>
      </c>
      <c r="C463" t="s">
        <v>33</v>
      </c>
    </row>
    <row r="464" spans="1:3" x14ac:dyDescent="0.25">
      <c r="A464">
        <v>0.51666666699999997</v>
      </c>
      <c r="B464">
        <v>119.98</v>
      </c>
      <c r="C464" t="s">
        <v>33</v>
      </c>
    </row>
    <row r="465" spans="1:3" x14ac:dyDescent="0.25">
      <c r="A465">
        <v>0.83333333300000001</v>
      </c>
      <c r="B465">
        <v>142.75</v>
      </c>
      <c r="C465" t="s">
        <v>33</v>
      </c>
    </row>
    <row r="466" spans="1:3" x14ac:dyDescent="0.25">
      <c r="A466">
        <v>1.1166666670000001</v>
      </c>
      <c r="B466">
        <v>165.99</v>
      </c>
      <c r="C466" t="s">
        <v>33</v>
      </c>
    </row>
    <row r="467" spans="1:3" x14ac:dyDescent="0.25">
      <c r="A467">
        <v>1.4166666670000001</v>
      </c>
      <c r="B467">
        <v>189.24</v>
      </c>
      <c r="C467" t="s">
        <v>33</v>
      </c>
    </row>
    <row r="468" spans="1:3" x14ac:dyDescent="0.25">
      <c r="A468">
        <v>1.733333333</v>
      </c>
      <c r="B468">
        <v>174.15</v>
      </c>
      <c r="C468" t="s">
        <v>33</v>
      </c>
    </row>
    <row r="469" spans="1:3" x14ac:dyDescent="0.25">
      <c r="A469">
        <v>2.0499999999999998</v>
      </c>
      <c r="B469">
        <v>165.31</v>
      </c>
      <c r="C469" t="s">
        <v>33</v>
      </c>
    </row>
    <row r="470" spans="1:3" x14ac:dyDescent="0.25">
      <c r="A470">
        <v>2.35</v>
      </c>
      <c r="B470">
        <v>142.32</v>
      </c>
      <c r="C470" t="s">
        <v>33</v>
      </c>
    </row>
    <row r="471" spans="1:3" x14ac:dyDescent="0.25">
      <c r="A471">
        <v>2.6833333330000002</v>
      </c>
      <c r="B471">
        <v>125.54</v>
      </c>
      <c r="C471" t="s">
        <v>33</v>
      </c>
    </row>
    <row r="472" spans="1:3" x14ac:dyDescent="0.25">
      <c r="A472">
        <v>3.016666667</v>
      </c>
      <c r="B472">
        <v>108.29</v>
      </c>
      <c r="C472" t="s">
        <v>33</v>
      </c>
    </row>
    <row r="473" spans="1:3" x14ac:dyDescent="0.25">
      <c r="A473">
        <v>3.3</v>
      </c>
      <c r="B473">
        <v>114.96</v>
      </c>
      <c r="C473" t="s">
        <v>33</v>
      </c>
    </row>
    <row r="474" spans="1:3" x14ac:dyDescent="0.25">
      <c r="A474">
        <v>3.5833333330000001</v>
      </c>
      <c r="B474">
        <v>138.19</v>
      </c>
      <c r="C474" t="s">
        <v>33</v>
      </c>
    </row>
    <row r="475" spans="1:3" x14ac:dyDescent="0.25">
      <c r="A475">
        <v>3.8833333329999999</v>
      </c>
      <c r="B475">
        <v>141.11000000000001</v>
      </c>
      <c r="C475" t="s">
        <v>33</v>
      </c>
    </row>
    <row r="476" spans="1:3" x14ac:dyDescent="0.25">
      <c r="A476">
        <v>4.1666666670000003</v>
      </c>
      <c r="B476">
        <v>161.69999999999999</v>
      </c>
      <c r="C476" t="s">
        <v>33</v>
      </c>
    </row>
    <row r="477" spans="1:3" x14ac:dyDescent="0.25">
      <c r="A477">
        <v>4.45</v>
      </c>
      <c r="B477">
        <v>165.44</v>
      </c>
      <c r="C477" t="s">
        <v>33</v>
      </c>
    </row>
    <row r="478" spans="1:3" x14ac:dyDescent="0.25">
      <c r="A478">
        <v>0</v>
      </c>
      <c r="B478">
        <v>-25.12</v>
      </c>
      <c r="C478" t="s">
        <v>34</v>
      </c>
    </row>
    <row r="479" spans="1:3" x14ac:dyDescent="0.25">
      <c r="A479">
        <v>0.27</v>
      </c>
      <c r="B479">
        <v>145.61000000000001</v>
      </c>
      <c r="C479" t="s">
        <v>34</v>
      </c>
    </row>
    <row r="480" spans="1:3" x14ac:dyDescent="0.25">
      <c r="A480">
        <v>0.55000000000000004</v>
      </c>
      <c r="B480">
        <v>147.74</v>
      </c>
      <c r="C480" t="s">
        <v>34</v>
      </c>
    </row>
    <row r="481" spans="1:3" x14ac:dyDescent="0.25">
      <c r="A481">
        <v>0.85</v>
      </c>
      <c r="B481">
        <v>173.96</v>
      </c>
      <c r="C481" t="s">
        <v>34</v>
      </c>
    </row>
    <row r="482" spans="1:3" x14ac:dyDescent="0.25">
      <c r="A482">
        <v>1.1000000000000001</v>
      </c>
      <c r="B482">
        <v>208.5</v>
      </c>
      <c r="C482" t="s">
        <v>34</v>
      </c>
    </row>
    <row r="483" spans="1:3" x14ac:dyDescent="0.25">
      <c r="A483">
        <v>1.4</v>
      </c>
      <c r="B483">
        <v>161.68</v>
      </c>
      <c r="C483" t="s">
        <v>34</v>
      </c>
    </row>
    <row r="484" spans="1:3" x14ac:dyDescent="0.25">
      <c r="A484">
        <v>1.683333333</v>
      </c>
      <c r="B484">
        <v>178.03</v>
      </c>
      <c r="C484" t="s">
        <v>34</v>
      </c>
    </row>
    <row r="485" spans="1:3" x14ac:dyDescent="0.25">
      <c r="A485">
        <v>1.9666666669999999</v>
      </c>
      <c r="B485">
        <v>178.45</v>
      </c>
      <c r="C485" t="s">
        <v>34</v>
      </c>
    </row>
    <row r="486" spans="1:3" x14ac:dyDescent="0.25">
      <c r="A486">
        <v>2.25</v>
      </c>
      <c r="B486">
        <v>145.25</v>
      </c>
      <c r="C486" t="s">
        <v>34</v>
      </c>
    </row>
    <row r="487" spans="1:3" x14ac:dyDescent="0.25">
      <c r="A487">
        <v>2.516666667</v>
      </c>
      <c r="B487">
        <v>127.97</v>
      </c>
      <c r="C487" t="s">
        <v>34</v>
      </c>
    </row>
    <row r="488" spans="1:3" x14ac:dyDescent="0.25">
      <c r="A488">
        <v>2.85</v>
      </c>
      <c r="B488">
        <v>122.2</v>
      </c>
      <c r="C488" t="s">
        <v>34</v>
      </c>
    </row>
    <row r="489" spans="1:3" x14ac:dyDescent="0.25">
      <c r="A489">
        <v>3.15</v>
      </c>
      <c r="B489">
        <v>75.400000000000006</v>
      </c>
      <c r="C489" t="s">
        <v>34</v>
      </c>
    </row>
    <row r="490" spans="1:3" x14ac:dyDescent="0.25">
      <c r="A490">
        <v>3.4166666669999999</v>
      </c>
      <c r="B490">
        <v>79.22</v>
      </c>
      <c r="C490" t="s">
        <v>34</v>
      </c>
    </row>
    <row r="491" spans="1:3" x14ac:dyDescent="0.25">
      <c r="A491">
        <v>3.733333333</v>
      </c>
      <c r="B491">
        <v>71.290000000000006</v>
      </c>
      <c r="C491" t="s">
        <v>34</v>
      </c>
    </row>
    <row r="492" spans="1:3" x14ac:dyDescent="0.25">
      <c r="A492">
        <v>4</v>
      </c>
      <c r="B492">
        <v>75.540000000000006</v>
      </c>
      <c r="C492" t="s">
        <v>34</v>
      </c>
    </row>
    <row r="493" spans="1:3" x14ac:dyDescent="0.25">
      <c r="A493">
        <v>4.3</v>
      </c>
      <c r="B493">
        <v>57.85</v>
      </c>
      <c r="C493" t="s">
        <v>34</v>
      </c>
    </row>
    <row r="494" spans="1:3" x14ac:dyDescent="0.25">
      <c r="A494">
        <v>0</v>
      </c>
      <c r="B494">
        <v>-28.82</v>
      </c>
      <c r="C494" t="s">
        <v>35</v>
      </c>
    </row>
    <row r="495" spans="1:3" x14ac:dyDescent="0.25">
      <c r="A495">
        <v>0.2</v>
      </c>
      <c r="B495">
        <v>82.47</v>
      </c>
      <c r="C495" t="s">
        <v>35</v>
      </c>
    </row>
    <row r="496" spans="1:3" x14ac:dyDescent="0.25">
      <c r="A496">
        <v>0.56666666700000001</v>
      </c>
      <c r="B496">
        <v>180</v>
      </c>
      <c r="C496" t="s">
        <v>35</v>
      </c>
    </row>
    <row r="497" spans="1:3" x14ac:dyDescent="0.25">
      <c r="A497">
        <v>0.86666666699999995</v>
      </c>
      <c r="B497">
        <v>305.51</v>
      </c>
      <c r="C497" t="s">
        <v>35</v>
      </c>
    </row>
    <row r="498" spans="1:3" x14ac:dyDescent="0.25">
      <c r="A498">
        <v>1.1666666670000001</v>
      </c>
      <c r="B498">
        <v>497.77</v>
      </c>
      <c r="C498" t="s">
        <v>35</v>
      </c>
    </row>
    <row r="499" spans="1:3" x14ac:dyDescent="0.25">
      <c r="A499">
        <v>1.4666666669999999</v>
      </c>
      <c r="B499">
        <v>659.22</v>
      </c>
      <c r="C499" t="s">
        <v>35</v>
      </c>
    </row>
    <row r="500" spans="1:3" x14ac:dyDescent="0.25">
      <c r="A500">
        <v>1.7833333330000001</v>
      </c>
      <c r="B500">
        <v>781.23</v>
      </c>
      <c r="C500" t="s">
        <v>35</v>
      </c>
    </row>
    <row r="501" spans="1:3" x14ac:dyDescent="0.25">
      <c r="A501">
        <v>2.1166666670000001</v>
      </c>
      <c r="B501">
        <v>899.04</v>
      </c>
      <c r="C501" t="s">
        <v>35</v>
      </c>
    </row>
    <row r="502" spans="1:3" x14ac:dyDescent="0.25">
      <c r="A502">
        <v>2.4</v>
      </c>
      <c r="B502">
        <v>969.93</v>
      </c>
      <c r="C502" t="s">
        <v>35</v>
      </c>
    </row>
    <row r="503" spans="1:3" x14ac:dyDescent="0.25">
      <c r="A503">
        <v>2.7</v>
      </c>
      <c r="B503">
        <v>1026.75</v>
      </c>
      <c r="C503" t="s">
        <v>35</v>
      </c>
    </row>
    <row r="504" spans="1:3" x14ac:dyDescent="0.25">
      <c r="A504">
        <v>3</v>
      </c>
      <c r="B504">
        <v>974.62</v>
      </c>
      <c r="C504" t="s">
        <v>35</v>
      </c>
    </row>
    <row r="505" spans="1:3" x14ac:dyDescent="0.25">
      <c r="A505">
        <v>3.2833333329999999</v>
      </c>
      <c r="B505">
        <v>930.17</v>
      </c>
      <c r="C505" t="s">
        <v>35</v>
      </c>
    </row>
    <row r="506" spans="1:3" x14ac:dyDescent="0.25">
      <c r="A506">
        <v>3.5666666669999998</v>
      </c>
      <c r="B506">
        <v>911.01</v>
      </c>
      <c r="C506" t="s">
        <v>35</v>
      </c>
    </row>
    <row r="507" spans="1:3" x14ac:dyDescent="0.25">
      <c r="A507">
        <v>3.95</v>
      </c>
      <c r="B507">
        <v>659.3</v>
      </c>
      <c r="C507" t="s">
        <v>35</v>
      </c>
    </row>
    <row r="508" spans="1:3" x14ac:dyDescent="0.25">
      <c r="A508">
        <v>4.25</v>
      </c>
      <c r="B508">
        <v>791.59</v>
      </c>
      <c r="C508" t="s">
        <v>35</v>
      </c>
    </row>
    <row r="509" spans="1:3" x14ac:dyDescent="0.25">
      <c r="A509">
        <v>4.516666667</v>
      </c>
      <c r="B509">
        <v>883.24</v>
      </c>
      <c r="C509" t="s">
        <v>35</v>
      </c>
    </row>
    <row r="510" spans="1:3" x14ac:dyDescent="0.25">
      <c r="A510">
        <v>0</v>
      </c>
      <c r="B510">
        <v>-25.53</v>
      </c>
      <c r="C510" t="s">
        <v>36</v>
      </c>
    </row>
    <row r="511" spans="1:3" x14ac:dyDescent="0.25">
      <c r="A511">
        <v>0.383333333</v>
      </c>
      <c r="B511">
        <v>179.56</v>
      </c>
      <c r="C511" t="s">
        <v>36</v>
      </c>
    </row>
    <row r="512" spans="1:3" x14ac:dyDescent="0.25">
      <c r="A512">
        <v>0.66666666699999999</v>
      </c>
      <c r="B512">
        <v>242.2</v>
      </c>
      <c r="C512" t="s">
        <v>36</v>
      </c>
    </row>
    <row r="513" spans="1:3" x14ac:dyDescent="0.25">
      <c r="A513">
        <v>0.96666666700000003</v>
      </c>
      <c r="B513">
        <v>345.31</v>
      </c>
      <c r="C513" t="s">
        <v>36</v>
      </c>
    </row>
    <row r="514" spans="1:3" x14ac:dyDescent="0.25">
      <c r="A514">
        <v>1.25</v>
      </c>
      <c r="B514">
        <v>476.54</v>
      </c>
      <c r="C514" t="s">
        <v>36</v>
      </c>
    </row>
    <row r="515" spans="1:3" x14ac:dyDescent="0.25">
      <c r="A515">
        <v>1.55</v>
      </c>
      <c r="B515">
        <v>568.20000000000005</v>
      </c>
      <c r="C515" t="s">
        <v>36</v>
      </c>
    </row>
    <row r="516" spans="1:3" x14ac:dyDescent="0.25">
      <c r="A516">
        <v>1.85</v>
      </c>
      <c r="B516">
        <v>648.45000000000005</v>
      </c>
      <c r="C516" t="s">
        <v>36</v>
      </c>
    </row>
    <row r="517" spans="1:3" x14ac:dyDescent="0.25">
      <c r="A517">
        <v>2.15</v>
      </c>
      <c r="B517">
        <v>807.88</v>
      </c>
      <c r="C517" t="s">
        <v>36</v>
      </c>
    </row>
    <row r="518" spans="1:3" x14ac:dyDescent="0.25">
      <c r="A518">
        <v>2.4500000000000002</v>
      </c>
      <c r="B518">
        <v>913.49</v>
      </c>
      <c r="C518" t="s">
        <v>36</v>
      </c>
    </row>
    <row r="519" spans="1:3" x14ac:dyDescent="0.25">
      <c r="A519">
        <v>2.766666667</v>
      </c>
      <c r="B519">
        <v>1118.08</v>
      </c>
      <c r="C519" t="s">
        <v>36</v>
      </c>
    </row>
    <row r="520" spans="1:3" x14ac:dyDescent="0.25">
      <c r="A520">
        <v>3.1166666670000001</v>
      </c>
      <c r="B520">
        <v>1034.82</v>
      </c>
      <c r="C520" t="s">
        <v>36</v>
      </c>
    </row>
    <row r="521" spans="1:3" x14ac:dyDescent="0.25">
      <c r="A521">
        <v>3.4</v>
      </c>
      <c r="B521">
        <v>1134.52</v>
      </c>
      <c r="C521" t="s">
        <v>36</v>
      </c>
    </row>
    <row r="522" spans="1:3" x14ac:dyDescent="0.25">
      <c r="A522">
        <v>3.7166666670000001</v>
      </c>
      <c r="B522">
        <v>1082.1300000000001</v>
      </c>
      <c r="C522" t="s">
        <v>36</v>
      </c>
    </row>
    <row r="523" spans="1:3" x14ac:dyDescent="0.25">
      <c r="A523">
        <v>3.983333333</v>
      </c>
      <c r="B523">
        <v>1146.05</v>
      </c>
      <c r="C523" t="s">
        <v>36</v>
      </c>
    </row>
    <row r="524" spans="1:3" x14ac:dyDescent="0.25">
      <c r="A524">
        <v>4.3</v>
      </c>
      <c r="B524">
        <v>1086.76</v>
      </c>
      <c r="C524" t="s">
        <v>36</v>
      </c>
    </row>
    <row r="525" spans="1:3" x14ac:dyDescent="0.25">
      <c r="A525">
        <v>0</v>
      </c>
      <c r="B525">
        <v>-25.13</v>
      </c>
      <c r="C525" t="s">
        <v>37</v>
      </c>
    </row>
    <row r="526" spans="1:3" x14ac:dyDescent="0.25">
      <c r="A526">
        <v>0.2</v>
      </c>
      <c r="B526">
        <v>61.49</v>
      </c>
      <c r="C526" t="s">
        <v>37</v>
      </c>
    </row>
    <row r="527" spans="1:3" x14ac:dyDescent="0.25">
      <c r="A527">
        <v>0.51666666699999997</v>
      </c>
      <c r="B527">
        <v>151.6</v>
      </c>
      <c r="C527" t="s">
        <v>37</v>
      </c>
    </row>
    <row r="528" spans="1:3" x14ac:dyDescent="0.25">
      <c r="A528">
        <v>0.78333333299999997</v>
      </c>
      <c r="B528">
        <v>234.2</v>
      </c>
      <c r="C528" t="s">
        <v>37</v>
      </c>
    </row>
    <row r="529" spans="1:3" x14ac:dyDescent="0.25">
      <c r="A529">
        <v>1.0833333329999999</v>
      </c>
      <c r="B529">
        <v>301.24</v>
      </c>
      <c r="C529" t="s">
        <v>37</v>
      </c>
    </row>
    <row r="530" spans="1:3" x14ac:dyDescent="0.25">
      <c r="A530">
        <v>1.566666667</v>
      </c>
      <c r="B530">
        <v>395.66</v>
      </c>
      <c r="C530" t="s">
        <v>37</v>
      </c>
    </row>
    <row r="531" spans="1:3" x14ac:dyDescent="0.25">
      <c r="A531">
        <v>1.85</v>
      </c>
      <c r="B531">
        <v>458.52</v>
      </c>
      <c r="C531" t="s">
        <v>37</v>
      </c>
    </row>
    <row r="532" spans="1:3" x14ac:dyDescent="0.25">
      <c r="A532">
        <v>2.15</v>
      </c>
      <c r="B532">
        <v>559.78</v>
      </c>
      <c r="C532" t="s">
        <v>37</v>
      </c>
    </row>
    <row r="533" spans="1:3" x14ac:dyDescent="0.25">
      <c r="A533">
        <v>2.516666667</v>
      </c>
      <c r="B533">
        <v>672.36</v>
      </c>
      <c r="C533" t="s">
        <v>37</v>
      </c>
    </row>
    <row r="534" spans="1:3" x14ac:dyDescent="0.25">
      <c r="A534">
        <v>2.8</v>
      </c>
      <c r="B534">
        <v>676.21</v>
      </c>
      <c r="C534" t="s">
        <v>37</v>
      </c>
    </row>
    <row r="535" spans="1:3" x14ac:dyDescent="0.25">
      <c r="A535">
        <v>3.016666667</v>
      </c>
      <c r="B535">
        <v>745.51</v>
      </c>
      <c r="C535" t="s">
        <v>37</v>
      </c>
    </row>
    <row r="536" spans="1:3" x14ac:dyDescent="0.25">
      <c r="A536">
        <v>3.35</v>
      </c>
      <c r="B536">
        <v>644.01</v>
      </c>
      <c r="C536" t="s">
        <v>37</v>
      </c>
    </row>
    <row r="537" spans="1:3" x14ac:dyDescent="0.25">
      <c r="A537">
        <v>3.6166666670000001</v>
      </c>
      <c r="B537">
        <v>844.98</v>
      </c>
      <c r="C537" t="s">
        <v>37</v>
      </c>
    </row>
    <row r="538" spans="1:3" x14ac:dyDescent="0.25">
      <c r="A538">
        <v>4.0333333329999999</v>
      </c>
      <c r="B538">
        <v>968.97</v>
      </c>
      <c r="C538" t="s">
        <v>37</v>
      </c>
    </row>
    <row r="539" spans="1:3" x14ac:dyDescent="0.25">
      <c r="A539">
        <v>4.3333333329999997</v>
      </c>
      <c r="B539">
        <v>1066.75</v>
      </c>
      <c r="C539" t="s">
        <v>37</v>
      </c>
    </row>
    <row r="540" spans="1:3" x14ac:dyDescent="0.25">
      <c r="A540">
        <v>4.6166666669999996</v>
      </c>
      <c r="B540">
        <v>1143.52</v>
      </c>
      <c r="C540" t="s">
        <v>37</v>
      </c>
    </row>
    <row r="541" spans="1:3" x14ac:dyDescent="0.25">
      <c r="A541">
        <v>0</v>
      </c>
      <c r="B541">
        <v>-26.04</v>
      </c>
      <c r="C541" t="s">
        <v>38</v>
      </c>
    </row>
    <row r="542" spans="1:3" x14ac:dyDescent="0.25">
      <c r="A542">
        <v>0.25</v>
      </c>
      <c r="B542">
        <v>33.93</v>
      </c>
      <c r="C542" t="s">
        <v>38</v>
      </c>
    </row>
    <row r="543" spans="1:3" x14ac:dyDescent="0.25">
      <c r="A543">
        <v>0.51666666699999997</v>
      </c>
      <c r="B543">
        <v>36.5</v>
      </c>
      <c r="C543" t="s">
        <v>38</v>
      </c>
    </row>
    <row r="544" spans="1:3" x14ac:dyDescent="0.25">
      <c r="A544">
        <v>0.8</v>
      </c>
      <c r="B544">
        <v>45.91</v>
      </c>
      <c r="C544" t="s">
        <v>38</v>
      </c>
    </row>
    <row r="545" spans="1:3" x14ac:dyDescent="0.25">
      <c r="A545">
        <v>1.066666667</v>
      </c>
      <c r="B545">
        <v>62.9</v>
      </c>
      <c r="C545" t="s">
        <v>38</v>
      </c>
    </row>
    <row r="546" spans="1:3" x14ac:dyDescent="0.25">
      <c r="A546">
        <v>1.35</v>
      </c>
      <c r="B546">
        <v>73</v>
      </c>
      <c r="C546" t="s">
        <v>38</v>
      </c>
    </row>
    <row r="547" spans="1:3" x14ac:dyDescent="0.25">
      <c r="A547">
        <v>1.65</v>
      </c>
      <c r="B547">
        <v>94.73</v>
      </c>
      <c r="C547" t="s">
        <v>38</v>
      </c>
    </row>
    <row r="548" spans="1:3" x14ac:dyDescent="0.25">
      <c r="A548">
        <v>1.9166666670000001</v>
      </c>
      <c r="B548">
        <v>95.1</v>
      </c>
      <c r="C548" t="s">
        <v>38</v>
      </c>
    </row>
    <row r="549" spans="1:3" x14ac:dyDescent="0.25">
      <c r="A549">
        <v>2.233333333</v>
      </c>
      <c r="B549">
        <v>94.24</v>
      </c>
      <c r="C549" t="s">
        <v>38</v>
      </c>
    </row>
    <row r="550" spans="1:3" x14ac:dyDescent="0.25">
      <c r="A550">
        <v>2.483333333</v>
      </c>
      <c r="B550">
        <v>79.459999999999994</v>
      </c>
      <c r="C550" t="s">
        <v>38</v>
      </c>
    </row>
    <row r="551" spans="1:3" x14ac:dyDescent="0.25">
      <c r="A551">
        <v>2.7833333329999999</v>
      </c>
      <c r="B551">
        <v>71.959999999999994</v>
      </c>
      <c r="C551" t="s">
        <v>38</v>
      </c>
    </row>
    <row r="552" spans="1:3" x14ac:dyDescent="0.25">
      <c r="A552">
        <v>3.0666666669999998</v>
      </c>
      <c r="B552">
        <v>66.84</v>
      </c>
      <c r="C552" t="s">
        <v>38</v>
      </c>
    </row>
    <row r="553" spans="1:3" x14ac:dyDescent="0.25">
      <c r="A553">
        <v>3.35</v>
      </c>
      <c r="B553">
        <v>73.650000000000006</v>
      </c>
      <c r="C553" t="s">
        <v>38</v>
      </c>
    </row>
    <row r="554" spans="1:3" x14ac:dyDescent="0.25">
      <c r="A554">
        <v>3.6333333329999999</v>
      </c>
      <c r="B554">
        <v>139.75</v>
      </c>
      <c r="C554" t="s">
        <v>38</v>
      </c>
    </row>
    <row r="555" spans="1:3" x14ac:dyDescent="0.25">
      <c r="A555">
        <v>3.9166666669999999</v>
      </c>
      <c r="B555">
        <v>210.7</v>
      </c>
      <c r="C555" t="s">
        <v>38</v>
      </c>
    </row>
    <row r="556" spans="1:3" x14ac:dyDescent="0.25">
      <c r="A556">
        <v>4.2166666670000001</v>
      </c>
      <c r="B556">
        <v>275.94</v>
      </c>
      <c r="C556" t="s">
        <v>38</v>
      </c>
    </row>
    <row r="557" spans="1:3" x14ac:dyDescent="0.25">
      <c r="A557">
        <v>0</v>
      </c>
      <c r="B557">
        <v>-24.06</v>
      </c>
      <c r="C557" t="s">
        <v>39</v>
      </c>
    </row>
    <row r="558" spans="1:3" x14ac:dyDescent="0.25">
      <c r="A558">
        <v>0.41666666699999999</v>
      </c>
      <c r="B558">
        <v>86.55</v>
      </c>
      <c r="C558" t="s">
        <v>39</v>
      </c>
    </row>
    <row r="559" spans="1:3" x14ac:dyDescent="0.25">
      <c r="A559">
        <v>0.71666666700000003</v>
      </c>
      <c r="B559">
        <v>108.2</v>
      </c>
      <c r="C559" t="s">
        <v>39</v>
      </c>
    </row>
    <row r="560" spans="1:3" x14ac:dyDescent="0.25">
      <c r="A560">
        <v>0.96666666700000003</v>
      </c>
      <c r="B560">
        <v>129.47999999999999</v>
      </c>
      <c r="C560" t="s">
        <v>39</v>
      </c>
    </row>
    <row r="561" spans="1:3" x14ac:dyDescent="0.25">
      <c r="A561">
        <v>1.2166666669999999</v>
      </c>
      <c r="B561">
        <v>149.47</v>
      </c>
      <c r="C561" t="s">
        <v>39</v>
      </c>
    </row>
    <row r="562" spans="1:3" x14ac:dyDescent="0.25">
      <c r="A562">
        <v>1.5</v>
      </c>
      <c r="B562">
        <v>185.86</v>
      </c>
      <c r="C562" t="s">
        <v>39</v>
      </c>
    </row>
    <row r="563" spans="1:3" x14ac:dyDescent="0.25">
      <c r="A563">
        <v>1.766666667</v>
      </c>
      <c r="B563">
        <v>187.68</v>
      </c>
      <c r="C563" t="s">
        <v>39</v>
      </c>
    </row>
    <row r="564" spans="1:3" x14ac:dyDescent="0.25">
      <c r="A564">
        <v>2.0499999999999998</v>
      </c>
      <c r="B564">
        <v>154.18</v>
      </c>
      <c r="C564" t="s">
        <v>39</v>
      </c>
    </row>
    <row r="565" spans="1:3" x14ac:dyDescent="0.25">
      <c r="A565">
        <v>2.3333333330000001</v>
      </c>
      <c r="B565">
        <v>147.05000000000001</v>
      </c>
      <c r="C565" t="s">
        <v>39</v>
      </c>
    </row>
    <row r="566" spans="1:3" x14ac:dyDescent="0.25">
      <c r="A566">
        <v>2.6166666670000001</v>
      </c>
      <c r="B566">
        <v>149.96</v>
      </c>
      <c r="C566" t="s">
        <v>39</v>
      </c>
    </row>
    <row r="567" spans="1:3" x14ac:dyDescent="0.25">
      <c r="A567">
        <v>2.9</v>
      </c>
      <c r="B567">
        <v>155.68</v>
      </c>
      <c r="C567" t="s">
        <v>39</v>
      </c>
    </row>
    <row r="568" spans="1:3" x14ac:dyDescent="0.25">
      <c r="A568">
        <v>3.1666666669999999</v>
      </c>
      <c r="B568">
        <v>157.63</v>
      </c>
      <c r="C568" t="s">
        <v>39</v>
      </c>
    </row>
    <row r="569" spans="1:3" x14ac:dyDescent="0.25">
      <c r="A569">
        <v>3.5</v>
      </c>
      <c r="B569">
        <v>95.44</v>
      </c>
      <c r="C569" t="s">
        <v>39</v>
      </c>
    </row>
    <row r="570" spans="1:3" x14ac:dyDescent="0.25">
      <c r="A570">
        <v>3.7833333329999999</v>
      </c>
      <c r="B570">
        <v>87.25</v>
      </c>
      <c r="C570" t="s">
        <v>39</v>
      </c>
    </row>
    <row r="571" spans="1:3" x14ac:dyDescent="0.25">
      <c r="A571">
        <v>4.0666666669999998</v>
      </c>
      <c r="B571">
        <v>75.3</v>
      </c>
      <c r="C571" t="s">
        <v>39</v>
      </c>
    </row>
    <row r="572" spans="1:3" x14ac:dyDescent="0.25">
      <c r="A572">
        <v>4.3666666669999996</v>
      </c>
      <c r="B572">
        <v>72.2</v>
      </c>
      <c r="C572" t="s">
        <v>39</v>
      </c>
    </row>
    <row r="573" spans="1:3" x14ac:dyDescent="0.25">
      <c r="A573">
        <v>0</v>
      </c>
      <c r="B573">
        <v>-25.2</v>
      </c>
      <c r="C573" t="s">
        <v>40</v>
      </c>
    </row>
    <row r="574" spans="1:3" x14ac:dyDescent="0.25">
      <c r="A574">
        <v>0.15</v>
      </c>
      <c r="B574">
        <v>-5.1100000000000003</v>
      </c>
      <c r="C574" t="s">
        <v>40</v>
      </c>
    </row>
    <row r="575" spans="1:3" x14ac:dyDescent="0.25">
      <c r="A575">
        <v>0.366666667</v>
      </c>
      <c r="B575">
        <v>85.87</v>
      </c>
      <c r="C575" t="s">
        <v>40</v>
      </c>
    </row>
    <row r="576" spans="1:3" x14ac:dyDescent="0.25">
      <c r="A576">
        <v>0.61666666699999995</v>
      </c>
      <c r="B576">
        <v>132.91</v>
      </c>
      <c r="C576" t="s">
        <v>40</v>
      </c>
    </row>
    <row r="577" spans="1:3" x14ac:dyDescent="0.25">
      <c r="A577">
        <v>0.86666666699999995</v>
      </c>
      <c r="B577">
        <v>160.53</v>
      </c>
      <c r="C577" t="s">
        <v>40</v>
      </c>
    </row>
    <row r="578" spans="1:3" x14ac:dyDescent="0.25">
      <c r="A578">
        <v>1.1166666670000001</v>
      </c>
      <c r="B578">
        <v>180.03</v>
      </c>
      <c r="C578" t="s">
        <v>40</v>
      </c>
    </row>
    <row r="579" spans="1:3" x14ac:dyDescent="0.25">
      <c r="A579">
        <v>1.3833333329999999</v>
      </c>
      <c r="B579">
        <v>162.29</v>
      </c>
      <c r="C579" t="s">
        <v>40</v>
      </c>
    </row>
    <row r="580" spans="1:3" x14ac:dyDescent="0.25">
      <c r="A580">
        <v>1.6333333329999999</v>
      </c>
      <c r="B580">
        <v>152.85</v>
      </c>
      <c r="C580" t="s">
        <v>40</v>
      </c>
    </row>
    <row r="581" spans="1:3" x14ac:dyDescent="0.25">
      <c r="A581">
        <v>1.9</v>
      </c>
      <c r="B581">
        <v>123.84</v>
      </c>
      <c r="C581" t="s">
        <v>40</v>
      </c>
    </row>
    <row r="582" spans="1:3" x14ac:dyDescent="0.25">
      <c r="A582">
        <v>2.15</v>
      </c>
      <c r="B582">
        <v>115.74</v>
      </c>
      <c r="C582" t="s">
        <v>40</v>
      </c>
    </row>
    <row r="583" spans="1:3" x14ac:dyDescent="0.25">
      <c r="A583">
        <v>2.4166666669999999</v>
      </c>
      <c r="B583">
        <v>106.16</v>
      </c>
      <c r="C583" t="s">
        <v>40</v>
      </c>
    </row>
    <row r="584" spans="1:3" x14ac:dyDescent="0.25">
      <c r="A584">
        <v>2.6666666669999999</v>
      </c>
      <c r="B584">
        <v>97.28</v>
      </c>
      <c r="C584" t="s">
        <v>40</v>
      </c>
    </row>
    <row r="585" spans="1:3" x14ac:dyDescent="0.25">
      <c r="A585">
        <v>2.9166666669999999</v>
      </c>
      <c r="B585">
        <v>79.33</v>
      </c>
      <c r="C585" t="s">
        <v>40</v>
      </c>
    </row>
    <row r="586" spans="1:3" x14ac:dyDescent="0.25">
      <c r="A586">
        <v>3.2</v>
      </c>
      <c r="B586">
        <v>72.2</v>
      </c>
      <c r="C586" t="s">
        <v>40</v>
      </c>
    </row>
    <row r="587" spans="1:3" x14ac:dyDescent="0.25">
      <c r="A587">
        <v>3.45</v>
      </c>
      <c r="B587">
        <v>64.14</v>
      </c>
      <c r="C587" t="s">
        <v>40</v>
      </c>
    </row>
    <row r="588" spans="1:3" x14ac:dyDescent="0.25">
      <c r="A588">
        <v>3.7</v>
      </c>
      <c r="B588">
        <v>60.39</v>
      </c>
      <c r="C588" t="s">
        <v>40</v>
      </c>
    </row>
    <row r="589" spans="1:3" x14ac:dyDescent="0.25">
      <c r="A589">
        <v>3.983333333</v>
      </c>
      <c r="B589">
        <v>57.72</v>
      </c>
      <c r="C589" t="s">
        <v>40</v>
      </c>
    </row>
    <row r="590" spans="1:3" x14ac:dyDescent="0.25">
      <c r="A590">
        <v>4.233333333</v>
      </c>
      <c r="B590">
        <v>45.72</v>
      </c>
      <c r="C590" t="s">
        <v>40</v>
      </c>
    </row>
    <row r="591" spans="1:3" x14ac:dyDescent="0.25">
      <c r="A591">
        <v>0</v>
      </c>
      <c r="B591">
        <v>-25.04</v>
      </c>
      <c r="C591" t="s">
        <v>41</v>
      </c>
    </row>
    <row r="592" spans="1:3" x14ac:dyDescent="0.25">
      <c r="A592">
        <v>0.26666666700000002</v>
      </c>
      <c r="B592">
        <v>107.16</v>
      </c>
      <c r="C592" t="s">
        <v>41</v>
      </c>
    </row>
    <row r="593" spans="1:3" x14ac:dyDescent="0.25">
      <c r="A593">
        <v>0.55000000000000004</v>
      </c>
      <c r="B593">
        <v>119.71</v>
      </c>
      <c r="C593" t="s">
        <v>41</v>
      </c>
    </row>
    <row r="594" spans="1:3" x14ac:dyDescent="0.25">
      <c r="A594">
        <v>0.81666666700000001</v>
      </c>
      <c r="B594">
        <v>229.08</v>
      </c>
      <c r="C594" t="s">
        <v>41</v>
      </c>
    </row>
    <row r="595" spans="1:3" x14ac:dyDescent="0.25">
      <c r="A595">
        <v>1.0833333329999999</v>
      </c>
      <c r="B595">
        <v>357.72</v>
      </c>
      <c r="C595" t="s">
        <v>41</v>
      </c>
    </row>
    <row r="596" spans="1:3" x14ac:dyDescent="0.25">
      <c r="A596">
        <v>1.3666666670000001</v>
      </c>
      <c r="B596">
        <v>681.95</v>
      </c>
      <c r="C596" t="s">
        <v>41</v>
      </c>
    </row>
    <row r="597" spans="1:3" x14ac:dyDescent="0.25">
      <c r="A597">
        <v>1.6666666670000001</v>
      </c>
      <c r="B597">
        <v>684.91</v>
      </c>
      <c r="C597" t="s">
        <v>41</v>
      </c>
    </row>
    <row r="598" spans="1:3" x14ac:dyDescent="0.25">
      <c r="A598">
        <v>1.9666666669999999</v>
      </c>
      <c r="B598">
        <v>1017.31</v>
      </c>
      <c r="C598" t="s">
        <v>41</v>
      </c>
    </row>
    <row r="599" spans="1:3" x14ac:dyDescent="0.25">
      <c r="A599">
        <v>2.266666667</v>
      </c>
      <c r="B599">
        <v>1124.3499999999999</v>
      </c>
      <c r="C599" t="s">
        <v>41</v>
      </c>
    </row>
    <row r="600" spans="1:3" x14ac:dyDescent="0.25">
      <c r="A600">
        <v>2.5666666669999998</v>
      </c>
      <c r="B600">
        <v>1252.94</v>
      </c>
      <c r="C600" t="s">
        <v>41</v>
      </c>
    </row>
    <row r="601" spans="1:3" x14ac:dyDescent="0.25">
      <c r="A601">
        <v>2.8833333329999999</v>
      </c>
      <c r="B601">
        <v>1289.55</v>
      </c>
      <c r="C601" t="s">
        <v>41</v>
      </c>
    </row>
    <row r="602" spans="1:3" x14ac:dyDescent="0.25">
      <c r="A602">
        <v>3.2</v>
      </c>
      <c r="B602">
        <v>1323.24</v>
      </c>
      <c r="C602" t="s">
        <v>41</v>
      </c>
    </row>
    <row r="603" spans="1:3" x14ac:dyDescent="0.25">
      <c r="A603">
        <v>3.5</v>
      </c>
      <c r="B603">
        <v>1311.47</v>
      </c>
      <c r="C603" t="s">
        <v>41</v>
      </c>
    </row>
    <row r="604" spans="1:3" x14ac:dyDescent="0.25">
      <c r="A604">
        <v>3.8</v>
      </c>
      <c r="B604">
        <v>1330.35</v>
      </c>
      <c r="C604" t="s">
        <v>41</v>
      </c>
    </row>
    <row r="605" spans="1:3" x14ac:dyDescent="0.25">
      <c r="A605">
        <v>4.0999999999999996</v>
      </c>
      <c r="B605">
        <v>1341.61</v>
      </c>
      <c r="C605" t="s">
        <v>41</v>
      </c>
    </row>
    <row r="606" spans="1:3" x14ac:dyDescent="0.25">
      <c r="A606">
        <v>4.4000000000000004</v>
      </c>
      <c r="B606">
        <v>1337.67</v>
      </c>
      <c r="C606" t="s">
        <v>41</v>
      </c>
    </row>
    <row r="607" spans="1:3" x14ac:dyDescent="0.25">
      <c r="A607">
        <v>0</v>
      </c>
      <c r="B607">
        <v>-25.94</v>
      </c>
      <c r="C607" t="s">
        <v>42</v>
      </c>
    </row>
    <row r="608" spans="1:3" x14ac:dyDescent="0.25">
      <c r="A608">
        <v>0.133333333</v>
      </c>
      <c r="B608">
        <v>98.7</v>
      </c>
      <c r="C608" t="s">
        <v>42</v>
      </c>
    </row>
    <row r="609" spans="1:3" x14ac:dyDescent="0.25">
      <c r="A609">
        <v>0.43333333299999999</v>
      </c>
      <c r="B609">
        <v>142.5</v>
      </c>
      <c r="C609" t="s">
        <v>42</v>
      </c>
    </row>
    <row r="610" spans="1:3" x14ac:dyDescent="0.25">
      <c r="A610">
        <v>0.73333333300000003</v>
      </c>
      <c r="B610">
        <v>181.99</v>
      </c>
      <c r="C610" t="s">
        <v>42</v>
      </c>
    </row>
    <row r="611" spans="1:3" x14ac:dyDescent="0.25">
      <c r="A611">
        <v>1.016666667</v>
      </c>
      <c r="B611">
        <v>258.02</v>
      </c>
      <c r="C611" t="s">
        <v>42</v>
      </c>
    </row>
    <row r="612" spans="1:3" x14ac:dyDescent="0.25">
      <c r="A612">
        <v>1.3</v>
      </c>
      <c r="B612">
        <v>319.25</v>
      </c>
      <c r="C612" t="s">
        <v>42</v>
      </c>
    </row>
    <row r="613" spans="1:3" x14ac:dyDescent="0.25">
      <c r="A613">
        <v>1.566666667</v>
      </c>
      <c r="B613">
        <v>347.01</v>
      </c>
      <c r="C613" t="s">
        <v>42</v>
      </c>
    </row>
    <row r="614" spans="1:3" x14ac:dyDescent="0.25">
      <c r="A614">
        <v>1.8833333329999999</v>
      </c>
      <c r="B614">
        <v>411.11</v>
      </c>
      <c r="C614" t="s">
        <v>42</v>
      </c>
    </row>
    <row r="615" spans="1:3" x14ac:dyDescent="0.25">
      <c r="A615">
        <v>2.1666666669999999</v>
      </c>
      <c r="B615">
        <v>488.16</v>
      </c>
      <c r="C615" t="s">
        <v>42</v>
      </c>
    </row>
    <row r="616" spans="1:3" x14ac:dyDescent="0.25">
      <c r="A616">
        <v>2.6166666670000001</v>
      </c>
      <c r="B616">
        <v>582.75</v>
      </c>
      <c r="C616" t="s">
        <v>42</v>
      </c>
    </row>
    <row r="617" spans="1:3" x14ac:dyDescent="0.25">
      <c r="A617">
        <v>2.9</v>
      </c>
      <c r="B617">
        <v>616.30999999999995</v>
      </c>
      <c r="C617" t="s">
        <v>42</v>
      </c>
    </row>
    <row r="618" spans="1:3" x14ac:dyDescent="0.25">
      <c r="A618">
        <v>3.1833333330000002</v>
      </c>
      <c r="B618">
        <v>744.76</v>
      </c>
      <c r="C618" t="s">
        <v>42</v>
      </c>
    </row>
    <row r="619" spans="1:3" x14ac:dyDescent="0.25">
      <c r="A619">
        <v>3.483333333</v>
      </c>
      <c r="B619">
        <v>756.41</v>
      </c>
      <c r="C619" t="s">
        <v>42</v>
      </c>
    </row>
    <row r="620" spans="1:3" x14ac:dyDescent="0.25">
      <c r="A620">
        <v>3.766666667</v>
      </c>
      <c r="B620">
        <v>747.84</v>
      </c>
      <c r="C620" t="s">
        <v>42</v>
      </c>
    </row>
    <row r="621" spans="1:3" x14ac:dyDescent="0.25">
      <c r="A621">
        <v>4.05</v>
      </c>
      <c r="B621">
        <v>668.2</v>
      </c>
      <c r="C621" t="s">
        <v>42</v>
      </c>
    </row>
    <row r="622" spans="1:3" x14ac:dyDescent="0.25">
      <c r="A622">
        <v>4.3333333329999997</v>
      </c>
      <c r="B622">
        <v>590.46</v>
      </c>
      <c r="C622" t="s">
        <v>42</v>
      </c>
    </row>
    <row r="623" spans="1:3" x14ac:dyDescent="0.25">
      <c r="A623">
        <v>0</v>
      </c>
      <c r="B623">
        <v>-25.25</v>
      </c>
      <c r="C623" t="s">
        <v>43</v>
      </c>
    </row>
    <row r="624" spans="1:3" x14ac:dyDescent="0.25">
      <c r="A624">
        <v>0.16666666699999999</v>
      </c>
      <c r="B624">
        <v>3.17</v>
      </c>
      <c r="C624" t="s">
        <v>43</v>
      </c>
    </row>
    <row r="625" spans="1:3" x14ac:dyDescent="0.25">
      <c r="A625">
        <v>0.45</v>
      </c>
      <c r="B625">
        <v>46.55</v>
      </c>
      <c r="C625" t="s">
        <v>43</v>
      </c>
    </row>
    <row r="626" spans="1:3" x14ac:dyDescent="0.25">
      <c r="A626">
        <v>0.71666666700000003</v>
      </c>
      <c r="B626">
        <v>55.36</v>
      </c>
      <c r="C626" t="s">
        <v>43</v>
      </c>
    </row>
    <row r="627" spans="1:3" x14ac:dyDescent="0.25">
      <c r="A627">
        <v>1.016666667</v>
      </c>
      <c r="B627">
        <v>152.52000000000001</v>
      </c>
      <c r="C627" t="s">
        <v>43</v>
      </c>
    </row>
    <row r="628" spans="1:3" x14ac:dyDescent="0.25">
      <c r="A628">
        <v>1.316666667</v>
      </c>
      <c r="B628">
        <v>157.82</v>
      </c>
      <c r="C628" t="s">
        <v>43</v>
      </c>
    </row>
    <row r="629" spans="1:3" x14ac:dyDescent="0.25">
      <c r="A629">
        <v>1.6</v>
      </c>
      <c r="B629">
        <v>160.04</v>
      </c>
      <c r="C629" t="s">
        <v>43</v>
      </c>
    </row>
    <row r="630" spans="1:3" x14ac:dyDescent="0.25">
      <c r="A630">
        <v>1.9</v>
      </c>
      <c r="B630">
        <v>160.66999999999999</v>
      </c>
      <c r="C630" t="s">
        <v>43</v>
      </c>
    </row>
    <row r="631" spans="1:3" x14ac:dyDescent="0.25">
      <c r="A631">
        <v>2.1833333330000002</v>
      </c>
      <c r="B631">
        <v>172.78</v>
      </c>
      <c r="C631" t="s">
        <v>43</v>
      </c>
    </row>
    <row r="632" spans="1:3" x14ac:dyDescent="0.25">
      <c r="A632">
        <v>2.483333333</v>
      </c>
      <c r="B632">
        <v>148.34</v>
      </c>
      <c r="C632" t="s">
        <v>43</v>
      </c>
    </row>
    <row r="633" spans="1:3" x14ac:dyDescent="0.25">
      <c r="A633">
        <v>2.75</v>
      </c>
      <c r="B633">
        <v>139.69</v>
      </c>
      <c r="C633" t="s">
        <v>43</v>
      </c>
    </row>
    <row r="634" spans="1:3" x14ac:dyDescent="0.25">
      <c r="A634">
        <v>3.05</v>
      </c>
      <c r="B634">
        <v>141.97</v>
      </c>
      <c r="C634" t="s">
        <v>43</v>
      </c>
    </row>
    <row r="635" spans="1:3" x14ac:dyDescent="0.25">
      <c r="A635">
        <v>3.3166666669999998</v>
      </c>
      <c r="B635">
        <v>131.11000000000001</v>
      </c>
      <c r="C635" t="s">
        <v>43</v>
      </c>
    </row>
    <row r="636" spans="1:3" x14ac:dyDescent="0.25">
      <c r="A636">
        <v>3.6</v>
      </c>
      <c r="B636">
        <v>99.95</v>
      </c>
      <c r="C636" t="s">
        <v>43</v>
      </c>
    </row>
    <row r="637" spans="1:3" x14ac:dyDescent="0.25">
      <c r="A637">
        <v>3.9</v>
      </c>
      <c r="B637">
        <v>83.83</v>
      </c>
      <c r="C637" t="s">
        <v>43</v>
      </c>
    </row>
    <row r="638" spans="1:3" x14ac:dyDescent="0.25">
      <c r="A638">
        <v>4.1833333330000002</v>
      </c>
      <c r="B638">
        <v>73.680000000000007</v>
      </c>
      <c r="C638" t="s">
        <v>43</v>
      </c>
    </row>
    <row r="639" spans="1:3" x14ac:dyDescent="0.25">
      <c r="A639">
        <v>4.4666666670000001</v>
      </c>
      <c r="B639">
        <v>72.77</v>
      </c>
      <c r="C63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42"/>
  <sheetViews>
    <sheetView workbookViewId="0">
      <selection sqref="A1:XFD1"/>
    </sheetView>
  </sheetViews>
  <sheetFormatPr defaultColWidth="8.85546875" defaultRowHeight="15" x14ac:dyDescent="0.25"/>
  <cols>
    <col min="6" max="6" width="9.140625" style="3"/>
  </cols>
  <sheetData>
    <row r="1" spans="2:10" x14ac:dyDescent="0.25">
      <c r="B1" t="s">
        <v>3</v>
      </c>
      <c r="C1" t="s">
        <v>49</v>
      </c>
      <c r="D1" t="s">
        <v>50</v>
      </c>
      <c r="E1" t="s">
        <v>51</v>
      </c>
      <c r="F1" s="3">
        <v>9542.47559</v>
      </c>
      <c r="I1" t="s">
        <v>3</v>
      </c>
      <c r="J1" s="3">
        <v>9542.47559</v>
      </c>
    </row>
    <row r="2" spans="2:10" x14ac:dyDescent="0.25">
      <c r="B2" t="s">
        <v>4</v>
      </c>
      <c r="C2" t="s">
        <v>49</v>
      </c>
      <c r="D2" t="s">
        <v>50</v>
      </c>
      <c r="E2" t="s">
        <v>51</v>
      </c>
      <c r="F2" s="3">
        <v>9065.4111300000004</v>
      </c>
      <c r="I2" t="s">
        <v>4</v>
      </c>
      <c r="J2" s="3">
        <v>9065.4111300000004</v>
      </c>
    </row>
    <row r="3" spans="2:10" x14ac:dyDescent="0.25">
      <c r="B3" t="s">
        <v>5</v>
      </c>
      <c r="C3" t="s">
        <v>49</v>
      </c>
      <c r="D3" t="s">
        <v>50</v>
      </c>
      <c r="E3" t="s">
        <v>51</v>
      </c>
      <c r="F3" s="3">
        <v>2764.5661599999999</v>
      </c>
      <c r="I3" t="s">
        <v>5</v>
      </c>
      <c r="J3" s="3">
        <v>2764.5661599999999</v>
      </c>
    </row>
    <row r="4" spans="2:10" x14ac:dyDescent="0.25">
      <c r="B4" t="s">
        <v>6</v>
      </c>
      <c r="C4" t="s">
        <v>49</v>
      </c>
      <c r="D4" t="s">
        <v>50</v>
      </c>
      <c r="E4" t="s">
        <v>51</v>
      </c>
      <c r="F4" s="3">
        <v>3166.2883299999999</v>
      </c>
      <c r="I4" t="s">
        <v>6</v>
      </c>
      <c r="J4" s="3">
        <v>3166.2883299999999</v>
      </c>
    </row>
    <row r="5" spans="2:10" x14ac:dyDescent="0.25">
      <c r="B5" t="s">
        <v>7</v>
      </c>
      <c r="C5" t="s">
        <v>49</v>
      </c>
      <c r="D5" t="s">
        <v>50</v>
      </c>
      <c r="E5" t="s">
        <v>51</v>
      </c>
      <c r="F5" s="3">
        <v>7158.2319299999999</v>
      </c>
      <c r="I5" t="s">
        <v>7</v>
      </c>
      <c r="J5" s="3">
        <v>7158.2319299999999</v>
      </c>
    </row>
    <row r="6" spans="2:10" x14ac:dyDescent="0.25">
      <c r="B6" t="s">
        <v>8</v>
      </c>
      <c r="C6" t="s">
        <v>49</v>
      </c>
      <c r="D6" t="s">
        <v>50</v>
      </c>
      <c r="E6" t="s">
        <v>51</v>
      </c>
      <c r="F6" s="3">
        <v>486.75152600000001</v>
      </c>
      <c r="I6" t="s">
        <v>8</v>
      </c>
      <c r="J6" s="3">
        <v>486.75152600000001</v>
      </c>
    </row>
    <row r="7" spans="2:10" x14ac:dyDescent="0.25">
      <c r="B7" t="s">
        <v>9</v>
      </c>
      <c r="C7" t="s">
        <v>49</v>
      </c>
      <c r="D7" t="s">
        <v>50</v>
      </c>
      <c r="E7" t="s">
        <v>51</v>
      </c>
      <c r="F7" s="3">
        <v>455.72860700000001</v>
      </c>
      <c r="I7" t="s">
        <v>9</v>
      </c>
      <c r="J7" s="3">
        <v>455.72860700000001</v>
      </c>
    </row>
    <row r="8" spans="2:10" x14ac:dyDescent="0.25">
      <c r="B8" t="s">
        <v>10</v>
      </c>
      <c r="C8" t="s">
        <v>49</v>
      </c>
      <c r="D8" t="s">
        <v>50</v>
      </c>
      <c r="E8" t="s">
        <v>51</v>
      </c>
      <c r="F8" s="3">
        <v>431.057434</v>
      </c>
      <c r="I8" t="s">
        <v>10</v>
      </c>
      <c r="J8" s="3">
        <v>431.057434</v>
      </c>
    </row>
    <row r="9" spans="2:10" x14ac:dyDescent="0.25">
      <c r="B9" t="s">
        <v>11</v>
      </c>
      <c r="C9" t="s">
        <v>49</v>
      </c>
      <c r="D9" t="s">
        <v>50</v>
      </c>
      <c r="E9" t="s">
        <v>51</v>
      </c>
      <c r="F9" s="3">
        <v>107.00582900000001</v>
      </c>
      <c r="I9" t="s">
        <v>11</v>
      </c>
      <c r="J9" s="3">
        <v>107.00582900000001</v>
      </c>
    </row>
    <row r="10" spans="2:10" x14ac:dyDescent="0.25">
      <c r="B10" t="s">
        <v>12</v>
      </c>
      <c r="C10" t="s">
        <v>49</v>
      </c>
      <c r="D10" t="s">
        <v>50</v>
      </c>
      <c r="E10" t="s">
        <v>51</v>
      </c>
      <c r="F10" s="3">
        <v>871.66925000000003</v>
      </c>
      <c r="I10" t="s">
        <v>12</v>
      </c>
      <c r="J10" s="3">
        <v>871.66925000000003</v>
      </c>
    </row>
    <row r="11" spans="2:10" x14ac:dyDescent="0.25">
      <c r="B11" t="s">
        <v>13</v>
      </c>
      <c r="C11" t="s">
        <v>49</v>
      </c>
      <c r="D11" t="s">
        <v>50</v>
      </c>
      <c r="E11" t="s">
        <v>51</v>
      </c>
      <c r="F11" s="3">
        <v>416.84661899999998</v>
      </c>
      <c r="I11" t="s">
        <v>13</v>
      </c>
      <c r="J11" s="3">
        <v>416.84661899999998</v>
      </c>
    </row>
    <row r="12" spans="2:10" x14ac:dyDescent="0.25">
      <c r="B12" t="s">
        <v>14</v>
      </c>
      <c r="C12" t="s">
        <v>49</v>
      </c>
      <c r="D12" t="s">
        <v>50</v>
      </c>
      <c r="E12" t="s">
        <v>51</v>
      </c>
      <c r="F12" s="3">
        <v>7398.38184</v>
      </c>
      <c r="I12" t="s">
        <v>14</v>
      </c>
      <c r="J12" s="3">
        <v>7398.38184</v>
      </c>
    </row>
    <row r="13" spans="2:10" x14ac:dyDescent="0.25">
      <c r="B13" t="s">
        <v>15</v>
      </c>
      <c r="C13" t="s">
        <v>49</v>
      </c>
      <c r="D13" t="s">
        <v>50</v>
      </c>
      <c r="E13" t="s">
        <v>51</v>
      </c>
      <c r="F13" s="3">
        <v>845.25524900000005</v>
      </c>
      <c r="I13" t="s">
        <v>15</v>
      </c>
      <c r="J13" s="3">
        <v>845.25524900000005</v>
      </c>
    </row>
    <row r="14" spans="2:10" x14ac:dyDescent="0.25">
      <c r="B14" t="s">
        <v>16</v>
      </c>
      <c r="C14" t="s">
        <v>49</v>
      </c>
      <c r="D14" t="s">
        <v>50</v>
      </c>
      <c r="E14" t="s">
        <v>51</v>
      </c>
      <c r="F14" s="3">
        <v>333.69693000000001</v>
      </c>
      <c r="I14" t="s">
        <v>16</v>
      </c>
      <c r="J14" s="3">
        <v>333.69693000000001</v>
      </c>
    </row>
    <row r="15" spans="2:10" x14ac:dyDescent="0.25">
      <c r="B15" t="s">
        <v>17</v>
      </c>
      <c r="C15" t="s">
        <v>49</v>
      </c>
      <c r="D15" t="s">
        <v>50</v>
      </c>
      <c r="E15" t="s">
        <v>51</v>
      </c>
      <c r="F15" s="3">
        <v>3900.36816</v>
      </c>
      <c r="I15" t="s">
        <v>17</v>
      </c>
      <c r="J15" s="3">
        <v>3900.36816</v>
      </c>
    </row>
    <row r="16" spans="2:10" x14ac:dyDescent="0.25">
      <c r="B16" t="s">
        <v>18</v>
      </c>
      <c r="C16" t="s">
        <v>49</v>
      </c>
      <c r="D16" t="s">
        <v>50</v>
      </c>
      <c r="E16" t="s">
        <v>51</v>
      </c>
      <c r="F16" s="3">
        <v>2480.75</v>
      </c>
      <c r="I16" t="s">
        <v>18</v>
      </c>
      <c r="J16" s="3">
        <v>2480.75</v>
      </c>
    </row>
    <row r="17" spans="2:10" x14ac:dyDescent="0.25">
      <c r="B17" t="s">
        <v>19</v>
      </c>
      <c r="C17" t="s">
        <v>49</v>
      </c>
      <c r="D17" t="s">
        <v>50</v>
      </c>
      <c r="E17" t="s">
        <v>51</v>
      </c>
      <c r="F17" s="3">
        <v>4422.8862300000001</v>
      </c>
      <c r="I17" t="s">
        <v>19</v>
      </c>
      <c r="J17" s="3">
        <v>4422.8862300000001</v>
      </c>
    </row>
    <row r="18" spans="2:10" x14ac:dyDescent="0.25">
      <c r="B18" t="s">
        <v>20</v>
      </c>
      <c r="C18" t="s">
        <v>49</v>
      </c>
      <c r="D18" t="s">
        <v>50</v>
      </c>
      <c r="E18" t="s">
        <v>51</v>
      </c>
      <c r="F18" s="3">
        <v>756.649719</v>
      </c>
      <c r="I18" t="s">
        <v>20</v>
      </c>
      <c r="J18" s="3">
        <v>756.649719</v>
      </c>
    </row>
    <row r="19" spans="2:10" x14ac:dyDescent="0.25">
      <c r="B19" t="s">
        <v>21</v>
      </c>
      <c r="C19" t="s">
        <v>49</v>
      </c>
      <c r="D19" t="s">
        <v>50</v>
      </c>
      <c r="E19" t="s">
        <v>51</v>
      </c>
      <c r="F19" s="3">
        <v>631.403503</v>
      </c>
      <c r="I19" t="s">
        <v>21</v>
      </c>
      <c r="J19" s="3">
        <v>631.403503</v>
      </c>
    </row>
    <row r="20" spans="2:10" x14ac:dyDescent="0.25">
      <c r="B20" t="s">
        <v>22</v>
      </c>
      <c r="C20" t="s">
        <v>49</v>
      </c>
      <c r="D20" t="s">
        <v>50</v>
      </c>
      <c r="E20" t="s">
        <v>51</v>
      </c>
      <c r="F20" s="3">
        <v>2444.8266600000002</v>
      </c>
      <c r="I20" t="s">
        <v>22</v>
      </c>
      <c r="J20" s="3">
        <v>2444.8266600000002</v>
      </c>
    </row>
    <row r="21" spans="2:10" x14ac:dyDescent="0.25">
      <c r="B21" t="s">
        <v>23</v>
      </c>
      <c r="C21" t="s">
        <v>49</v>
      </c>
      <c r="D21" t="s">
        <v>50</v>
      </c>
      <c r="E21" t="s">
        <v>51</v>
      </c>
      <c r="F21" s="3">
        <v>327.03607199999999</v>
      </c>
      <c r="I21" t="s">
        <v>23</v>
      </c>
      <c r="J21" s="3">
        <v>327.03607199999999</v>
      </c>
    </row>
    <row r="22" spans="2:10" x14ac:dyDescent="0.25">
      <c r="B22" t="s">
        <v>24</v>
      </c>
      <c r="C22" t="s">
        <v>49</v>
      </c>
      <c r="D22" t="s">
        <v>50</v>
      </c>
      <c r="E22" t="s">
        <v>51</v>
      </c>
      <c r="F22" s="3">
        <v>7598.4399400000002</v>
      </c>
      <c r="I22" t="s">
        <v>24</v>
      </c>
      <c r="J22" s="3">
        <v>7598.4399400000002</v>
      </c>
    </row>
    <row r="23" spans="2:10" x14ac:dyDescent="0.25">
      <c r="B23" t="s">
        <v>25</v>
      </c>
      <c r="C23" t="s">
        <v>49</v>
      </c>
      <c r="D23" t="s">
        <v>50</v>
      </c>
      <c r="E23" t="s">
        <v>51</v>
      </c>
      <c r="F23" s="3">
        <v>5631.3989300000003</v>
      </c>
      <c r="I23" t="s">
        <v>25</v>
      </c>
      <c r="J23" s="3">
        <v>5631.3989300000003</v>
      </c>
    </row>
    <row r="24" spans="2:10" x14ac:dyDescent="0.25">
      <c r="B24" t="s">
        <v>26</v>
      </c>
      <c r="C24" t="s">
        <v>49</v>
      </c>
      <c r="D24" t="s">
        <v>50</v>
      </c>
      <c r="E24" t="s">
        <v>51</v>
      </c>
      <c r="F24" s="3">
        <v>2730.0752000000002</v>
      </c>
      <c r="I24" t="s">
        <v>26</v>
      </c>
      <c r="J24" s="3">
        <v>2730.0752000000002</v>
      </c>
    </row>
    <row r="25" spans="2:10" x14ac:dyDescent="0.25">
      <c r="B25" t="s">
        <v>27</v>
      </c>
      <c r="C25" t="s">
        <v>49</v>
      </c>
      <c r="D25" t="s">
        <v>50</v>
      </c>
      <c r="E25" t="s">
        <v>51</v>
      </c>
      <c r="F25" s="3">
        <v>4578.0214800000003</v>
      </c>
      <c r="I25" t="s">
        <v>27</v>
      </c>
      <c r="J25" s="3">
        <v>4578.0214800000003</v>
      </c>
    </row>
    <row r="26" spans="2:10" x14ac:dyDescent="0.25">
      <c r="B26" t="s">
        <v>28</v>
      </c>
      <c r="C26" t="s">
        <v>49</v>
      </c>
      <c r="D26" t="s">
        <v>50</v>
      </c>
      <c r="E26" t="s">
        <v>51</v>
      </c>
      <c r="F26" s="3">
        <v>300.64828499999999</v>
      </c>
      <c r="I26" t="s">
        <v>28</v>
      </c>
      <c r="J26" s="3">
        <v>300.64828499999999</v>
      </c>
    </row>
    <row r="27" spans="2:10" x14ac:dyDescent="0.25">
      <c r="B27" t="s">
        <v>52</v>
      </c>
      <c r="C27" t="s">
        <v>49</v>
      </c>
      <c r="D27" t="s">
        <v>50</v>
      </c>
      <c r="E27" t="s">
        <v>51</v>
      </c>
      <c r="F27" s="3">
        <v>619.26318400000002</v>
      </c>
      <c r="I27" t="s">
        <v>52</v>
      </c>
      <c r="J27" s="3">
        <v>619.26318400000002</v>
      </c>
    </row>
    <row r="28" spans="2:10" x14ac:dyDescent="0.25">
      <c r="B28" t="s">
        <v>29</v>
      </c>
      <c r="C28" t="s">
        <v>49</v>
      </c>
      <c r="D28" t="s">
        <v>50</v>
      </c>
      <c r="E28" t="s">
        <v>51</v>
      </c>
      <c r="F28" s="3">
        <v>761.29290800000001</v>
      </c>
      <c r="I28" t="s">
        <v>29</v>
      </c>
      <c r="J28" s="3">
        <v>761.29290800000001</v>
      </c>
    </row>
    <row r="29" spans="2:10" x14ac:dyDescent="0.25">
      <c r="B29" t="s">
        <v>30</v>
      </c>
      <c r="C29" t="s">
        <v>49</v>
      </c>
      <c r="D29" t="s">
        <v>50</v>
      </c>
      <c r="E29" t="s">
        <v>51</v>
      </c>
      <c r="F29" s="3">
        <v>429.11682100000002</v>
      </c>
      <c r="I29" t="s">
        <v>30</v>
      </c>
      <c r="J29" s="3">
        <v>429.11682100000002</v>
      </c>
    </row>
    <row r="30" spans="2:10" x14ac:dyDescent="0.25">
      <c r="B30" t="s">
        <v>31</v>
      </c>
      <c r="C30" t="s">
        <v>49</v>
      </c>
      <c r="D30" t="s">
        <v>50</v>
      </c>
      <c r="E30" t="s">
        <v>51</v>
      </c>
      <c r="F30" s="3">
        <v>642.30316200000004</v>
      </c>
      <c r="I30" t="s">
        <v>31</v>
      </c>
      <c r="J30" s="3">
        <v>642.30316200000004</v>
      </c>
    </row>
    <row r="31" spans="2:10" x14ac:dyDescent="0.25">
      <c r="B31" t="s">
        <v>32</v>
      </c>
      <c r="C31" t="s">
        <v>49</v>
      </c>
      <c r="D31" t="s">
        <v>50</v>
      </c>
      <c r="E31" t="s">
        <v>51</v>
      </c>
      <c r="F31" s="3">
        <v>550.78063999999995</v>
      </c>
      <c r="I31" t="s">
        <v>32</v>
      </c>
      <c r="J31" s="3">
        <v>550.78063999999995</v>
      </c>
    </row>
    <row r="32" spans="2:10" x14ac:dyDescent="0.25">
      <c r="B32" t="s">
        <v>33</v>
      </c>
      <c r="C32" t="s">
        <v>49</v>
      </c>
      <c r="D32" t="s">
        <v>50</v>
      </c>
      <c r="E32" t="s">
        <v>51</v>
      </c>
      <c r="F32" s="3">
        <v>609.993652</v>
      </c>
      <c r="I32" t="s">
        <v>33</v>
      </c>
      <c r="J32" s="3">
        <v>609.993652</v>
      </c>
    </row>
    <row r="33" spans="2:10" x14ac:dyDescent="0.25">
      <c r="B33" t="s">
        <v>34</v>
      </c>
      <c r="C33" t="s">
        <v>49</v>
      </c>
      <c r="D33" t="s">
        <v>50</v>
      </c>
      <c r="E33" t="s">
        <v>51</v>
      </c>
      <c r="F33" s="3">
        <v>545.20593299999996</v>
      </c>
      <c r="I33" t="s">
        <v>34</v>
      </c>
      <c r="J33" s="3">
        <v>545.20593299999996</v>
      </c>
    </row>
    <row r="34" spans="2:10" x14ac:dyDescent="0.25">
      <c r="B34" t="s">
        <v>35</v>
      </c>
      <c r="C34" t="s">
        <v>49</v>
      </c>
      <c r="D34" t="s">
        <v>50</v>
      </c>
      <c r="E34" t="s">
        <v>51</v>
      </c>
      <c r="F34" s="3">
        <v>3065.5454100000002</v>
      </c>
      <c r="I34" t="s">
        <v>35</v>
      </c>
      <c r="J34" s="3">
        <v>3065.5454100000002</v>
      </c>
    </row>
    <row r="35" spans="2:10" x14ac:dyDescent="0.25">
      <c r="B35" t="s">
        <v>36</v>
      </c>
      <c r="C35" t="s">
        <v>49</v>
      </c>
      <c r="D35" t="s">
        <v>50</v>
      </c>
      <c r="E35" t="s">
        <v>51</v>
      </c>
      <c r="F35" s="3">
        <v>3117.0248999999999</v>
      </c>
      <c r="I35" t="s">
        <v>36</v>
      </c>
      <c r="J35" s="3">
        <v>3117.0248999999999</v>
      </c>
    </row>
    <row r="36" spans="2:10" x14ac:dyDescent="0.25">
      <c r="B36" t="s">
        <v>37</v>
      </c>
      <c r="C36" t="s">
        <v>49</v>
      </c>
      <c r="D36" t="s">
        <v>50</v>
      </c>
      <c r="E36" t="s">
        <v>51</v>
      </c>
      <c r="F36" s="3">
        <v>2608.7665999999999</v>
      </c>
      <c r="I36" t="s">
        <v>37</v>
      </c>
      <c r="J36" s="3">
        <v>2608.7665999999999</v>
      </c>
    </row>
    <row r="37" spans="2:10" x14ac:dyDescent="0.25">
      <c r="B37" t="s">
        <v>38</v>
      </c>
      <c r="C37" t="s">
        <v>49</v>
      </c>
      <c r="D37" t="s">
        <v>50</v>
      </c>
      <c r="E37" t="s">
        <v>51</v>
      </c>
      <c r="F37" s="3">
        <v>373.12750199999999</v>
      </c>
      <c r="I37" t="s">
        <v>38</v>
      </c>
      <c r="J37" s="3">
        <v>373.12750199999999</v>
      </c>
    </row>
    <row r="38" spans="2:10" x14ac:dyDescent="0.25">
      <c r="B38" t="s">
        <v>39</v>
      </c>
      <c r="C38" t="s">
        <v>49</v>
      </c>
      <c r="D38" t="s">
        <v>50</v>
      </c>
      <c r="E38" t="s">
        <v>51</v>
      </c>
      <c r="F38" s="3">
        <v>535.587219</v>
      </c>
      <c r="I38" t="s">
        <v>39</v>
      </c>
      <c r="J38" s="3">
        <v>535.587219</v>
      </c>
    </row>
    <row r="39" spans="2:10" x14ac:dyDescent="0.25">
      <c r="B39" t="s">
        <v>40</v>
      </c>
      <c r="C39" t="s">
        <v>49</v>
      </c>
      <c r="D39" t="s">
        <v>50</v>
      </c>
      <c r="E39" t="s">
        <v>51</v>
      </c>
      <c r="F39" s="3">
        <v>425.778595</v>
      </c>
      <c r="I39" t="s">
        <v>40</v>
      </c>
      <c r="J39" s="3">
        <v>425.778595</v>
      </c>
    </row>
    <row r="40" spans="2:10" x14ac:dyDescent="0.25">
      <c r="B40" t="s">
        <v>41</v>
      </c>
      <c r="C40" t="s">
        <v>49</v>
      </c>
      <c r="D40" t="s">
        <v>50</v>
      </c>
      <c r="E40" t="s">
        <v>51</v>
      </c>
      <c r="F40" s="3">
        <v>3863.7443800000001</v>
      </c>
      <c r="I40" t="s">
        <v>41</v>
      </c>
      <c r="J40" s="3">
        <v>3863.7443800000001</v>
      </c>
    </row>
    <row r="41" spans="2:10" x14ac:dyDescent="0.25">
      <c r="B41" t="s">
        <v>42</v>
      </c>
      <c r="C41" t="s">
        <v>49</v>
      </c>
      <c r="D41" t="s">
        <v>50</v>
      </c>
      <c r="E41" t="s">
        <v>51</v>
      </c>
      <c r="F41" s="3">
        <v>1990.9190699999999</v>
      </c>
      <c r="I41" t="s">
        <v>42</v>
      </c>
      <c r="J41" s="3">
        <v>1990.9190699999999</v>
      </c>
    </row>
    <row r="42" spans="2:10" x14ac:dyDescent="0.25">
      <c r="B42" t="s">
        <v>43</v>
      </c>
      <c r="C42" t="s">
        <v>49</v>
      </c>
      <c r="D42" t="s">
        <v>50</v>
      </c>
      <c r="E42" t="s">
        <v>51</v>
      </c>
      <c r="F42" s="3">
        <v>505.493225</v>
      </c>
      <c r="I42" t="s">
        <v>43</v>
      </c>
      <c r="J42" s="3">
        <v>505.493225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"/>
  <sheetViews>
    <sheetView workbookViewId="0">
      <selection activeCell="Q5" sqref="Q5"/>
    </sheetView>
  </sheetViews>
  <sheetFormatPr defaultColWidth="8.85546875" defaultRowHeight="15" x14ac:dyDescent="0.25"/>
  <cols>
    <col min="1" max="1" width="7.28515625" customWidth="1"/>
    <col min="2" max="2" width="10.140625" customWidth="1"/>
    <col min="3" max="4" width="6.140625" customWidth="1"/>
    <col min="5" max="5" width="8.28515625" customWidth="1"/>
    <col min="6" max="6" width="5.85546875" customWidth="1"/>
    <col min="7" max="7" width="6.140625" customWidth="1"/>
    <col min="8" max="8" width="7.85546875" customWidth="1"/>
    <col min="9" max="9" width="4.85546875" customWidth="1"/>
    <col min="10" max="10" width="5.85546875" customWidth="1"/>
    <col min="11" max="11" width="6.42578125" customWidth="1"/>
    <col min="12" max="12" width="6" customWidth="1"/>
    <col min="13" max="13" width="5.42578125" customWidth="1"/>
    <col min="14" max="14" width="8.28515625" customWidth="1"/>
    <col min="15" max="15" width="6.42578125" customWidth="1"/>
    <col min="16" max="16" width="12.42578125" customWidth="1"/>
    <col min="17" max="17" width="5.85546875" customWidth="1"/>
  </cols>
  <sheetData>
    <row r="1" spans="1:17" x14ac:dyDescent="0.25">
      <c r="A1" s="1" t="s">
        <v>54</v>
      </c>
      <c r="D1" s="1" t="s">
        <v>46</v>
      </c>
      <c r="G1" s="1" t="s">
        <v>47</v>
      </c>
      <c r="J1" s="1" t="s">
        <v>47</v>
      </c>
      <c r="M1" s="1" t="s">
        <v>48</v>
      </c>
      <c r="P1" s="1" t="s">
        <v>48</v>
      </c>
    </row>
    <row r="2" spans="1:17" s="1" customFormat="1" x14ac:dyDescent="0.25">
      <c r="A2" s="1" t="s">
        <v>56</v>
      </c>
      <c r="B2" s="1" t="s">
        <v>55</v>
      </c>
      <c r="D2" s="1" t="s">
        <v>56</v>
      </c>
      <c r="E2" s="1" t="s">
        <v>57</v>
      </c>
      <c r="G2" s="1" t="s">
        <v>56</v>
      </c>
      <c r="H2" s="1" t="s">
        <v>55</v>
      </c>
      <c r="J2" s="1" t="s">
        <v>56</v>
      </c>
      <c r="K2" s="1" t="s">
        <v>57</v>
      </c>
      <c r="M2" s="1" t="s">
        <v>56</v>
      </c>
      <c r="N2" s="1" t="s">
        <v>55</v>
      </c>
      <c r="P2" s="1" t="s">
        <v>56</v>
      </c>
      <c r="Q2" s="1" t="s">
        <v>58</v>
      </c>
    </row>
    <row r="3" spans="1:17" s="3" customFormat="1" x14ac:dyDescent="0.25">
      <c r="A3" s="3" t="s">
        <v>17</v>
      </c>
      <c r="B3" s="3">
        <v>3900.36816</v>
      </c>
      <c r="D3" t="s">
        <v>20</v>
      </c>
      <c r="E3" s="3">
        <v>756.649719</v>
      </c>
      <c r="G3" t="s">
        <v>35</v>
      </c>
      <c r="H3" s="3">
        <v>3065.5454100000002</v>
      </c>
      <c r="J3" t="s">
        <v>30</v>
      </c>
      <c r="K3" s="3">
        <v>429.11682100000002</v>
      </c>
      <c r="M3" s="6" t="s">
        <v>3</v>
      </c>
      <c r="N3" s="6">
        <v>9542.47559</v>
      </c>
      <c r="P3" s="3" t="s">
        <v>8</v>
      </c>
      <c r="Q3" s="3">
        <v>486.75152600000001</v>
      </c>
    </row>
    <row r="4" spans="1:17" s="3" customFormat="1" x14ac:dyDescent="0.25">
      <c r="A4" s="3" t="s">
        <v>18</v>
      </c>
      <c r="B4" s="3">
        <v>2480.75</v>
      </c>
      <c r="D4" t="s">
        <v>21</v>
      </c>
      <c r="E4" s="3">
        <v>631.403503</v>
      </c>
      <c r="G4" t="s">
        <v>36</v>
      </c>
      <c r="H4" s="3">
        <v>3117.0248999999999</v>
      </c>
      <c r="J4" t="s">
        <v>31</v>
      </c>
      <c r="K4" s="3">
        <v>642.30316200000004</v>
      </c>
      <c r="M4" s="3" t="s">
        <v>4</v>
      </c>
      <c r="N4" s="3">
        <v>9065.4111300000004</v>
      </c>
      <c r="P4" s="3" t="s">
        <v>9</v>
      </c>
      <c r="Q4" s="3">
        <v>455.72860700000001</v>
      </c>
    </row>
    <row r="5" spans="1:17" s="3" customFormat="1" x14ac:dyDescent="0.25">
      <c r="A5" s="3" t="s">
        <v>19</v>
      </c>
      <c r="B5" s="3">
        <v>4422.8862300000001</v>
      </c>
      <c r="D5" t="s">
        <v>23</v>
      </c>
      <c r="E5" s="3">
        <v>327.03607199999999</v>
      </c>
      <c r="G5" t="s">
        <v>37</v>
      </c>
      <c r="H5" s="3">
        <v>2608.7665999999999</v>
      </c>
      <c r="J5" t="s">
        <v>32</v>
      </c>
      <c r="K5" s="3">
        <v>550.78063999999995</v>
      </c>
      <c r="M5" s="3" t="s">
        <v>5</v>
      </c>
      <c r="N5" s="3">
        <v>2764.5661599999999</v>
      </c>
      <c r="P5" s="3" t="s">
        <v>10</v>
      </c>
      <c r="Q5" s="3">
        <v>431.057434</v>
      </c>
    </row>
    <row r="6" spans="1:17" s="3" customFormat="1" x14ac:dyDescent="0.25">
      <c r="A6" t="s">
        <v>22</v>
      </c>
      <c r="B6" s="3">
        <v>2444.8266600000002</v>
      </c>
      <c r="D6" t="s">
        <v>25</v>
      </c>
      <c r="E6" s="3">
        <v>5631.3989300000003</v>
      </c>
      <c r="G6" t="s">
        <v>38</v>
      </c>
      <c r="H6" s="3">
        <v>373.12750199999999</v>
      </c>
      <c r="J6" t="s">
        <v>33</v>
      </c>
      <c r="K6" s="3">
        <v>609.993652</v>
      </c>
      <c r="M6" s="3" t="s">
        <v>6</v>
      </c>
      <c r="N6" s="3">
        <v>3166.2883299999999</v>
      </c>
      <c r="P6" s="3" t="s">
        <v>11</v>
      </c>
      <c r="Q6" s="3">
        <v>107.00582900000001</v>
      </c>
    </row>
    <row r="7" spans="1:17" s="3" customFormat="1" x14ac:dyDescent="0.25">
      <c r="A7" t="s">
        <v>24</v>
      </c>
      <c r="B7" s="3">
        <v>7598.4399400000002</v>
      </c>
      <c r="D7" t="s">
        <v>28</v>
      </c>
      <c r="E7" s="3">
        <v>300.64828499999999</v>
      </c>
      <c r="G7" t="s">
        <v>39</v>
      </c>
      <c r="H7" s="3">
        <v>535.587219</v>
      </c>
      <c r="J7" t="s">
        <v>34</v>
      </c>
      <c r="K7" s="3">
        <v>545.20593299999996</v>
      </c>
      <c r="M7" s="3" t="s">
        <v>7</v>
      </c>
      <c r="N7" s="3">
        <v>7158.2319299999999</v>
      </c>
      <c r="P7" s="3" t="s">
        <v>12</v>
      </c>
      <c r="Q7" s="3">
        <v>871.66925000000003</v>
      </c>
    </row>
    <row r="8" spans="1:17" s="3" customFormat="1" x14ac:dyDescent="0.25">
      <c r="A8" t="s">
        <v>26</v>
      </c>
      <c r="B8" s="3">
        <v>2730.0752000000002</v>
      </c>
      <c r="D8" t="s">
        <v>52</v>
      </c>
      <c r="E8" s="3">
        <v>619.26318400000002</v>
      </c>
      <c r="G8" t="s">
        <v>41</v>
      </c>
      <c r="H8" s="3">
        <v>3863.7443800000001</v>
      </c>
      <c r="J8" t="s">
        <v>40</v>
      </c>
      <c r="K8" s="3">
        <v>425.778595</v>
      </c>
      <c r="M8" s="3" t="s">
        <v>14</v>
      </c>
      <c r="N8" s="3">
        <v>7398.38184</v>
      </c>
      <c r="P8" s="3" t="s">
        <v>13</v>
      </c>
      <c r="Q8" s="3">
        <v>416.84661899999998</v>
      </c>
    </row>
    <row r="9" spans="1:17" s="3" customFormat="1" x14ac:dyDescent="0.25">
      <c r="A9" t="s">
        <v>27</v>
      </c>
      <c r="B9" s="3">
        <v>4578.0214800000003</v>
      </c>
      <c r="D9" t="s">
        <v>29</v>
      </c>
      <c r="E9" s="3">
        <v>761.29290800000001</v>
      </c>
      <c r="G9" t="s">
        <v>42</v>
      </c>
      <c r="H9" s="3">
        <v>1990.9190699999999</v>
      </c>
      <c r="J9" t="s">
        <v>43</v>
      </c>
      <c r="K9" s="3">
        <v>505.493225</v>
      </c>
      <c r="M9" s="3" t="s">
        <v>15</v>
      </c>
      <c r="N9" s="3">
        <v>845.25524900000005</v>
      </c>
      <c r="P9" s="3" t="s">
        <v>16</v>
      </c>
      <c r="Q9" s="3">
        <v>333.69693000000001</v>
      </c>
    </row>
    <row r="10" spans="1:17" s="1" customFormat="1" x14ac:dyDescent="0.25">
      <c r="A10" s="1" t="s">
        <v>53</v>
      </c>
      <c r="B10" s="5">
        <f>AVERAGE(B3:B9)</f>
        <v>4022.1953814285712</v>
      </c>
      <c r="E10" s="5">
        <f>AVERAGE(E3:E9)</f>
        <v>1289.6703715714286</v>
      </c>
      <c r="H10" s="5">
        <f>AVERAGE(H3:H9)</f>
        <v>2222.1021544285713</v>
      </c>
      <c r="K10" s="5">
        <f>AVERAGE(K3:K9)</f>
        <v>529.81028971428566</v>
      </c>
      <c r="N10" s="5">
        <f>AVERAGE(N3:N9)</f>
        <v>5705.801461285715</v>
      </c>
      <c r="Q10" s="5">
        <f>AVERAGE(Q3:Q9)</f>
        <v>443.25088499999998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Raw-AUC- integd output</vt:lpstr>
      <vt:lpstr>Output results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</dc:creator>
  <cp:lastModifiedBy>Edna Chiang</cp:lastModifiedBy>
  <cp:lastPrinted>2020-04-04T15:55:31Z</cp:lastPrinted>
  <dcterms:created xsi:type="dcterms:W3CDTF">2020-04-03T17:29:42Z</dcterms:created>
  <dcterms:modified xsi:type="dcterms:W3CDTF">2021-08-21T20:38:58Z</dcterms:modified>
</cp:coreProperties>
</file>