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arb_CRDS/eCAMI/"/>
    </mc:Choice>
  </mc:AlternateContent>
  <xr:revisionPtr revIDLastSave="139" documentId="8_{EAC8F5B1-9C7A-4D3E-8FA0-65E395083545}" xr6:coauthVersionLast="47" xr6:coauthVersionMax="47" xr10:uidLastSave="{255A1E74-6263-42C6-A40B-BED941998896}"/>
  <bookViews>
    <workbookView xWindow="-28920" yWindow="-120" windowWidth="29040" windowHeight="15840" xr2:uid="{3BADEA35-55E2-4862-8C07-FC655D6CC4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D28" i="1"/>
  <c r="D27" i="1"/>
  <c r="D26" i="1"/>
  <c r="D25" i="1"/>
  <c r="D24" i="1"/>
  <c r="D23" i="1"/>
  <c r="D22" i="1"/>
  <c r="D21" i="1"/>
  <c r="D20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<sst xmlns="http://schemas.openxmlformats.org/spreadsheetml/2006/main" count="143" uniqueCount="34">
  <si>
    <t>Sample</t>
  </si>
  <si>
    <t>Protein</t>
  </si>
  <si>
    <t>ORF</t>
  </si>
  <si>
    <t>I-P01</t>
  </si>
  <si>
    <t>Endo</t>
  </si>
  <si>
    <t>I-P07</t>
  </si>
  <si>
    <t>All</t>
  </si>
  <si>
    <t>I-S07</t>
  </si>
  <si>
    <t>I-S34</t>
  </si>
  <si>
    <t>I-W33</t>
  </si>
  <si>
    <t>Exo</t>
  </si>
  <si>
    <t>I-P11</t>
  </si>
  <si>
    <t>I-S29</t>
  </si>
  <si>
    <t>I-W31</t>
  </si>
  <si>
    <t>I-W32</t>
  </si>
  <si>
    <t>Total_Reads</t>
  </si>
  <si>
    <t>Matches_Paired</t>
  </si>
  <si>
    <t>S-P03</t>
  </si>
  <si>
    <t>S-P09</t>
  </si>
  <si>
    <t>S-S05</t>
  </si>
  <si>
    <t>S-W36</t>
  </si>
  <si>
    <t>S-P12</t>
  </si>
  <si>
    <t>S-S08</t>
  </si>
  <si>
    <t>S-S32</t>
  </si>
  <si>
    <t>S-W20</t>
  </si>
  <si>
    <t>S-W37</t>
  </si>
  <si>
    <t>RelAbund*100000</t>
  </si>
  <si>
    <t>Season</t>
  </si>
  <si>
    <t>Spring</t>
  </si>
  <si>
    <t>Summer</t>
  </si>
  <si>
    <t>Winter</t>
  </si>
  <si>
    <t>Metabolism</t>
  </si>
  <si>
    <t>Active</t>
  </si>
  <si>
    <t>Hibernating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</si>
</sst>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045B-F6B7-4D9F-922A-633B7CAD8682}">
  <dimension ref="A1:H28"/>
  <sheetViews>
    <sheetView tabSelected="1" workbookViewId="0">
      <selection activeCell="F1" sqref="F1"/>
    </sheetView>
  </sheetViews>
  <sheetFormatPr defaultRowHeight="15" x14ac:dyDescent="0.25"/>
  <cols>
    <col min="6" max="6" width="12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15</v>
      </c>
      <c r="F1" s="1" t="s">
        <v>26</v>
      </c>
      <c r="G1" s="1" t="s">
        <v>27</v>
      </c>
      <c r="H1" s="1" t="s">
        <v>31</v>
      </c>
    </row>
    <row r="2" spans="1:8" x14ac:dyDescent="0.25">
      <c r="A2" t="s">
        <v>3</v>
      </c>
      <c r="B2" t="s">
        <v>4</v>
      </c>
      <c r="C2" t="s">
        <v>6</v>
      </c>
      <c r="D2">
        <v>9</v>
      </c>
      <c r="E2">
        <v>43205898</v>
      </c>
      <c r="F2">
        <f>(D2/E2)*100000</f>
        <v>2.0830489392906496E-2</v>
      </c>
      <c r="G2" t="s">
        <v>28</v>
      </c>
      <c r="H2" t="s">
        <v>32</v>
      </c>
    </row>
    <row r="3" spans="1:8" x14ac:dyDescent="0.25">
      <c r="A3" t="s">
        <v>5</v>
      </c>
      <c r="B3" t="s">
        <v>4</v>
      </c>
      <c r="C3" t="s">
        <v>6</v>
      </c>
      <c r="D3">
        <v>16</v>
      </c>
      <c r="E3">
        <v>38181438</v>
      </c>
      <c r="F3">
        <f t="shared" ref="F3:F28" si="0">(D3/E3)*100000</f>
        <v>4.1905179160617256E-2</v>
      </c>
      <c r="G3" t="s">
        <v>28</v>
      </c>
      <c r="H3" t="s">
        <v>32</v>
      </c>
    </row>
    <row r="4" spans="1:8" x14ac:dyDescent="0.25">
      <c r="A4" t="s">
        <v>7</v>
      </c>
      <c r="B4" t="s">
        <v>4</v>
      </c>
      <c r="C4" t="s">
        <v>6</v>
      </c>
      <c r="D4">
        <v>1</v>
      </c>
      <c r="E4">
        <v>42085428</v>
      </c>
      <c r="F4">
        <f t="shared" si="0"/>
        <v>2.3761193541859669E-3</v>
      </c>
      <c r="G4" t="s">
        <v>29</v>
      </c>
      <c r="H4" t="s">
        <v>32</v>
      </c>
    </row>
    <row r="5" spans="1:8" x14ac:dyDescent="0.25">
      <c r="A5" t="s">
        <v>8</v>
      </c>
      <c r="B5" t="s">
        <v>4</v>
      </c>
      <c r="C5" t="s">
        <v>6</v>
      </c>
      <c r="D5">
        <v>214</v>
      </c>
      <c r="E5">
        <v>42654974</v>
      </c>
      <c r="F5">
        <f t="shared" si="0"/>
        <v>0.50169998931425908</v>
      </c>
      <c r="G5" t="s">
        <v>29</v>
      </c>
      <c r="H5" t="s">
        <v>32</v>
      </c>
    </row>
    <row r="6" spans="1:8" x14ac:dyDescent="0.25">
      <c r="A6" t="s">
        <v>9</v>
      </c>
      <c r="B6" t="s">
        <v>4</v>
      </c>
      <c r="C6" t="s">
        <v>6</v>
      </c>
      <c r="D6">
        <v>5</v>
      </c>
      <c r="E6">
        <v>35083337</v>
      </c>
      <c r="F6">
        <f t="shared" si="0"/>
        <v>1.425177998318689E-2</v>
      </c>
      <c r="G6" t="s">
        <v>30</v>
      </c>
      <c r="H6" t="s">
        <v>33</v>
      </c>
    </row>
    <row r="7" spans="1:8" x14ac:dyDescent="0.25">
      <c r="A7" t="s">
        <v>3</v>
      </c>
      <c r="B7" t="s">
        <v>10</v>
      </c>
      <c r="C7" t="s">
        <v>6</v>
      </c>
      <c r="D7">
        <f>798+244</f>
        <v>1042</v>
      </c>
      <c r="E7">
        <v>43205898</v>
      </c>
      <c r="F7">
        <f t="shared" si="0"/>
        <v>2.4117077719342856</v>
      </c>
      <c r="G7" t="s">
        <v>28</v>
      </c>
      <c r="H7" t="s">
        <v>32</v>
      </c>
    </row>
    <row r="8" spans="1:8" x14ac:dyDescent="0.25">
      <c r="A8" t="s">
        <v>5</v>
      </c>
      <c r="B8" t="s">
        <v>10</v>
      </c>
      <c r="C8" t="s">
        <v>6</v>
      </c>
      <c r="D8">
        <f>1277+424</f>
        <v>1701</v>
      </c>
      <c r="E8">
        <v>38181438</v>
      </c>
      <c r="F8">
        <f t="shared" si="0"/>
        <v>4.4550443595131224</v>
      </c>
      <c r="G8" t="s">
        <v>28</v>
      </c>
      <c r="H8" t="s">
        <v>32</v>
      </c>
    </row>
    <row r="9" spans="1:8" x14ac:dyDescent="0.25">
      <c r="A9" t="s">
        <v>11</v>
      </c>
      <c r="B9" t="s">
        <v>10</v>
      </c>
      <c r="C9" t="s">
        <v>6</v>
      </c>
      <c r="D9">
        <f>781+56</f>
        <v>837</v>
      </c>
      <c r="E9">
        <v>22837432</v>
      </c>
      <c r="F9">
        <f t="shared" si="0"/>
        <v>3.6650355434008515</v>
      </c>
      <c r="G9" t="s">
        <v>28</v>
      </c>
      <c r="H9" t="s">
        <v>32</v>
      </c>
    </row>
    <row r="10" spans="1:8" x14ac:dyDescent="0.25">
      <c r="A10" t="s">
        <v>7</v>
      </c>
      <c r="B10" t="s">
        <v>10</v>
      </c>
      <c r="C10" t="s">
        <v>6</v>
      </c>
      <c r="D10">
        <f>1429+361</f>
        <v>1790</v>
      </c>
      <c r="E10">
        <v>42085428</v>
      </c>
      <c r="F10">
        <f t="shared" si="0"/>
        <v>4.2532536439928803</v>
      </c>
      <c r="G10" t="s">
        <v>29</v>
      </c>
      <c r="H10" t="s">
        <v>32</v>
      </c>
    </row>
    <row r="11" spans="1:8" x14ac:dyDescent="0.25">
      <c r="A11" t="s">
        <v>12</v>
      </c>
      <c r="B11" t="s">
        <v>10</v>
      </c>
      <c r="C11" t="s">
        <v>6</v>
      </c>
      <c r="D11">
        <f>2924+747</f>
        <v>3671</v>
      </c>
      <c r="E11">
        <v>59075228</v>
      </c>
      <c r="F11">
        <f t="shared" si="0"/>
        <v>6.2141105913294155</v>
      </c>
      <c r="G11" t="s">
        <v>29</v>
      </c>
      <c r="H11" t="s">
        <v>32</v>
      </c>
    </row>
    <row r="12" spans="1:8" x14ac:dyDescent="0.25">
      <c r="A12" t="s">
        <v>8</v>
      </c>
      <c r="B12" t="s">
        <v>10</v>
      </c>
      <c r="C12" t="s">
        <v>6</v>
      </c>
      <c r="D12">
        <f>580+91</f>
        <v>671</v>
      </c>
      <c r="E12">
        <v>42654974</v>
      </c>
      <c r="F12">
        <f t="shared" si="0"/>
        <v>1.5730873496722799</v>
      </c>
      <c r="G12" t="s">
        <v>29</v>
      </c>
      <c r="H12" t="s">
        <v>32</v>
      </c>
    </row>
    <row r="13" spans="1:8" x14ac:dyDescent="0.25">
      <c r="A13" t="s">
        <v>13</v>
      </c>
      <c r="B13" t="s">
        <v>10</v>
      </c>
      <c r="C13" t="s">
        <v>6</v>
      </c>
      <c r="D13">
        <f>2076+54</f>
        <v>2130</v>
      </c>
      <c r="E13">
        <v>27200061</v>
      </c>
      <c r="F13">
        <f t="shared" si="0"/>
        <v>7.8308647910752853</v>
      </c>
      <c r="G13" t="s">
        <v>30</v>
      </c>
      <c r="H13" t="s">
        <v>33</v>
      </c>
    </row>
    <row r="14" spans="1:8" x14ac:dyDescent="0.25">
      <c r="A14" t="s">
        <v>14</v>
      </c>
      <c r="B14" t="s">
        <v>10</v>
      </c>
      <c r="C14" t="s">
        <v>6</v>
      </c>
      <c r="D14">
        <f>1213+135</f>
        <v>1348</v>
      </c>
      <c r="E14">
        <v>32447437</v>
      </c>
      <c r="F14">
        <f t="shared" si="0"/>
        <v>4.1544113330122192</v>
      </c>
      <c r="G14" t="s">
        <v>30</v>
      </c>
      <c r="H14" t="s">
        <v>33</v>
      </c>
    </row>
    <row r="15" spans="1:8" x14ac:dyDescent="0.25">
      <c r="A15" t="s">
        <v>9</v>
      </c>
      <c r="B15" t="s">
        <v>10</v>
      </c>
      <c r="C15" t="s">
        <v>6</v>
      </c>
      <c r="D15">
        <f>470+33</f>
        <v>503</v>
      </c>
      <c r="E15">
        <v>35083337</v>
      </c>
      <c r="F15">
        <f t="shared" si="0"/>
        <v>1.4337290663086011</v>
      </c>
      <c r="G15" t="s">
        <v>30</v>
      </c>
      <c r="H15" t="s">
        <v>33</v>
      </c>
    </row>
    <row r="16" spans="1:8" x14ac:dyDescent="0.25">
      <c r="A16" t="s">
        <v>17</v>
      </c>
      <c r="B16" t="s">
        <v>4</v>
      </c>
      <c r="C16" t="s">
        <v>6</v>
      </c>
      <c r="D16">
        <v>23</v>
      </c>
      <c r="E16">
        <v>43828009</v>
      </c>
      <c r="F16">
        <f t="shared" si="0"/>
        <v>5.2477857253337701E-2</v>
      </c>
      <c r="G16" t="s">
        <v>28</v>
      </c>
      <c r="H16" t="s">
        <v>32</v>
      </c>
    </row>
    <row r="17" spans="1:8" x14ac:dyDescent="0.25">
      <c r="A17" t="s">
        <v>18</v>
      </c>
      <c r="B17" t="s">
        <v>4</v>
      </c>
      <c r="C17" t="s">
        <v>6</v>
      </c>
      <c r="D17">
        <v>5</v>
      </c>
      <c r="E17">
        <v>28602316</v>
      </c>
      <c r="F17">
        <f t="shared" si="0"/>
        <v>1.7481101880001605E-2</v>
      </c>
      <c r="G17" t="s">
        <v>28</v>
      </c>
      <c r="H17" t="s">
        <v>32</v>
      </c>
    </row>
    <row r="18" spans="1:8" x14ac:dyDescent="0.25">
      <c r="A18" t="s">
        <v>19</v>
      </c>
      <c r="B18" t="s">
        <v>4</v>
      </c>
      <c r="C18" t="s">
        <v>6</v>
      </c>
      <c r="D18">
        <v>7</v>
      </c>
      <c r="E18">
        <v>62589451</v>
      </c>
      <c r="F18">
        <f t="shared" si="0"/>
        <v>1.118399328985966E-2</v>
      </c>
      <c r="G18" t="s">
        <v>29</v>
      </c>
      <c r="H18" t="s">
        <v>32</v>
      </c>
    </row>
    <row r="19" spans="1:8" x14ac:dyDescent="0.25">
      <c r="A19" t="s">
        <v>20</v>
      </c>
      <c r="B19" t="s">
        <v>4</v>
      </c>
      <c r="C19" t="s">
        <v>6</v>
      </c>
      <c r="D19">
        <v>5</v>
      </c>
      <c r="E19">
        <v>31134599</v>
      </c>
      <c r="F19">
        <f t="shared" si="0"/>
        <v>1.6059304312864283E-2</v>
      </c>
      <c r="G19" t="s">
        <v>30</v>
      </c>
      <c r="H19" t="s">
        <v>33</v>
      </c>
    </row>
    <row r="20" spans="1:8" x14ac:dyDescent="0.25">
      <c r="A20" t="s">
        <v>17</v>
      </c>
      <c r="B20" t="s">
        <v>10</v>
      </c>
      <c r="C20" t="s">
        <v>6</v>
      </c>
      <c r="D20">
        <f>1824+627</f>
        <v>2451</v>
      </c>
      <c r="E20">
        <v>43828009</v>
      </c>
      <c r="F20">
        <f t="shared" si="0"/>
        <v>5.59231426643177</v>
      </c>
      <c r="G20" t="s">
        <v>28</v>
      </c>
      <c r="H20" t="s">
        <v>32</v>
      </c>
    </row>
    <row r="21" spans="1:8" x14ac:dyDescent="0.25">
      <c r="A21" t="s">
        <v>18</v>
      </c>
      <c r="B21" t="s">
        <v>10</v>
      </c>
      <c r="C21" t="s">
        <v>6</v>
      </c>
      <c r="D21">
        <f>975+195</f>
        <v>1170</v>
      </c>
      <c r="E21">
        <v>28602316</v>
      </c>
      <c r="F21">
        <f t="shared" si="0"/>
        <v>4.0905778399203756</v>
      </c>
      <c r="G21" t="s">
        <v>28</v>
      </c>
      <c r="H21" t="s">
        <v>32</v>
      </c>
    </row>
    <row r="22" spans="1:8" x14ac:dyDescent="0.25">
      <c r="A22" t="s">
        <v>21</v>
      </c>
      <c r="B22" t="s">
        <v>10</v>
      </c>
      <c r="C22" t="s">
        <v>6</v>
      </c>
      <c r="D22">
        <f>1851+120</f>
        <v>1971</v>
      </c>
      <c r="E22">
        <v>33234325</v>
      </c>
      <c r="F22">
        <f t="shared" si="0"/>
        <v>5.9306154104228082</v>
      </c>
      <c r="G22" t="s">
        <v>28</v>
      </c>
      <c r="H22" t="s">
        <v>32</v>
      </c>
    </row>
    <row r="23" spans="1:8" x14ac:dyDescent="0.25">
      <c r="A23" t="s">
        <v>19</v>
      </c>
      <c r="B23" t="s">
        <v>10</v>
      </c>
      <c r="C23" t="s">
        <v>6</v>
      </c>
      <c r="D23">
        <f>946+139</f>
        <v>1085</v>
      </c>
      <c r="E23">
        <v>62589451</v>
      </c>
      <c r="F23">
        <f t="shared" si="0"/>
        <v>1.7335189599282474</v>
      </c>
      <c r="G23" t="s">
        <v>29</v>
      </c>
      <c r="H23" t="s">
        <v>32</v>
      </c>
    </row>
    <row r="24" spans="1:8" x14ac:dyDescent="0.25">
      <c r="A24" t="s">
        <v>22</v>
      </c>
      <c r="B24" t="s">
        <v>10</v>
      </c>
      <c r="C24" t="s">
        <v>6</v>
      </c>
      <c r="D24">
        <f>1213+156</f>
        <v>1369</v>
      </c>
      <c r="E24">
        <v>23873650</v>
      </c>
      <c r="F24">
        <f t="shared" si="0"/>
        <v>5.7343556599011878</v>
      </c>
      <c r="G24" t="s">
        <v>29</v>
      </c>
      <c r="H24" t="s">
        <v>32</v>
      </c>
    </row>
    <row r="25" spans="1:8" x14ac:dyDescent="0.25">
      <c r="A25" t="s">
        <v>23</v>
      </c>
      <c r="B25" t="s">
        <v>10</v>
      </c>
      <c r="C25" t="s">
        <v>6</v>
      </c>
      <c r="D25">
        <f>2030+766</f>
        <v>2796</v>
      </c>
      <c r="E25">
        <v>37287439</v>
      </c>
      <c r="F25">
        <f t="shared" si="0"/>
        <v>7.4985037186383332</v>
      </c>
      <c r="G25" t="s">
        <v>29</v>
      </c>
      <c r="H25" t="s">
        <v>32</v>
      </c>
    </row>
    <row r="26" spans="1:8" x14ac:dyDescent="0.25">
      <c r="A26" t="s">
        <v>24</v>
      </c>
      <c r="B26" t="s">
        <v>10</v>
      </c>
      <c r="C26" t="s">
        <v>6</v>
      </c>
      <c r="D26">
        <f>2987+2375</f>
        <v>5362</v>
      </c>
      <c r="E26">
        <v>31999008</v>
      </c>
      <c r="F26">
        <f t="shared" si="0"/>
        <v>16.756769459853256</v>
      </c>
      <c r="G26" t="s">
        <v>30</v>
      </c>
      <c r="H26" t="s">
        <v>33</v>
      </c>
    </row>
    <row r="27" spans="1:8" x14ac:dyDescent="0.25">
      <c r="A27" t="s">
        <v>20</v>
      </c>
      <c r="B27" t="s">
        <v>10</v>
      </c>
      <c r="C27" t="s">
        <v>6</v>
      </c>
      <c r="D27">
        <f>1276+188</f>
        <v>1464</v>
      </c>
      <c r="E27">
        <v>31134599</v>
      </c>
      <c r="F27">
        <f t="shared" si="0"/>
        <v>4.7021643028066622</v>
      </c>
      <c r="G27" t="s">
        <v>30</v>
      </c>
      <c r="H27" t="s">
        <v>33</v>
      </c>
    </row>
    <row r="28" spans="1:8" x14ac:dyDescent="0.25">
      <c r="A28" t="s">
        <v>25</v>
      </c>
      <c r="B28" t="s">
        <v>10</v>
      </c>
      <c r="C28" t="s">
        <v>6</v>
      </c>
      <c r="D28">
        <f>1197+1</f>
        <v>1198</v>
      </c>
      <c r="E28">
        <v>28638798</v>
      </c>
      <c r="F28">
        <f t="shared" si="0"/>
        <v>4.183136457053819</v>
      </c>
      <c r="G28" t="s">
        <v>30</v>
      </c>
      <c r="H28" t="s">
        <v>33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Edna Chiang</cp:lastModifiedBy>
  <dcterms:created xsi:type="dcterms:W3CDTF">2021-10-20T22:06:45Z</dcterms:created>
  <dcterms:modified xsi:type="dcterms:W3CDTF">2022-01-27T20:52:41Z</dcterms:modified>
</cp:coreProperties>
</file>