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fo" state="visible" r:id="rId3"/>
    <sheet sheetId="2" name="Changes" state="visible" r:id="rId4"/>
    <sheet sheetId="3" name="Series" state="visible" r:id="rId5"/>
    <sheet sheetId="4" name="InstAgents" state="visible" r:id="rId6"/>
    <sheet sheetId="5" name="DataAgents" state="visible" r:id="rId7"/>
    <sheet sheetId="6" name="AgentMap" state="visible" r:id="rId8"/>
    <sheet sheetId="7" name="ModelMap" state="visible" r:id="rId9"/>
    <sheet sheetId="8" name="Facilities" state="visible" r:id="rId10"/>
    <sheet sheetId="9" name="Arrays" state="visible" r:id="rId11"/>
    <sheet sheetId="10" name="Sites" state="visible" r:id="rId12"/>
    <sheet sheetId="11" name="Subsites" state="visible" r:id="rId13"/>
    <sheet sheetId="12" name="Nodes" state="visible" r:id="rId14"/>
    <sheet sheetId="13" name="NodeType" state="visible" r:id="rId15"/>
    <sheet sheetId="14" name="RDMap" state="visible" r:id="rId16"/>
    <sheet sheetId="15" name="PlatformConfigTypes" state="visible" r:id="rId17"/>
    <sheet sheetId="16" name="PlatformAgents" state="visible" r:id="rId18"/>
  </sheets>
  <definedNames/>
  <calcPr/>
</workbook>
</file>

<file path=xl/sharedStrings.xml><?xml version="1.0" encoding="utf-8"?>
<sst xmlns="http://schemas.openxmlformats.org/spreadsheetml/2006/main" count="6046" uniqueCount="2796">
  <si>
    <t>Welcome to the OOI Preload Spreadsheet!
The place for authoritative OOI deployment, instrument driver, data handler information.
Questions? Michael M, Tim M, Art T, Bill F </t>
  </si>
  <si>
    <t>WARNING: The contents of this spreadsheet are automatically read from this location for OOINet development, testing and production system loading many times a day. Some tabs and columns are very sentitive to correct content. Do not change without checking things work afterwards.
Please refer to the specific documentation of tabs and columns below for more details.
General information about the preload process is provided below as well</t>
  </si>
  <si>
    <t>Tab</t>
  </si>
  <si>
    <t>Column</t>
  </si>
  <si>
    <t>Parsed</t>
  </si>
  <si>
    <t>Description</t>
  </si>
  <si>
    <t>MISC</t>
  </si>
  <si>
    <t>See documentation here:
https://confluence.oceanobservatories.org/display/CIDev/ION+R2+OOI+Resource+Import
https://confluence.oceanobservatories.org/display/CIDev/OOI+Asset+Organization
https://confluence.oceanobservatories.org/display/CIDev/R2+System+Preload
https://confluence.oceanobservatories.org/display/CIDev/Incremental+Preload+of+Agent+Scenario</t>
  </si>
  <si>
    <t>Changes</t>
  </si>
  <si>
    <t>No</t>
  </si>
  <si>
    <t>Describes changes to this spreadsheet</t>
  </si>
  <si>
    <t>Series</t>
  </si>
  <si>
    <t>This spreadsheet lists all SAF defined instrument series. OOINet defines an instrument model resource per used SAF series</t>
  </si>
  <si>
    <t>Class Code</t>
  </si>
  <si>
    <t>Yes</t>
  </si>
  <si>
    <t>Official 5 char instrument class code. Must exist in SAF</t>
  </si>
  <si>
    <t>Official 1 char instrument series extension code. Must exist in SAF with class. Anything different than 1 char is ignored, with a warning logged (can be used to disable temporarily)</t>
  </si>
  <si>
    <t>First Availability</t>
  </si>
  <si>
    <t>The date entered here (if existing) is used as the minimum first deployment date for this model of instrument. If SAF defines an earlier date, it is replaced by this value</t>
  </si>
  <si>
    <t>IA</t>
  </si>
  <si>
    <t>If value == "Yes", indicates that this model has an instrument agent (planned or available)</t>
  </si>
  <si>
    <t>IA Code</t>
  </si>
  <si>
    <t>The code used to identify the default instrument agent driver used for this model. Several models may share the same instrument agent code. If there are more than one agent driver per model, the AgentMap tab must be used for non-default agent drivers.</t>
  </si>
  <si>
    <t>DA RT</t>
  </si>
  <si>
    <t>If value == "Yes", indicates that this model has a real-time dataset agent (planned or available)</t>
  </si>
  <si>
    <t>DA RT Code</t>
  </si>
  <si>
    <t>The code used to identify the default real-time dataset agent driver used for this model. Several models may share the same agent code. If there are more than one agent driver per model, the AgentMap tab must be used for non-default agent drivers.</t>
  </si>
  <si>
    <t>DA PR</t>
  </si>
  <si>
    <t>If value == "Yes", indicates that this model has a post recovery dataset agent (planned or available)</t>
  </si>
  <si>
    <t>DA PR Code</t>
  </si>
  <si>
    <t>The code used to identify the default post recovery dataset agent driver used for this model. Several models may share the same agent code. If there are more than one agent driver per model, the AgentMap tab must be used for non-default agent drivers.</t>
  </si>
  <si>
    <t>Tier1</t>
  </si>
  <si>
    <t>If value == "Yes", indicates this instrument is connected via the Navy ORB</t>
  </si>
  <si>
    <t>InstAgents</t>
  </si>
  <si>
    <t>This spreadsheet defines all the planned and existing instrument agents (drivers) available to OOINet. Any row with empty agent code is ignored.</t>
  </si>
  <si>
    <t>Agent Code</t>
  </si>
  <si>
    <t>The code used in the Series!IA Code column, identifying a type of driver.</t>
  </si>
  <si>
    <t>Present</t>
  </si>
  <si>
    <t>If value == "Yes", the driver exists and finished development</t>
  </si>
  <si>
    <t>Active</t>
  </si>
  <si>
    <t>If value == "Yes", the driver should be used when performing the preload. This is a simple enable/disable flag</t>
  </si>
  <si>
    <t>DataAgents</t>
  </si>
  <si>
    <t>This spreadsheet defines all the planned and existing data agents (handlers) available to OOINet. This includes handlers for near-real time data and for recovery data. Some handlers parse information aggregated at the platform level. Any row with empty agent code is ignored.</t>
  </si>
  <si>
    <t>The code used in the Series!DART Code column, identifying a type of agent.</t>
  </si>
  <si>
    <t>If value == "Yes", the agent exists and finished development</t>
  </si>
  <si>
    <t>If value == "Yes", the agent should be used when performing the preload. This is a simple enable/disable flag</t>
  </si>
  <si>
    <t>AgentMap</t>
  </si>
  <si>
    <t>This spreadsheet provides a mapping of reference designators (prefixes) to agent (driver) ids, extending the default mapping. This is necessary for instrument series and node types that have more than one driver.</t>
  </si>
  <si>
    <t>Node Type</t>
  </si>
  <si>
    <t>For platform/dataset agent drivers, the SAF node type</t>
  </si>
  <si>
    <t>Instrument Series</t>
  </si>
  <si>
    <t>For instrument/dataset agent drivers, the SAF instrument series as 6 character code</t>
  </si>
  <si>
    <t>The preload ID identifying the agent in preload spreadsheet</t>
  </si>
  <si>
    <t>RD Prefix</t>
  </si>
  <si>
    <t>A reference designator prefix that determines for which device the agent applies</t>
  </si>
  <si>
    <t>ModelMap</t>
  </si>
  <si>
    <t>This spreadsheet is used to map multiple entries of a SAF series as one OOINet instrument model. The default is to map each SAF series to one instrument model.</t>
  </si>
  <si>
    <t>The 6 character SAF instrument series code that should be treated as the given primary</t>
  </si>
  <si>
    <t>Primary Series</t>
  </si>
  <si>
    <t>Another 6 character SAF instrument series code acting as the primary series for the model</t>
  </si>
  <si>
    <t>Facilities</t>
  </si>
  <si>
    <t>This spreadsheet defines the facilities used to represent the organizational structures of the Marine IOs</t>
  </si>
  <si>
    <t>Arrays</t>
  </si>
  <si>
    <t>This spreadsheet defines the arrays defined in SAF. This information is used to construct lower level asset names</t>
  </si>
  <si>
    <t>Composite Name</t>
  </si>
  <si>
    <t>Referenced</t>
  </si>
  <si>
    <t>The text used when constructing systematic site names</t>
  </si>
  <si>
    <t>Sites</t>
  </si>
  <si>
    <t>This spreadsheet defines the sites defined in SAF. This information is used to construct lower level asset names</t>
  </si>
  <si>
    <t>Full Name</t>
  </si>
  <si>
    <t>The text used when constructing systematic subsite names</t>
  </si>
  <si>
    <t>Subsites</t>
  </si>
  <si>
    <t>This spreadsheet defines the subsites defined in SAF; it references the Sites tab to construct systematic name prefixes.</t>
  </si>
  <si>
    <t>The unique (!) values appearing in this column define the ION Observatory (site) resources. This means that there will be fewer ION Observatory sites than rows in this table. Also, some rows refer to subsites that are NOT in SAF</t>
  </si>
  <si>
    <t>lat/long</t>
  </si>
  <si>
    <t>Override values in SAF to provide sites with coordinates</t>
  </si>
  <si>
    <t>Nodes</t>
  </si>
  <si>
    <t>Disable</t>
  </si>
  <si>
    <t>If "Yes", this entry from SAF should be ignored for OOINet</t>
  </si>
  <si>
    <t>Push</t>
  </si>
  <si>
    <t>If "Yes", set the deployment date to 1/1/2019 to prevent this node from being preloaded with a normal ooiuntil date</t>
  </si>
  <si>
    <t>SAF</t>
  </si>
  <si>
    <t>If "No", indicates that this row was added without a corresponding SAF entry and will lack SAF's metadata</t>
  </si>
  <si>
    <t>Reference ID</t>
  </si>
  <si>
    <t>RD of the node (platform, assembly or component level)</t>
  </si>
  <si>
    <t>Parent Reference ID</t>
  </si>
  <si>
    <t>Immediate parent RD of the node (if existing)</t>
  </si>
  <si>
    <t>Platform Reference ID</t>
  </si>
  <si>
    <t>Platform RD for this node</t>
  </si>
  <si>
    <t>Name used for ION resource for this node</t>
  </si>
  <si>
    <t>Start Deployment Cruise</t>
  </si>
  <si>
    <t>Earliest date a platform or node is deployed. Overrides SAF information.</t>
  </si>
  <si>
    <t>Self Port</t>
  </si>
  <si>
    <t>Name of port on current node for uplink connection</t>
  </si>
  <si>
    <t>Uplink Node</t>
  </si>
  <si>
    <t>RD of device serving as uplink</t>
  </si>
  <si>
    <t>Uplink Port</t>
  </si>
  <si>
    <t>Name of port on uplink node for uplink</t>
  </si>
  <si>
    <t>NodeType</t>
  </si>
  <si>
    <t>Additional information regarding SAF node types. Additional node types not in SAF</t>
  </si>
  <si>
    <t>Code</t>
  </si>
  <si>
    <t>Official SAF 2 character code for node type</t>
  </si>
  <si>
    <t>Name</t>
  </si>
  <si>
    <t>Override name to define PlatformModel resource names</t>
  </si>
  <si>
    <t>The text used when constructing systematic node names </t>
  </si>
  <si>
    <t>PlatformAgents</t>
  </si>
  <si>
    <t>Additional information regarding the classes of platform agents used to control nodes with instruments</t>
  </si>
  <si>
    <t>Code used in the Nodes tab identifying the type of platform agent (controller)</t>
  </si>
  <si>
    <t>Agent Type</t>
  </si>
  <si>
    <t>Whether the agent is a "PlatformAgent" or a "DataAgent"</t>
  </si>
  <si>
    <t>Node Types</t>
  </si>
  <si>
    <t>List of node types that this entry manages</t>
  </si>
  <si>
    <t>RT Control Path</t>
  </si>
  <si>
    <t>Whether RT control is "Direct" or manual by an "Operator"</t>
  </si>
  <si>
    <t>RT Data Path</t>
  </si>
  <si>
    <t>Whether the RT data path is "Direct" to ION or "File Transfer" via a Marine IO data server</t>
  </si>
  <si>
    <t>RT Data Acquisition</t>
  </si>
  <si>
    <t>Whetner the RT data acquisition received the "Complete" data or a "Partial"</t>
  </si>
  <si>
    <t>Full Data Acquisition</t>
  </si>
  <si>
    <t>Whether the full volumne of data is available in "Real Time" or only "Post Deployment"</t>
  </si>
  <si>
    <t>Instruments</t>
  </si>
  <si>
    <t>Override table for instrument reference designators</t>
  </si>
  <si>
    <t>RDMap</t>
  </si>
  <si>
    <t>Mapping table from old to new reference designators following the CG 00922 ECR. Also lists the nodes that don't appear anymore after the mapping.</t>
  </si>
  <si>
    <t>Date</t>
  </si>
  <si>
    <t>2012</t>
  </si>
  <si>
    <t>Michael</t>
  </si>
  <si>
    <t>Initial version based on Sheri+Matthew's node spreadsheet.</t>
  </si>
  <si>
    <t>Added on tabs Facilities, Arrays, Sites, Subsites, Nodes name and composite name</t>
  </si>
  <si>
    <t>2013-03</t>
  </si>
  <si>
    <t>Added InstAgent tab based on Alan's spreadsheet and made Series tab parsed</t>
  </si>
  <si>
    <t>2013-04</t>
  </si>
  <si>
    <t>Added DataAgents based on Alan's spreadsheet</t>
  </si>
  <si>
    <t>2014-03-01</t>
  </si>
  <si>
    <t>Art</t>
  </si>
  <si>
    <t>On DataAgents tab, set R2.2 dataset agents to active and present</t>
  </si>
  <si>
    <t>2014-03-10</t>
  </si>
  <si>
    <t>Added AgentMap and ModelMap for upcoming R2.2.1 preload enhancements</t>
  </si>
  <si>
    <t>2014-03-25</t>
  </si>
  <si>
    <t>Added to Nodes 6 WP profiler moorings and changed links of existing nodes to this platform node.
Removed unused columns from Series tab.
Added 2 nodetypes: WP, PG
Deleted DataProducts tab</t>
  </si>
  <si>
    <t>2014-03-27</t>
  </si>
  <si>
    <t>Added to Series DOSTAJ, VELPTJ because they are now in SAF; deleted FDLCP0, FDLCPA</t>
  </si>
  <si>
    <t>2014-03-31</t>
  </si>
  <si>
    <t>On Nodes tab, set deployment date for 2 CP02, 1 CP04, 1 CE09 profiler mooring and child nodes to 4/1/14</t>
  </si>
  <si>
    <t>2014-04-01</t>
  </si>
  <si>
    <t>Deleted unused tabs Instruments, CGPlatforms</t>
  </si>
  <si>
    <t>On Nodes tab, added SB child node to 4xCP02 and 1xCP04 WP moorings</t>
  </si>
  <si>
    <t>2014-04-03</t>
  </si>
  <si>
    <t>On Nodes tab, added lat/lon/depth for SB child nodes</t>
  </si>
  <si>
    <t>2014-04-07</t>
  </si>
  <si>
    <t>On Series Tab, Add Yes, DART_ADCPT_G, Yes to columns Q, R and S on row 15. Also added first availabilty date of 2014-04. Removed No from IA column.
On DataAgents Tab, Add Yes, Yes to columns B and C on row 10.</t>
  </si>
  <si>
    <t>2014-04-08</t>
  </si>
  <si>
    <t>Adding CG STC Eng Driver</t>
  </si>
  <si>
    <t>2014-04-09</t>
  </si>
  <si>
    <t>Refined CG STC Eng Driver entries, DART_WPSB.</t>
  </si>
  <si>
    <t>2014-04-18</t>
  </si>
  <si>
    <t>On AgentMap changed DART_WFC to DART_WF to stay compatible with production systems. Also changed preload spreadsheet.</t>
  </si>
  <si>
    <t>2014-04-22</t>
  </si>
  <si>
    <t>Add first availability date of 2014-06 for OPTAA-D.</t>
  </si>
  <si>
    <t>2014-04-24</t>
  </si>
  <si>
    <t>On Nodes tab, added SB child node to CE09 WP mooring. Also set geospatial info</t>
  </si>
  <si>
    <t>2014-04-25</t>
  </si>
  <si>
    <t>On Nodes tab, removed different override deployment dates for: RS01SBVM-LV01A
Removed End Deployment Cruise column
Renamed Disable column to Ignore (described on Info tab)
Added Push column (described on Info tab)
Delete row CP05MOAS-AV003 (not in SAF anymore)
Fixed parent reference of CE02SHBP-LJ01D, CE02SHBP-MJ01C
</t>
  </si>
  <si>
    <t>On InstAgents tab, deleted columns Expected, In Development, Developer, Instrument and Deployment columns
On DataAgents tab, deleted column Instrument Series, and Deployment columns; deleted unused rows 
On DataAgents tab, added DART_ADCPS_L_CSTL, DART_DOSTA_D_CSTL, DART_FLORT_D_CSTL
On Series tab, deleted unused columns
On AgentMap, added DOSTA_D for cabled sites
On NodeType tab, removed the PA_LJ agent code - this currently points to a DEMO agent definition</t>
  </si>
  <si>
    <t>On Series tab, changed HYDBB_A, HYDLF_A, OBSBB_A, OBSBK_A, OBSSP_A to DA_RT
On InstAgents tab, removed rows HYDBB_A, HYDLF_A, OBSBB_A, OBSBK_A, OBSSP_A
On DataAgents tab, added DART rows for HYDBB_A, HYDLF_A, OBSBB_A, OBSBK_A, OBSSP_A</t>
  </si>
  <si>
    <t>Manufacturer/Model</t>
  </si>
  <si>
    <t>Deployment Location(s)</t>
  </si>
  <si>
    <t>Deployment Type (IA or DA)</t>
  </si>
  <si>
    <t>Array</t>
  </si>
  <si>
    <t>Comment</t>
  </si>
  <si>
    <t>Connection</t>
  </si>
  <si>
    <t>Tier 1</t>
  </si>
  <si>
    <t>Issues</t>
  </si>
  <si>
    <t>ADCPA</t>
  </si>
  <si>
    <t>M</t>
  </si>
  <si>
    <t>Velocity Profile Mobile Asset</t>
  </si>
  <si>
    <t>Teledyne RDI Explorer DVL 600 kHz</t>
  </si>
  <si>
    <t>EA glider      Pioneer glider    </t>
  </si>
  <si>
    <t>DA</t>
  </si>
  <si>
    <t>Indirect</t>
  </si>
  <si>
    <t>N</t>
  </si>
  <si>
    <t>Unassigned</t>
  </si>
  <si>
    <t>Pioneer AUV</t>
  </si>
  <si>
    <t>ADCPS</t>
  </si>
  <si>
    <t>I</t>
  </si>
  <si>
    <t>Velocity Profile Long Range</t>
  </si>
  <si>
    <t>Teledyne RDI Workhorse Long Ranger Monitor 75 kHz</t>
  </si>
  <si>
    <t>EA OSBP</t>
  </si>
  <si>
    <t>2013-08</t>
  </si>
  <si>
    <t>RS</t>
  </si>
  <si>
    <t>ADCPS_I</t>
  </si>
  <si>
    <t>Direct</t>
  </si>
  <si>
    <t>J</t>
  </si>
  <si>
    <t>Teledyne RDI Workhorse Long Ranger Sentinel 75 kHz RS-232</t>
  </si>
  <si>
    <t>Pioneer OSSM Endurance WA OSSM</t>
  </si>
  <si>
    <t>IA+DA</t>
  </si>
  <si>
    <t>TBD</t>
  </si>
  <si>
    <t>K</t>
  </si>
  <si>
    <t>Teledyne RDI Workhorse Long Ranger Monitor 75 kHz </t>
  </si>
  <si>
    <t>Hydrate Summit</t>
  </si>
  <si>
    <t>ADCPS_K</t>
  </si>
  <si>
    <t>L</t>
  </si>
  <si>
    <t>Teledyne RDI Workhorse Long Ranger Sentinel 75 kHz RS-422</t>
  </si>
  <si>
    <t>Papa MFM Pioneer UOPM    AR/IR/SO MFM</t>
  </si>
  <si>
    <t>2013-07</t>
  </si>
  <si>
    <t>GP</t>
  </si>
  <si>
    <t>DART_ADCPS_L</t>
  </si>
  <si>
    <t>Teledyne RDI Workhorse Long Ranger Sentinel 75 kHz Inductive</t>
  </si>
  <si>
    <t>AR/IR/SO surface</t>
  </si>
  <si>
    <t>ADCPT</t>
  </si>
  <si>
    <t>A</t>
  </si>
  <si>
    <t>Velocity Profile Short Range</t>
  </si>
  <si>
    <t>Teledyne RDI Workhorse Sentinel 300/600 kHz </t>
  </si>
  <si>
    <t>EA OR+WA SHSM</t>
  </si>
  <si>
    <t>B</t>
  </si>
  <si>
    <t>Teledyne RDI Workhorse Sentinel 300 kHz</t>
  </si>
  <si>
    <t>EA OR SHBP</t>
  </si>
  <si>
    <t>ADCPT_B</t>
  </si>
  <si>
    <t>C</t>
  </si>
  <si>
    <t>Teledyne RDI Workhorse Sentinel 300/600 kHz (A IOS)</t>
  </si>
  <si>
    <t>EA OR+WA OSSM          EA WA SHSM</t>
  </si>
  <si>
    <t>D</t>
  </si>
  <si>
    <t>Teledyne RDI Quartermaster Monitor 150 kHz/1500 m housing </t>
  </si>
  <si>
    <t>Axial+Slope Profilers</t>
  </si>
  <si>
    <t>ADCPT_DE</t>
  </si>
  <si>
    <t>E</t>
  </si>
  <si>
    <t>Teledyne RDI Quartermaster Monitor 150 kHz/6000 m housing </t>
  </si>
  <si>
    <t>F</t>
  </si>
  <si>
    <t>Teledyne RDI Workhorse Monitor 150 kHz</t>
  </si>
  <si>
    <t>Pioneer CNSM Pioneer ISSM</t>
  </si>
  <si>
    <t>IA+DA          </t>
  </si>
  <si>
    <t>ADCPT_F</t>
  </si>
  <si>
    <t>Presence</t>
  </si>
  <si>
    <t>G</t>
  </si>
  <si>
    <t>Teledyne RDI Workhorse Monitor 150 kHz (inductive)</t>
  </si>
  <si>
    <t>Pioneer WFP</t>
  </si>
  <si>
    <t>2014-04</t>
  </si>
  <si>
    <t>DART_ADCPT_G</t>
  </si>
  <si>
    <t>Teledyne RDI Workhorse Sentinel 300/600 kHz with Wave Gauge Acquisition</t>
  </si>
  <si>
    <t>EA OR ISSM       EA WA ISSM</t>
  </si>
  <si>
    <t>BOTPT</t>
  </si>
  <si>
    <t>Bottom Pressure Tilt</t>
  </si>
  <si>
    <t>PMEL (non-commercial)</t>
  </si>
  <si>
    <t>Axial</t>
  </si>
  <si>
    <t>driver late, may not get deployed</t>
  </si>
  <si>
    <t>BOTPT_A_SYST</t>
  </si>
  <si>
    <t>Needs 4+1 drivers/agents/stream sets</t>
  </si>
  <si>
    <t>CAMDS</t>
  </si>
  <si>
    <t>Camera Digital Still Strobe</t>
  </si>
  <si>
    <t>Kongsberg Custom w/pan/tilt and LED lighting-uncabled</t>
  </si>
  <si>
    <t>EA OR ISSM      EA WA ISSM      EA WA SHSM       EA WA OSSM</t>
  </si>
  <si>
    <t>CAMDS_A</t>
  </si>
  <si>
    <t>Kongsberg Custom w/ pan/tilt and LED lighting-cabled</t>
  </si>
  <si>
    <t>Axial                    EA OSBP     Hydrate Summit                          EA SHBP</t>
  </si>
  <si>
    <t>CAMDS_B</t>
  </si>
  <si>
    <t>Controllable but files are written to disk</t>
  </si>
  <si>
    <t>CAMHD</t>
  </si>
  <si>
    <t>Camera Digital Video HD</t>
  </si>
  <si>
    <t>SubC Control/ROS</t>
  </si>
  <si>
    <t>CAMHD_A</t>
  </si>
  <si>
    <t>CTDAV</t>
  </si>
  <si>
    <t>CTD AUV</t>
  </si>
  <si>
    <t>CTDBP</t>
  </si>
  <si>
    <t>CTD Bottom Pumped</t>
  </si>
  <si>
    <t>Seabird 16plusV2/600 m housing/100 m strain gauge/5p pump</t>
  </si>
  <si>
    <t>EA OR ISSM Pioneer CNSM    Pioneer surface            EA surface    </t>
  </si>
  <si>
    <t>DA              IA             </t>
  </si>
  <si>
    <t>CTDBP_CDEF</t>
  </si>
  <si>
    <t>Seabird 16plusV2/600 m housing/350 m strain gauge/5p pump</t>
  </si>
  <si>
    <t>Seabird 16plusV2/600 m housing/600 m strain gauge/5p pump</t>
  </si>
  <si>
    <t>Pioneer OSSM       EA OR OSSM</t>
  </si>
  <si>
    <t>Seabird 16plusV2/7000 m housing/100 m strain gauge/5t pump</t>
  </si>
  <si>
    <t>IR/AR/SO surface</t>
  </si>
  <si>
    <t>Seabird 16plusV2/600 m housing/130 m Digiquartz/5p pump + optode</t>
  </si>
  <si>
    <t>CTDBP_NO</t>
  </si>
  <si>
    <t>O</t>
  </si>
  <si>
    <t>Seabird 16plusV2/600 m housing/680 m Digiquartz/5p pump + optode</t>
  </si>
  <si>
    <t>EA OR OSBP</t>
  </si>
  <si>
    <t>CTDGV</t>
  </si>
  <si>
    <t>CTD Glider</t>
  </si>
  <si>
    <t>Papa                    EA                            Pioneer                     IR/AR/SO</t>
  </si>
  <si>
    <t>DART_CTDGV_M</t>
  </si>
  <si>
    <t>CTDMO</t>
  </si>
  <si>
    <t>CTD Mooring</t>
  </si>
  <si>
    <t>Seabird 371M/1000 m pressure sensor/inductive</t>
  </si>
  <si>
    <t>Papa MFM         IR/AR/SO MFM</t>
  </si>
  <si>
    <t>DART_CTDMO_GH</t>
  </si>
  <si>
    <t>H</t>
  </si>
  <si>
    <t>Seabird 371M/3500 m pressure sensor/inductive</t>
  </si>
  <si>
    <t>Q</t>
  </si>
  <si>
    <t>CTDMO_QR</t>
  </si>
  <si>
    <t>R</t>
  </si>
  <si>
    <t>CTDPF</t>
  </si>
  <si>
    <t>CTD Profiler</t>
  </si>
  <si>
    <t>Seabird 16plusV2/600 m/19plusV2 firmware/Aandera optode</t>
  </si>
  <si>
    <t>Axial+Slope Profilers              EA OR OSHY    </t>
  </si>
  <si>
    <t>CTDPF_AaB</t>
  </si>
  <si>
    <t>Ab</t>
  </si>
  <si>
    <t>Seabird 16plusV2/600 m/ 19plusV2 firmware/SBE43 optode</t>
  </si>
  <si>
    <t>EA OR OSHY    Axial+Slope Profilers               </t>
  </si>
  <si>
    <t>CTDPF_Ab</t>
  </si>
  <si>
    <t>Seabird 16plusV2/7000 m/19plusV2 firmware/Aandera optode</t>
  </si>
  <si>
    <t>CTDPF_C</t>
  </si>
  <si>
    <t>SBE-52MP</t>
  </si>
  <si>
    <t>Pioneer WFP      EA WFP    </t>
  </si>
  <si>
    <t>DART_CTDPF_K</t>
  </si>
  <si>
    <t>Papa                   Axial+Shelf Profiler IR/AR/SA HYPM EA OSHY                 </t>
  </si>
  <si>
    <t>DA              IA</t>
  </si>
  <si>
    <t>DART_CTDPF_KL</t>
  </si>
  <si>
    <t>DART_CTDPF_O</t>
  </si>
  <si>
    <t>unassigned</t>
  </si>
  <si>
    <t>Papa  WFP              IR/AR/SO HYPM EA OSHY       Pioneer SPP</t>
  </si>
  <si>
    <t>DOFST</t>
  </si>
  <si>
    <t>Dissolved Oxygen Fast Response</t>
  </si>
  <si>
    <t>SBE-43</t>
  </si>
  <si>
    <t>Axial+Slope Profiler               EA OSHY      </t>
  </si>
  <si>
    <t>IA </t>
  </si>
  <si>
    <t>DOFST_A</t>
  </si>
  <si>
    <t>EA+Pioneer SPP</t>
  </si>
  <si>
    <t>Pioneer WFP      EA WA WFP</t>
  </si>
  <si>
    <t>DART_DOFST_K</t>
  </si>
  <si>
    <t>DOSTA</t>
  </si>
  <si>
    <t>DOSTA_A</t>
  </si>
  <si>
    <t>Dissolved Oxygen Stable</t>
  </si>
  <si>
    <t>Aandera Optode 4831</t>
  </si>
  <si>
    <t>EA OSBP         Papa MFM                              EA OR ISSM      Pioneer CNSM           IR/AR/SO surface Axial+Slope Profilers                   EA surface</t>
  </si>
  <si>
    <t>RS,GA</t>
  </si>
  <si>
    <t>2 different regimes!!!</t>
  </si>
  <si>
    <t>DOSTA_D</t>
  </si>
  <si>
    <t>DART_DOSTA_D</t>
  </si>
  <si>
    <t>Aandera Optode 4330</t>
  </si>
  <si>
    <t>Papa HYPM       IR/AR/SO HYPM</t>
  </si>
  <si>
    <t>DART_DOSTA_L</t>
  </si>
  <si>
    <t>Papa gliders       EA gliders   Pioneer gliders Global gliders</t>
  </si>
  <si>
    <t>DART_DOSTA_M</t>
  </si>
  <si>
    <t>postponed</t>
  </si>
  <si>
    <t>FDCHP</t>
  </si>
  <si>
    <t>0x</t>
  </si>
  <si>
    <t>FDCHP_A</t>
  </si>
  <si>
    <t>Direct Covariance Flux</t>
  </si>
  <si>
    <t>Non-commercial</t>
  </si>
  <si>
    <t>Pioneer CNSM   IR/SO surface</t>
  </si>
  <si>
    <t>FLOBN</t>
  </si>
  <si>
    <t>Benthic Flow</t>
  </si>
  <si>
    <t>UW (non-commercial)</t>
  </si>
  <si>
    <t>Hydrate</t>
  </si>
  <si>
    <t>Post recovery</t>
  </si>
  <si>
    <t>None</t>
  </si>
  <si>
    <t>FLORD</t>
  </si>
  <si>
    <t>FLORD_A</t>
  </si>
  <si>
    <t>Fluorometer Two Wavelength</t>
  </si>
  <si>
    <t>Wetlabs ECO Triplet-w</t>
  </si>
  <si>
    <t>Wetlabs FLBBRTD</t>
  </si>
  <si>
    <t>IR/Papa/AR/SO HYPM</t>
  </si>
  <si>
    <t>DART_FLORD_L</t>
  </si>
  <si>
    <t>Wetlabs ECO Triplet</t>
  </si>
  <si>
    <t>Papa gliders           IR/AR/SO gliders</t>
  </si>
  <si>
    <t>DART_FLORD_M</t>
  </si>
  <si>
    <t>FLORT</t>
  </si>
  <si>
    <t>Fluorometer Three Wavelength</t>
  </si>
  <si>
    <t>Wetlabs FLNUTRND+FLCDRTD</t>
  </si>
  <si>
    <t>FLORT_A</t>
  </si>
  <si>
    <t>Papa MFM         EA ISSM      Pioneer CNSM                Pioneer ISSM+OSSM              Global surface+MFM                EA SHSM+OSSM                      Axial+Slope Profilers</t>
  </si>
  <si>
    <t>DART_FLORT_D</t>
  </si>
  <si>
    <t>EA/Pioneer SPP</t>
  </si>
  <si>
    <t>Pioneer WFP      EA WFP</t>
  </si>
  <si>
    <t>DART_FLORT_K</t>
  </si>
  <si>
    <t>Wetlabs ECO Puck</t>
  </si>
  <si>
    <t>EA/Pioneer gliders</t>
  </si>
  <si>
    <t>HPIES</t>
  </si>
  <si>
    <t>Horizontal Electric Field/PIES</t>
  </si>
  <si>
    <t>UW/APL (non-commercial)</t>
  </si>
  <si>
    <t>HPIES_A</t>
  </si>
  <si>
    <t>HYDBB</t>
  </si>
  <si>
    <t>Broadband Hydrophone Passive</t>
  </si>
  <si>
    <t>Ocean Sonics icListen HF</t>
  </si>
  <si>
    <t>EA OR OSBP      EA OR SHBP             Axial+Slope Profilers</t>
  </si>
  <si>
    <t>DART_HYDBB_A</t>
  </si>
  <si>
    <t>HYDLF</t>
  </si>
  <si>
    <t>Low Frequency Hydrophone Passive</t>
  </si>
  <si>
    <t>High-Tech HTI-90-U</t>
  </si>
  <si>
    <t>Axial            Hydrate Summit</t>
  </si>
  <si>
    <t>DART_HYDLF_A</t>
  </si>
  <si>
    <t>MASSP</t>
  </si>
  <si>
    <t>Mass Spectrometer</t>
  </si>
  <si>
    <t>Harvard University (non-commercial)</t>
  </si>
  <si>
    <t>Axial                   Hydrate Summit</t>
  </si>
  <si>
    <t>MASSP_A</t>
  </si>
  <si>
    <t>METBK</t>
  </si>
  <si>
    <t>Bulk Meteorology (data logger connected to 7 sensor modules making 9 measurements)</t>
  </si>
  <si>
    <t>Pioneer CNSM     Pioneer ISSM+OSSM              IR/AR/SO surface EA surface   </t>
  </si>
  <si>
    <t>METBK_A</t>
  </si>
  <si>
    <t>MOPAK</t>
  </si>
  <si>
    <t>AX</t>
  </si>
  <si>
    <t>Motion Package</t>
  </si>
  <si>
    <t>Pioneer CNSM?</t>
  </si>
  <si>
    <t>NUTNR</t>
  </si>
  <si>
    <t>Nutrient Nitrate</t>
  </si>
  <si>
    <t>Satlantic deep SUNA</t>
  </si>
  <si>
    <t>NUTNR_A</t>
  </si>
  <si>
    <t>Satlantic ISUS V3</t>
  </si>
  <si>
    <t>EA ISSM      Pioneer CNSM        Pioneer ISSM+OSSM              EA SHSM+OSSM  </t>
  </si>
  <si>
    <t>NUTNR_B</t>
  </si>
  <si>
    <t>Satlantic SUNA</t>
  </si>
  <si>
    <t>IR/Papa/AR/SO HYPM                 EA SPP               </t>
  </si>
  <si>
    <t>OBSBB</t>
  </si>
  <si>
    <t>Seismometer BB Triaxial Acceleration</t>
  </si>
  <si>
    <t>Guralp CMG-1T/CMG-5T</t>
  </si>
  <si>
    <t>Slope               Axial                         Hydrate Summit         </t>
  </si>
  <si>
    <t>DART_OBSBB_A</t>
  </si>
  <si>
    <t>OBSBK</t>
  </si>
  <si>
    <t>DART_OBSBK_A</t>
  </si>
  <si>
    <t>OBSSK</t>
  </si>
  <si>
    <t>OBSSP</t>
  </si>
  <si>
    <t>Seismometer Short Period</t>
  </si>
  <si>
    <t>Guralp custom</t>
  </si>
  <si>
    <t>Axial             Hydrate Summit</t>
  </si>
  <si>
    <t>DART_OBSSP_A</t>
  </si>
  <si>
    <t>OPTAA</t>
  </si>
  <si>
    <t>OPTAA_A</t>
  </si>
  <si>
    <t>maybe 2013-08 according to Alan</t>
  </si>
  <si>
    <t>Optical Absorption</t>
  </si>
  <si>
    <t>Wet Labs AC-S deep w/pump</t>
  </si>
  <si>
    <t>EA OSBP           Axial+Slope Profilers              EA OSSM       </t>
  </si>
  <si>
    <t>OPTAA_CD</t>
  </si>
  <si>
    <t>Wet Labs AC-S w/pump</t>
  </si>
  <si>
    <t>EA OSBP           EA ISSP       Pioneer CNSM            Axial+Slope Profilers              EA surface      </t>
  </si>
  <si>
    <t>2014-06</t>
  </si>
  <si>
    <t>IR/Papa/AR/SO  HYPM          Pioneer SPP       EA SPP              </t>
  </si>
  <si>
    <t>OSMOI</t>
  </si>
  <si>
    <t>Osmotic Water Sampler</t>
  </si>
  <si>
    <t>TLR, Inc</t>
  </si>
  <si>
    <t>Hydrate            Axial</t>
  </si>
  <si>
    <t>PARAD</t>
  </si>
  <si>
    <t>1</t>
  </si>
  <si>
    <t>Photosynthetically Active Radiation</t>
  </si>
  <si>
    <t>Satlantic digital PAR</t>
  </si>
  <si>
    <t>Axial+Slope Profilers               EA OSHY      </t>
  </si>
  <si>
    <t>PARAD_A</t>
  </si>
  <si>
    <t>Pioneer WFP       Pioneer/EA SPP  </t>
  </si>
  <si>
    <t>DART_PARAD_K</t>
  </si>
  <si>
    <t>Coastal and global deployments have different file formats and dataset agent drivers.</t>
  </si>
  <si>
    <t>Biospherical QSP-2155</t>
  </si>
  <si>
    <t>EA gliders    Pioneer gliders</t>
  </si>
  <si>
    <t>Biospherical QSP-2150</t>
  </si>
  <si>
    <t>PCO2A</t>
  </si>
  <si>
    <t>pCO2 Air-Sea</t>
  </si>
  <si>
    <t>Pro Oceanus PCO2-Pro</t>
  </si>
  <si>
    <t>Pioneer CNSM  Pioneer ISSP+OSSP               IR/AR/SO surface EA surface   </t>
  </si>
  <si>
    <t>IA+DA            </t>
  </si>
  <si>
    <t>PCO2A_A</t>
  </si>
  <si>
    <t>PCO2W</t>
  </si>
  <si>
    <t>pCO2 Water</t>
  </si>
  <si>
    <t>Sunburst SAMI2 CO2</t>
  </si>
  <si>
    <t>Axial+Slope Profilers              EA OR OSHY   </t>
  </si>
  <si>
    <t>PCO2W_A</t>
  </si>
  <si>
    <t>Sunburst pCO2 pumped</t>
  </si>
  <si>
    <t>EA OSBP            EA ISSM      Pioneer CNSM                          Pioneer surface      EA surface</t>
  </si>
  <si>
    <t>PCO2W_B</t>
  </si>
  <si>
    <t>Papa  HYPM                 IR/AR/SO  HYPM      EA SPP        Pioneer SPP   </t>
  </si>
  <si>
    <t>PHSEN</t>
  </si>
  <si>
    <t>pH Stable</t>
  </si>
  <si>
    <t>Sunburst SAMI2 pH</t>
  </si>
  <si>
    <t>PHSEN_ADE</t>
  </si>
  <si>
    <t>EA OSBP           EA ISSM      Pioneer CNSM                  Pioneer surface   EA SHBP+surface   </t>
  </si>
  <si>
    <t>DART_PHSEN_F</t>
  </si>
  <si>
    <t>PPSDN</t>
  </si>
  <si>
    <t>DNA Particulate Sampler</t>
  </si>
  <si>
    <t>PPSDN_A</t>
  </si>
  <si>
    <t>PRESF</t>
  </si>
  <si>
    <t>Seafloor Pressure</t>
  </si>
  <si>
    <t>Seabird 26plus/100 psia</t>
  </si>
  <si>
    <t>EA OR ISSM      EA WA ISSM</t>
  </si>
  <si>
    <t>PRESF_A</t>
  </si>
  <si>
    <t>Seabird 26plus/300 psia</t>
  </si>
  <si>
    <t>Pioneer CNSM       Pioneer ISSM      EA WA SHSM  </t>
  </si>
  <si>
    <t>PRESF_B</t>
  </si>
  <si>
    <t>Seabird 26plus/1000 psia</t>
  </si>
  <si>
    <t>PREST</t>
  </si>
  <si>
    <t>Seafloor Pressure Tidal</t>
  </si>
  <si>
    <t>Seabird SBE-54/4000 m</t>
  </si>
  <si>
    <t>Slope               Axial</t>
  </si>
  <si>
    <t>PREST_AB</t>
  </si>
  <si>
    <t>Seabird SBE-54/1300 m</t>
  </si>
  <si>
    <t>2014-07</t>
  </si>
  <si>
    <t>RASFL</t>
  </si>
  <si>
    <t>Water Sample Trace H2S pH</t>
  </si>
  <si>
    <t>RASFL_A</t>
  </si>
  <si>
    <t>Will need 3 drivers</t>
  </si>
  <si>
    <t>SPKIR</t>
  </si>
  <si>
    <t>Spectral Irradiance</t>
  </si>
  <si>
    <t>Satlantic OCR507 ICSW w/ midrange shutter</t>
  </si>
  <si>
    <t>Axial+Slope Profilers               EA OSHY       </t>
  </si>
  <si>
    <t>SPKIR_A</t>
  </si>
  <si>
    <t>EA ISSM      Pioneer CNSM           Pioneer ISSM+OSSM              EA surface</t>
  </si>
  <si>
    <t>SPKIR_B</t>
  </si>
  <si>
    <t>IR/Papa/AR/SO HYPM               EA/Pioneer SPP            </t>
  </si>
  <si>
    <t>DA </t>
  </si>
  <si>
    <t>THSPH</t>
  </si>
  <si>
    <t>High Temperature H2 H2S pH</t>
  </si>
  <si>
    <t>U Minn (non-commercial)</t>
  </si>
  <si>
    <t>deferred</t>
  </si>
  <si>
    <t>THSPH_A</t>
  </si>
  <si>
    <t>TMPSF</t>
  </si>
  <si>
    <t>Seafloor Temperature Array</t>
  </si>
  <si>
    <t>RBR Global XR-420 custom</t>
  </si>
  <si>
    <t>TMPSF_A</t>
  </si>
  <si>
    <t>TRHPH</t>
  </si>
  <si>
    <t>High Temperature/Resistivity</t>
  </si>
  <si>
    <t>TRHPH_A</t>
  </si>
  <si>
    <t>VADCP</t>
  </si>
  <si>
    <t>Velocity Profile 50 m Turbid</t>
  </si>
  <si>
    <t>Teledyne RDI Workhorse Sentinel Custom</t>
  </si>
  <si>
    <t>VADCP_A</t>
  </si>
  <si>
    <t>VEL3D</t>
  </si>
  <si>
    <t>Point 3D Velocity Turbid</t>
  </si>
  <si>
    <t>Axial+Slope Profilers               EA OSHY     </t>
  </si>
  <si>
    <t>VEL3D_A</t>
  </si>
  <si>
    <t>Nobska MAVS-4</t>
  </si>
  <si>
    <t>VEL3D_B</t>
  </si>
  <si>
    <t>Nortek AS Vector</t>
  </si>
  <si>
    <t>EA OSBP           EA SHBP </t>
  </si>
  <si>
    <t>VEL3D_CD</t>
  </si>
  <si>
    <t>EA OR ISSM            EA SHSM+OSSM</t>
  </si>
  <si>
    <t>Nortek Aquadopp</t>
  </si>
  <si>
    <t>EA WA OSPM</t>
  </si>
  <si>
    <t>DART_VEL3D_K</t>
  </si>
  <si>
    <t>Papa HYPM         IR/AR/SO HYPM              EA+Pioneer SPP        </t>
  </si>
  <si>
    <t>DART_VEL3D_L</t>
  </si>
  <si>
    <t>VELPT</t>
  </si>
  <si>
    <t>Point Velocity 3D Turbid</t>
  </si>
  <si>
    <t>Nortek AS Aquadopp 300 m</t>
  </si>
  <si>
    <t>EA OR ISSM   Pioneer CNSM                Pioneer ISSM+OSSM               IR/AR/SO surface</t>
  </si>
  <si>
    <t>VELPT_A</t>
  </si>
  <si>
    <t>Nortek AS Aquadopp 3000 m</t>
  </si>
  <si>
    <t>Pioneer OSSM</t>
  </si>
  <si>
    <t>Nortek AS Aquadopp shallow profiler</t>
  </si>
  <si>
    <t>WAVSS</t>
  </si>
  <si>
    <t>Wave Spectra Surface</t>
  </si>
  <si>
    <t>Axis Triaxys</t>
  </si>
  <si>
    <t>Pioneer CNSM        IR/AR/SO surface EA OSSM+SHSM</t>
  </si>
  <si>
    <t>WAVSS_A</t>
  </si>
  <si>
    <t>ZPLSC</t>
  </si>
  <si>
    <t>Zooplankton Sonar Coastal</t>
  </si>
  <si>
    <t>EA SHBP+OSHY</t>
  </si>
  <si>
    <t>ZPLSC_B</t>
  </si>
  <si>
    <t>EA ISSM+SHSM  Pioneer ISSM+CNSM+OSSM</t>
  </si>
  <si>
    <t>ZPLSC_C</t>
  </si>
  <si>
    <t>ZPLSG</t>
  </si>
  <si>
    <t>Zooplankton Sonar Global</t>
  </si>
  <si>
    <t>Global HYPM</t>
  </si>
  <si>
    <t>DART_ZPLSG_A</t>
  </si>
  <si>
    <t>Parsed SC</t>
  </si>
  <si>
    <t>Parent IA</t>
  </si>
  <si>
    <t>Comments</t>
  </si>
  <si>
    <t>ADCPS_J</t>
  </si>
  <si>
    <t>ADCPS_N</t>
  </si>
  <si>
    <t>ADCPT_A</t>
  </si>
  <si>
    <t>ADCPT_C</t>
  </si>
  <si>
    <t>Bottom Pressure/Tilt-Data Logger</t>
  </si>
  <si>
    <t>BOTPT_A_NANO</t>
  </si>
  <si>
    <t>Bottom Pressure Tilt-Nano</t>
  </si>
  <si>
    <t>BOTPT_A_LILY</t>
  </si>
  <si>
    <t>Bottom Pressure/Tilt-Lily</t>
  </si>
  <si>
    <t>BOTPT_A_TILT</t>
  </si>
  <si>
    <t>Bottom Pressure/Tilt-Iris</t>
  </si>
  <si>
    <t>BOTPT_A_HEAT</t>
  </si>
  <si>
    <t>Bottom Pressure/Tilt-Heat</t>
  </si>
  <si>
    <t>CAMDS_C</t>
  </si>
  <si>
    <t>CTDPF_L</t>
  </si>
  <si>
    <t>D1000</t>
  </si>
  <si>
    <t>thermistors with RASFL/PPSDN. There will need to be a data product for that</t>
  </si>
  <si>
    <t>DOFST_0</t>
  </si>
  <si>
    <t>FLORD_D</t>
  </si>
  <si>
    <t>FLORT_D</t>
  </si>
  <si>
    <t>Take water samples for later analysis. The D1000 takes the temperature. On a physical case with the RASFL. Must take care the max sample count is not exceeded</t>
  </si>
  <si>
    <t>VELPT_D</t>
  </si>
  <si>
    <t>ZPLSC_A</t>
  </si>
  <si>
    <t>Regime</t>
  </si>
  <si>
    <t>Platform</t>
  </si>
  <si>
    <t>DART_ACDPA_M</t>
  </si>
  <si>
    <t>DART_ADCPA_N</t>
  </si>
  <si>
    <t>DART_ADCPS_J</t>
  </si>
  <si>
    <t>global</t>
  </si>
  <si>
    <t>DART_ADCPS_L_CSTL</t>
  </si>
  <si>
    <t>coastal</t>
  </si>
  <si>
    <t>DART_ADCPS_N</t>
  </si>
  <si>
    <t>DART_ADCPT_A</t>
  </si>
  <si>
    <t>DART_ADCPT_C</t>
  </si>
  <si>
    <t>DART_ADCPT_F</t>
  </si>
  <si>
    <t>DART_ADCPT_M</t>
  </si>
  <si>
    <t>DART_CAMDS_A</t>
  </si>
  <si>
    <t>DART_CTDAV_N</t>
  </si>
  <si>
    <t>DART_CTDBP_C</t>
  </si>
  <si>
    <t>DART_CTDBP_D</t>
  </si>
  <si>
    <t>DART_CTDBP_E</t>
  </si>
  <si>
    <t>DART_CTDBP_F</t>
  </si>
  <si>
    <t>DART_CTDMO_QR</t>
  </si>
  <si>
    <t>DART_DOSTA_D_CSTL</t>
  </si>
  <si>
    <t>DART_DOSTA_N</t>
  </si>
  <si>
    <t>DART_FDCHP_A</t>
  </si>
  <si>
    <t>DART_FLOBN_A</t>
  </si>
  <si>
    <t>DART_FLORT_D_CSTL</t>
  </si>
  <si>
    <t>DART_FLORT_M</t>
  </si>
  <si>
    <t>DART_GL</t>
  </si>
  <si>
    <t>MM added 4/25</t>
  </si>
  <si>
    <t>DART_METBK</t>
  </si>
  <si>
    <t>DART_MOPAK</t>
  </si>
  <si>
    <t>DART_NUTNR_B</t>
  </si>
  <si>
    <t>DART_NUTNR_N</t>
  </si>
  <si>
    <t>DART_OPTAA_C</t>
  </si>
  <si>
    <t>DART_OPTAA_D</t>
  </si>
  <si>
    <t>DART_OSMOI_A</t>
  </si>
  <si>
    <t>DART_PARAD_M</t>
  </si>
  <si>
    <t>DART_PARAD_N</t>
  </si>
  <si>
    <t>DART_PCO2A</t>
  </si>
  <si>
    <t>DART_PCO2W_B</t>
  </si>
  <si>
    <t>DART_PHSEN_D</t>
  </si>
  <si>
    <t>DART_PHSEN_E</t>
  </si>
  <si>
    <t>DART_PRESF_A</t>
  </si>
  <si>
    <t>DART_PRESF_B</t>
  </si>
  <si>
    <t>DART_PRESF_C</t>
  </si>
  <si>
    <t>DART_SPKIR_B</t>
  </si>
  <si>
    <t>DART_VEL3D_D</t>
  </si>
  <si>
    <t>DART_VELPT_A</t>
  </si>
  <si>
    <t>DART_ZPLSC_C</t>
  </si>
  <si>
    <t>DART_WFC</t>
  </si>
  <si>
    <t>DART_WFG</t>
  </si>
  <si>
    <t>DART_WPSB</t>
  </si>
  <si>
    <t>ADCPSL</t>
  </si>
  <si>
    <t>The dataset agent driver for global deployments (default)</t>
  </si>
  <si>
    <t>The dataset agent driver for coastal deployments</t>
  </si>
  <si>
    <t>FLORTD</t>
  </si>
  <si>
    <t>DOSTAD</t>
  </si>
  <si>
    <t>CE02SHBP</t>
  </si>
  <si>
    <t>The instrument agent driver for cabled deployments</t>
  </si>
  <si>
    <t>CE04OSBP</t>
  </si>
  <si>
    <t>WF</t>
  </si>
  <si>
    <t>DART_WF</t>
  </si>
  <si>
    <t>The dataset agent driver for coastal deployments (default)</t>
  </si>
  <si>
    <t>The dataset agent driver for global deployments</t>
  </si>
  <si>
    <t>Institution</t>
  </si>
  <si>
    <t>CG</t>
  </si>
  <si>
    <t>CGSN Facility</t>
  </si>
  <si>
    <t>Marine Infrastructure managed by CGSN Marine IO</t>
  </si>
  <si>
    <t>Woods Hole Oceanographic Institution</t>
  </si>
  <si>
    <t>EA</t>
  </si>
  <si>
    <t>EA Facility</t>
  </si>
  <si>
    <t>Marine Infrastructure managed by EA Marine IO</t>
  </si>
  <si>
    <t>Oregon State University Institution</t>
  </si>
  <si>
    <t>RSN</t>
  </si>
  <si>
    <t>RSN Facility</t>
  </si>
  <si>
    <t>Marine Infrastructure managed by RSN Marine IO</t>
  </si>
  <si>
    <t>Univ. of Washington</t>
  </si>
  <si>
    <t>SAF Name</t>
  </si>
  <si>
    <t>Lead IO</t>
  </si>
  <si>
    <t>CE</t>
  </si>
  <si>
    <t>Endurance Array</t>
  </si>
  <si>
    <t>Coastal Endurance</t>
  </si>
  <si>
    <t>Endurance</t>
  </si>
  <si>
    <t>CP</t>
  </si>
  <si>
    <t>Pioneer Array</t>
  </si>
  <si>
    <t>Coastal Pioneer</t>
  </si>
  <si>
    <t>Pioneer</t>
  </si>
  <si>
    <t>GA</t>
  </si>
  <si>
    <t>Global Argentine Basin</t>
  </si>
  <si>
    <t>Argentine Basin</t>
  </si>
  <si>
    <t>GI</t>
  </si>
  <si>
    <t>Global Irminger Sea</t>
  </si>
  <si>
    <t>Irminger Sea</t>
  </si>
  <si>
    <t>Global Station Papa</t>
  </si>
  <si>
    <t>Station Papa</t>
  </si>
  <si>
    <t>GS</t>
  </si>
  <si>
    <t>Global Southern Ocean</t>
  </si>
  <si>
    <t>Southern Ocean</t>
  </si>
  <si>
    <t>Regional</t>
  </si>
  <si>
    <t>Array Name</t>
  </si>
  <si>
    <t>Array Short Name</t>
  </si>
  <si>
    <t>Name Extension</t>
  </si>
  <si>
    <t>Change</t>
  </si>
  <si>
    <t>CE01</t>
  </si>
  <si>
    <t>Oregon (OR) Inshore</t>
  </si>
  <si>
    <t>CE02</t>
  </si>
  <si>
    <t>Oregon (OR) Shelf</t>
  </si>
  <si>
    <t>CE04</t>
  </si>
  <si>
    <t>Oregon (OR) Offshore</t>
  </si>
  <si>
    <t>CE05</t>
  </si>
  <si>
    <t>Endurance Mobile Asset</t>
  </si>
  <si>
    <t>CE06</t>
  </si>
  <si>
    <t>Washington (WA) Inshore</t>
  </si>
  <si>
    <t>CE07</t>
  </si>
  <si>
    <t>Washington (WA) Shelf</t>
  </si>
  <si>
    <t>CE09</t>
  </si>
  <si>
    <t>Washington (WA) Offshore</t>
  </si>
  <si>
    <t>CP01</t>
  </si>
  <si>
    <t>Pioneer Central</t>
  </si>
  <si>
    <t>CP02</t>
  </si>
  <si>
    <t>Pioneer Profilers Moorings Only</t>
  </si>
  <si>
    <t>CP03</t>
  </si>
  <si>
    <t>Pioneer Inshore</t>
  </si>
  <si>
    <t>CP04</t>
  </si>
  <si>
    <t>Pioneer Offshore</t>
  </si>
  <si>
    <t>CP05</t>
  </si>
  <si>
    <t>Pioneer Mobile Asset</t>
  </si>
  <si>
    <t>GA01</t>
  </si>
  <si>
    <t>Argentine Surface Mooring</t>
  </si>
  <si>
    <t>GA02</t>
  </si>
  <si>
    <t>Argentine Hybrid Profiler Mooring</t>
  </si>
  <si>
    <t>GA03</t>
  </si>
  <si>
    <t>Argentine Flanking Mooring</t>
  </si>
  <si>
    <t>GA05</t>
  </si>
  <si>
    <t>Argentine Mobile Asset</t>
  </si>
  <si>
    <t>GI01</t>
  </si>
  <si>
    <t>Irminger Surface Mooring</t>
  </si>
  <si>
    <t>GI02</t>
  </si>
  <si>
    <t>Irminger Hybrid Profiler Mooring</t>
  </si>
  <si>
    <t>GI03</t>
  </si>
  <si>
    <t>Irminger Flanking Mooring</t>
  </si>
  <si>
    <t>GI05</t>
  </si>
  <si>
    <t>Irminger Mobile Asset</t>
  </si>
  <si>
    <t>GP02</t>
  </si>
  <si>
    <t>Papa Hybrid Profiler Mooring</t>
  </si>
  <si>
    <t>GP03</t>
  </si>
  <si>
    <t>Papa Flanking Mooring</t>
  </si>
  <si>
    <t>GP05</t>
  </si>
  <si>
    <t>Papa Mobile Asset</t>
  </si>
  <si>
    <t>GS01</t>
  </si>
  <si>
    <t>55S (Southern) Surface Mooring</t>
  </si>
  <si>
    <t>GS02</t>
  </si>
  <si>
    <t>55S (Southern) Hybrid Profiler Mooring</t>
  </si>
  <si>
    <t>GS03</t>
  </si>
  <si>
    <t>55S (Southern) Flanking Mooring</t>
  </si>
  <si>
    <t>GS05</t>
  </si>
  <si>
    <t>55S (Southern) Mobile Asset</t>
  </si>
  <si>
    <t>RS00</t>
  </si>
  <si>
    <t>Pacific City</t>
  </si>
  <si>
    <t>NEW</t>
  </si>
  <si>
    <t>RS01</t>
  </si>
  <si>
    <t>Hydrate Ridge</t>
  </si>
  <si>
    <t>Continental Margin</t>
  </si>
  <si>
    <t>RS03</t>
  </si>
  <si>
    <t>RS05</t>
  </si>
  <si>
    <t>Mid Plate</t>
  </si>
  <si>
    <t>Suffix</t>
  </si>
  <si>
    <t>Prefix</t>
  </si>
  <si>
    <t>Site Name</t>
  </si>
  <si>
    <t>Local Name</t>
  </si>
  <si>
    <t>lat_south</t>
  </si>
  <si>
    <t>lat_north</t>
  </si>
  <si>
    <t>lon_west</t>
  </si>
  <si>
    <t>lon_east</t>
  </si>
  <si>
    <t>depth_min</t>
  </si>
  <si>
    <t>depth_max</t>
  </si>
  <si>
    <t>CE01ISSM</t>
  </si>
  <si>
    <t>ISSM</t>
  </si>
  <si>
    <t>01</t>
  </si>
  <si>
    <t>Endurance OR Inshore Surface Mooring </t>
  </si>
  <si>
    <t>Oregon Inshore</t>
  </si>
  <si>
    <t>CE01ISSP</t>
  </si>
  <si>
    <t>ISSP</t>
  </si>
  <si>
    <t>Endurance OR Inshore Surface Piercing Profiler Mooring</t>
  </si>
  <si>
    <t>SHBP</t>
  </si>
  <si>
    <t>02</t>
  </si>
  <si>
    <t>Endurance OR Shelf Benthic Pkg</t>
  </si>
  <si>
    <t>Oregon Shelf</t>
  </si>
  <si>
    <t>CE02SHSM</t>
  </si>
  <si>
    <t>SHSM</t>
  </si>
  <si>
    <t>Endurance OR Shelf Surface Mooring</t>
  </si>
  <si>
    <t>CE02SHSP</t>
  </si>
  <si>
    <t>SHSP</t>
  </si>
  <si>
    <t>Endurance OR Shelf Surface Piercing Profiler Mooring</t>
  </si>
  <si>
    <t>OSBP</t>
  </si>
  <si>
    <t>04</t>
  </si>
  <si>
    <t>Endurance OR Offshore Benthic Pkg</t>
  </si>
  <si>
    <t>Oregon Offshore</t>
  </si>
  <si>
    <t>CE04OSHY</t>
  </si>
  <si>
    <t>OSHY</t>
  </si>
  <si>
    <t>Endurance OR Offshore Hybrid Profiler Mooring</t>
  </si>
  <si>
    <t>CE04OSSM</t>
  </si>
  <si>
    <t>OSSM</t>
  </si>
  <si>
    <t>Endurance OR Offshore Surface Mooring</t>
  </si>
  <si>
    <t>CE05MOAS</t>
  </si>
  <si>
    <t>MOAS</t>
  </si>
  <si>
    <t>05</t>
  </si>
  <si>
    <t>Endurance Mobile Assets</t>
  </si>
  <si>
    <t>Mobile Assets</t>
  </si>
  <si>
    <t>Via Ed C</t>
  </si>
  <si>
    <t>CE06ISSM</t>
  </si>
  <si>
    <t>06</t>
  </si>
  <si>
    <t>Endurance WA Inshore Surface Mooring </t>
  </si>
  <si>
    <t>Washington Inshore</t>
  </si>
  <si>
    <t>CE06ISSP</t>
  </si>
  <si>
    <t>Endurance WA Inshore Surface Piercing Profiler Mooring</t>
  </si>
  <si>
    <t>CE07SHSM</t>
  </si>
  <si>
    <t>07</t>
  </si>
  <si>
    <t>Endurance WA Shelf Surface Mooring</t>
  </si>
  <si>
    <t>Washington Shelf</t>
  </si>
  <si>
    <t>CE07SHSP</t>
  </si>
  <si>
    <t>Endurance WA Shelf Surface Piercing Profiler Mooring</t>
  </si>
  <si>
    <t>CE09OSPM</t>
  </si>
  <si>
    <t>OSPM</t>
  </si>
  <si>
    <t>09</t>
  </si>
  <si>
    <t>Endurance WA Offshore Profiler Mooring</t>
  </si>
  <si>
    <t>Washington Offshore</t>
  </si>
  <si>
    <t>CE09OSSM</t>
  </si>
  <si>
    <t>Endurance WA Offshore Surface Mooring</t>
  </si>
  <si>
    <t>CP01CNSM</t>
  </si>
  <si>
    <t>CNSM</t>
  </si>
  <si>
    <t>Pioneer Central Surface Mooring</t>
  </si>
  <si>
    <t>Central</t>
  </si>
  <si>
    <t>CP01CNSP</t>
  </si>
  <si>
    <t>CNSP</t>
  </si>
  <si>
    <t>Pioneer Central Surface-Piercing Profiler Mooring</t>
  </si>
  <si>
    <t>CP02PMCI</t>
  </si>
  <si>
    <t>PMCI</t>
  </si>
  <si>
    <t>Pioneer Central Inshore Profiler Mooring</t>
  </si>
  <si>
    <t>Central Inshore</t>
  </si>
  <si>
    <t>CP02PMCO</t>
  </si>
  <si>
    <t>PMCO</t>
  </si>
  <si>
    <t>Pioneer Central Offshore Profiler Mooring</t>
  </si>
  <si>
    <t>Central Offshore</t>
  </si>
  <si>
    <t>CP02PMUI</t>
  </si>
  <si>
    <t>PMUI</t>
  </si>
  <si>
    <t>Pioneer Upstream Inshore Profiler Mooring</t>
  </si>
  <si>
    <t>Upstream Inshore</t>
  </si>
  <si>
    <t>CP02PMUO</t>
  </si>
  <si>
    <t>PMUO</t>
  </si>
  <si>
    <t>Pioneer Upstream Offshore Profiler Mooring</t>
  </si>
  <si>
    <t>Upstream Offshore</t>
  </si>
  <si>
    <t>CP03ISSM</t>
  </si>
  <si>
    <t>03</t>
  </si>
  <si>
    <t>Pioneer Inshore Surface Mooring</t>
  </si>
  <si>
    <t>Inshore</t>
  </si>
  <si>
    <t>CP03ISSP</t>
  </si>
  <si>
    <t>Pioneer Inshore Surface-Piercing Profiler Mooring</t>
  </si>
  <si>
    <t>CP04OSPM</t>
  </si>
  <si>
    <t>Pioneer Offshore Profiler Mooring</t>
  </si>
  <si>
    <t>Offshore</t>
  </si>
  <si>
    <t>CP04OSSM</t>
  </si>
  <si>
    <t>Pioneer Offshore Surface Mooring</t>
  </si>
  <si>
    <t>CP05MOAS</t>
  </si>
  <si>
    <t>Pioneer Mobile Assets</t>
  </si>
  <si>
    <t>Via map</t>
  </si>
  <si>
    <t>GA01SUMO</t>
  </si>
  <si>
    <t>SUMO</t>
  </si>
  <si>
    <t>Argentine Basin Surface Mooring</t>
  </si>
  <si>
    <t>Apex</t>
  </si>
  <si>
    <t>GA02HYPM</t>
  </si>
  <si>
    <t>HYPM</t>
  </si>
  <si>
    <t>Argentine Basin Hybrid Profiler</t>
  </si>
  <si>
    <t>GA03FLMA</t>
  </si>
  <si>
    <t>FLMA</t>
  </si>
  <si>
    <t>Argentine Basin Mesoscale Flanking Mooring A</t>
  </si>
  <si>
    <t>Mesoscale Flanking A</t>
  </si>
  <si>
    <t>GA03FLMB</t>
  </si>
  <si>
    <t>FLMB</t>
  </si>
  <si>
    <t>Argentine Basin Mesoscale Flanking Mooring B</t>
  </si>
  <si>
    <t>Mesoscale Flanking B</t>
  </si>
  <si>
    <t>GA05MOAS</t>
  </si>
  <si>
    <t>Argentine Basin Mobile Assets</t>
  </si>
  <si>
    <t>Via Matthias</t>
  </si>
  <si>
    <t>GI01SUMO</t>
  </si>
  <si>
    <t>Irminger Sea Surface Mooring</t>
  </si>
  <si>
    <t>GI02HYPM</t>
  </si>
  <si>
    <t>Irminger Sea Hybrid Profiler</t>
  </si>
  <si>
    <t>GI03FLMA</t>
  </si>
  <si>
    <t>Irminger Sea Mesoscale Flanking Mooring A</t>
  </si>
  <si>
    <t>GI03FLMB</t>
  </si>
  <si>
    <t>Irminger Sea Mesoscale Flanking Mooring B</t>
  </si>
  <si>
    <t>GI05MOAS</t>
  </si>
  <si>
    <t>Irminger Sea Mobile Assets</t>
  </si>
  <si>
    <t>GP02HYPM</t>
  </si>
  <si>
    <t>Station Papa Hybrid Profiler</t>
  </si>
  <si>
    <t>GP03FLMA</t>
  </si>
  <si>
    <t>Station Papa Mesoscale Flanking Mooring A</t>
  </si>
  <si>
    <t>GP03FLMB</t>
  </si>
  <si>
    <t>Station Papa Mesoscale Flanking Mooring B</t>
  </si>
  <si>
    <t>GP05MOAS</t>
  </si>
  <si>
    <t>Station Papa Mobile Assets</t>
  </si>
  <si>
    <t>GS01SUMO</t>
  </si>
  <si>
    <t>Southern Ocean Surface Mooring</t>
  </si>
  <si>
    <t>GS02HYPM</t>
  </si>
  <si>
    <t>Southern Ocean Hybrid Profiler</t>
  </si>
  <si>
    <t>GS03FLMA</t>
  </si>
  <si>
    <t>Southern Ocean Mesoscale Flanking Mooring A</t>
  </si>
  <si>
    <t>GS03FLMB</t>
  </si>
  <si>
    <t>Southern Ocean Mesoscale Flanking Mooring B</t>
  </si>
  <si>
    <t>GS05MOAS</t>
  </si>
  <si>
    <t>Southern Ocean Mobile Assets</t>
  </si>
  <si>
    <t>RS00PCSS</t>
  </si>
  <si>
    <t>PCSS</t>
  </si>
  <si>
    <t>00</t>
  </si>
  <si>
    <t>RS01SLOP</t>
  </si>
  <si>
    <t>SLOP</t>
  </si>
  <si>
    <t>44.481442</t>
  </si>
  <si>
    <t>44.509569</t>
  </si>
  <si>
    <t>-125.398242</t>
  </si>
  <si>
    <t>-125.148328</t>
  </si>
  <si>
    <t>1237</t>
  </si>
  <si>
    <t>2924</t>
  </si>
  <si>
    <t>RS01SBVM</t>
  </si>
  <si>
    <t>SBVM</t>
  </si>
  <si>
    <t>Slope Base Vertical Mooring</t>
  </si>
  <si>
    <t>Base</t>
  </si>
  <si>
    <t>RS01SLBS</t>
  </si>
  <si>
    <t>SLBS</t>
  </si>
  <si>
    <t>Slope Base</t>
  </si>
  <si>
    <t>RS01SUM1</t>
  </si>
  <si>
    <t>SUM1</t>
  </si>
  <si>
    <t>Southern Hydrate Summit 1</t>
  </si>
  <si>
    <t>Southern Hydrate Ridge</t>
  </si>
  <si>
    <t>RS01SUM2</t>
  </si>
  <si>
    <t>SUM2</t>
  </si>
  <si>
    <t>Southern Hydrate Summit 2</t>
  </si>
  <si>
    <t>RS03AXIA</t>
  </si>
  <si>
    <t>AXIA</t>
  </si>
  <si>
    <t>45.820318</t>
  </si>
  <si>
    <t>45.941282</t>
  </si>
  <si>
    <t>-129.969808</t>
  </si>
  <si>
    <t>-129.743578</t>
  </si>
  <si>
    <t>1525</t>
  </si>
  <si>
    <t>2610</t>
  </si>
  <si>
    <t>RS03ASHS</t>
  </si>
  <si>
    <t>ASHS</t>
  </si>
  <si>
    <t>Ashes</t>
  </si>
  <si>
    <t>RS03AXBS</t>
  </si>
  <si>
    <t>AXBS</t>
  </si>
  <si>
    <t>Axial Base</t>
  </si>
  <si>
    <t>RS03AXVM</t>
  </si>
  <si>
    <t>AXVM</t>
  </si>
  <si>
    <t>Axial Mooring</t>
  </si>
  <si>
    <t>RS03CCAL</t>
  </si>
  <si>
    <t>CCAL</t>
  </si>
  <si>
    <t>Central Caldera</t>
  </si>
  <si>
    <t>RS03ECAL</t>
  </si>
  <si>
    <t>ECAL</t>
  </si>
  <si>
    <t>Eastern Caldera</t>
  </si>
  <si>
    <t>RS03INT1</t>
  </si>
  <si>
    <t>INT1</t>
  </si>
  <si>
    <t>International District 1</t>
  </si>
  <si>
    <t>International District</t>
  </si>
  <si>
    <t>RS03INT2</t>
  </si>
  <si>
    <t>INT2</t>
  </si>
  <si>
    <t>International District 2</t>
  </si>
  <si>
    <t>RS05MID1</t>
  </si>
  <si>
    <t>MID1</t>
  </si>
  <si>
    <t>45.755555</t>
  </si>
  <si>
    <t>-127.278438</t>
  </si>
  <si>
    <t>Ignore</t>
  </si>
  <si>
    <t>Site Reference ID</t>
  </si>
  <si>
    <t>Node Type Code</t>
  </si>
  <si>
    <t>Node Site Sequence</t>
  </si>
  <si>
    <t>Node Type Name</t>
  </si>
  <si>
    <t>Uniquifier</t>
  </si>
  <si>
    <t>Subsite Name</t>
  </si>
  <si>
    <t>Platform Configuration Type</t>
  </si>
  <si>
    <t>Platform Agent Type</t>
  </si>
  <si>
    <t>Deployment Lead</t>
  </si>
  <si>
    <t>Cabled</t>
  </si>
  <si>
    <t>Issue</t>
  </si>
  <si>
    <t>Deployment Cruise</t>
  </si>
  <si>
    <t>Date Status</t>
  </si>
  <si>
    <t>Deploy Info</t>
  </si>
  <si>
    <t>lat</t>
  </si>
  <si>
    <t>lon</t>
  </si>
  <si>
    <t>depth</t>
  </si>
  <si>
    <t>CE01ISSM-LM001</t>
  </si>
  <si>
    <t>DCL-PCLP</t>
  </si>
  <si>
    <t>CPOP-CMDS</t>
  </si>
  <si>
    <t>deployed</t>
  </si>
  <si>
    <t>CE01ISSM-MF004</t>
  </si>
  <si>
    <t>CE01ISSM-MF005</t>
  </si>
  <si>
    <t>CE01ISSM-RI002</t>
  </si>
  <si>
    <t>CE01ISSM-RI003</t>
  </si>
  <si>
    <t>CE01ISSM-SB001</t>
  </si>
  <si>
    <t>CE01ISSP-CP001</t>
  </si>
  <si>
    <t>CPVN-PC</t>
  </si>
  <si>
    <t>pushed to 10/14</t>
  </si>
  <si>
    <t>CE01ISSP-SP001</t>
  </si>
  <si>
    <t>CE02SHBP-PN01D</t>
  </si>
  <si>
    <t>RSN-PC</t>
  </si>
  <si>
    <t>CPOP-ROMS</t>
  </si>
  <si>
    <t>I1</t>
  </si>
  <si>
    <t>CE04OSHY-PN01C</t>
  </si>
  <si>
    <t>X1</t>
  </si>
  <si>
    <t>44.691385</t>
  </si>
  <si>
    <t>-124.457012</t>
  </si>
  <si>
    <t>115</t>
  </si>
  <si>
    <t>CE02SHBP-BP001</t>
  </si>
  <si>
    <t>44.637000</t>
  </si>
  <si>
    <t>-124.305900</t>
  </si>
  <si>
    <t>81</t>
  </si>
  <si>
    <t>CE02SHBP-LJ01D</t>
  </si>
  <si>
    <t>CE02SHBP-MJ01C</t>
  </si>
  <si>
    <t>44.637300</t>
  </si>
  <si>
    <t>-124.305600</t>
  </si>
  <si>
    <t>CE02SHSM-SM001</t>
  </si>
  <si>
    <t>DCL-PCFP</t>
  </si>
  <si>
    <t>CICU-SMPC</t>
  </si>
  <si>
    <t>CE02SHSM-RI002</t>
  </si>
  <si>
    <t>CE02SHSM-RI003</t>
  </si>
  <si>
    <t>CE02SHSM-SB001</t>
  </si>
  <si>
    <t>CE02SHSP-CP001</t>
  </si>
  <si>
    <t>CE02SHSP-SP001</t>
  </si>
  <si>
    <t>CE04OSBP-BP001</t>
  </si>
  <si>
    <t>44.369400</t>
  </si>
  <si>
    <t>-124.953700</t>
  </si>
  <si>
    <t>582</t>
  </si>
  <si>
    <t>CE04OSBP-LJ01C</t>
  </si>
  <si>
    <t>CE04OSHY-LV01C</t>
  </si>
  <si>
    <t>RS01SLOP-PN01B</t>
  </si>
  <si>
    <t>44.363650</t>
  </si>
  <si>
    <t>-124.961983</t>
  </si>
  <si>
    <t>623</t>
  </si>
  <si>
    <t>44.369100</t>
  </si>
  <si>
    <t>-124.954100</t>
  </si>
  <si>
    <t>583</t>
  </si>
  <si>
    <t>CE04OSHY-DP01B</t>
  </si>
  <si>
    <t>RSN-PCDP</t>
  </si>
  <si>
    <t>Via Docking Station PD</t>
  </si>
  <si>
    <t>44.367600</t>
  </si>
  <si>
    <t>-124.953300</t>
  </si>
  <si>
    <t>586</t>
  </si>
  <si>
    <t>CE04OSHY-SR01B</t>
  </si>
  <si>
    <t>RSN-PCSF</t>
  </si>
  <si>
    <t>CE04OSHY-PC01B</t>
  </si>
  <si>
    <t>CE04OSHY-SC01B</t>
  </si>
  <si>
    <t>200</t>
  </si>
  <si>
    <t>CE04OSHY-SF01B</t>
  </si>
  <si>
    <t>CE04OSSM-SM001</t>
  </si>
  <si>
    <t>CE04OSSM-RI002</t>
  </si>
  <si>
    <t>CE04OSSM-RI003</t>
  </si>
  <si>
    <t>CE04OSSM-SB001</t>
  </si>
  <si>
    <t>CE05MOAS-GL001</t>
  </si>
  <si>
    <t>CGVN-PC</t>
  </si>
  <si>
    <t>CPOP-CGDS</t>
  </si>
  <si>
    <t>this is a site; should be named after a device</t>
  </si>
  <si>
    <t>site only</t>
  </si>
  <si>
    <t>not deployed until 4/14</t>
  </si>
  <si>
    <t>43.0,48.0</t>
  </si>
  <si>
    <t>-128.0,-124.1</t>
  </si>
  <si>
    <t>0,1000</t>
  </si>
  <si>
    <t>CE05MOAS-GL002</t>
  </si>
  <si>
    <t>-128.0,-124.2</t>
  </si>
  <si>
    <t>CE05MOAS-GL003</t>
  </si>
  <si>
    <t>-128.0,-124.3</t>
  </si>
  <si>
    <t>CE05MOAS-GL004</t>
  </si>
  <si>
    <t>not deployed yet</t>
  </si>
  <si>
    <t>-128.0,-124.4</t>
  </si>
  <si>
    <t>CE05MOAS-GL005</t>
  </si>
  <si>
    <t>-128.0,-124.5</t>
  </si>
  <si>
    <t>CE05MOAS-GL006</t>
  </si>
  <si>
    <t>-128.0,-124.6</t>
  </si>
  <si>
    <t>CE06ISSM-LM001</t>
  </si>
  <si>
    <t>CE06ISSM-MF004</t>
  </si>
  <si>
    <t>CE06ISSM-MF005</t>
  </si>
  <si>
    <t>CE06ISSM-RI002</t>
  </si>
  <si>
    <t>CE06ISSM-RI003</t>
  </si>
  <si>
    <t>CE06ISSM-SB001</t>
  </si>
  <si>
    <t>CE06ISSP-CP001</t>
  </si>
  <si>
    <t>CE06ISSP-SP001</t>
  </si>
  <si>
    <t>CE07SHSM-HM001</t>
  </si>
  <si>
    <t>CE07SHSM-MF004</t>
  </si>
  <si>
    <t>CE07SHSM-MF005</t>
  </si>
  <si>
    <t>CE07SHSM-RI002</t>
  </si>
  <si>
    <t>CE07SHSM-RI003</t>
  </si>
  <si>
    <t>CE07SHSM-SB001</t>
  </si>
  <si>
    <t>CE07SHSP-CP001</t>
  </si>
  <si>
    <t>CE07SHSP-SP001</t>
  </si>
  <si>
    <t>CE09OSPM-WP001</t>
  </si>
  <si>
    <t>DCL-STC</t>
  </si>
  <si>
    <t>MM added 3/14</t>
  </si>
  <si>
    <t>CE09OSPM-SB001</t>
  </si>
  <si>
    <t>MM added 4/14</t>
  </si>
  <si>
    <t>46.85</t>
  </si>
  <si>
    <t>-124.97</t>
  </si>
  <si>
    <t>0</t>
  </si>
  <si>
    <t>CE09OSPM-WF001</t>
  </si>
  <si>
    <t>Linked to new parent</t>
  </si>
  <si>
    <t>CE09OSSM-HM001</t>
  </si>
  <si>
    <t>CE09OSSM-MF004</t>
  </si>
  <si>
    <t>CE09OSSM-MF005</t>
  </si>
  <si>
    <t>CE09OSSM-RI002</t>
  </si>
  <si>
    <t>CE09OSSM-RI003</t>
  </si>
  <si>
    <t>CE09OSSM-SB001</t>
  </si>
  <si>
    <t>CP01CNSM-HM001</t>
  </si>
  <si>
    <t>2013-Knorr</t>
  </si>
  <si>
    <t>unknown</t>
  </si>
  <si>
    <t>CP01CNSM-MF004</t>
  </si>
  <si>
    <t>CP01CNSM-MF005</t>
  </si>
  <si>
    <t>CP01CNSM-RI002</t>
  </si>
  <si>
    <t>CP01CNSM-RI003</t>
  </si>
  <si>
    <t>CP01CNSM-SB001</t>
  </si>
  <si>
    <t>CP01CNSP-CP001</t>
  </si>
  <si>
    <t>CP01CNSP-SP001</t>
  </si>
  <si>
    <t>CP02PMCI-WP001</t>
  </si>
  <si>
    <t>CP02PMCI-SB001</t>
  </si>
  <si>
    <t>40.23</t>
  </si>
  <si>
    <t>-70.88</t>
  </si>
  <si>
    <t>CP02PMCI-WF001</t>
  </si>
  <si>
    <t>CP02PMCI-RI001</t>
  </si>
  <si>
    <t>CP02PMCO-WP001</t>
  </si>
  <si>
    <t>CP02PMCO-SB001</t>
  </si>
  <si>
    <t>40.1</t>
  </si>
  <si>
    <t>CP02PMCO-WF001</t>
  </si>
  <si>
    <t>CP02PMCO-RI001</t>
  </si>
  <si>
    <t>CP02PMUI-WP001</t>
  </si>
  <si>
    <t>first deployment 12/13, turn 4/14</t>
  </si>
  <si>
    <t>CP02PMUI-SB001</t>
  </si>
  <si>
    <t>40.37</t>
  </si>
  <si>
    <t>-70.78</t>
  </si>
  <si>
    <t>CP02PMUI-WF001</t>
  </si>
  <si>
    <t>CP02PMUI-RI001</t>
  </si>
  <si>
    <t>CP02PMUO-WP001</t>
  </si>
  <si>
    <t>CP02PMUO-SB001</t>
  </si>
  <si>
    <t>39.94</t>
  </si>
  <si>
    <t>CP02PMUO-WF001</t>
  </si>
  <si>
    <t>CP02PMUO-RI001</t>
  </si>
  <si>
    <t>CP03ISSM-HM001</t>
  </si>
  <si>
    <t>CP03ISSM-MF004</t>
  </si>
  <si>
    <t>CP03ISSM-MF005</t>
  </si>
  <si>
    <t>CP03ISSM-AD001</t>
  </si>
  <si>
    <t>40.36</t>
  </si>
  <si>
    <t>91.5</t>
  </si>
  <si>
    <t>CP03ISSM-RI002</t>
  </si>
  <si>
    <t>CP03ISSM-RI003</t>
  </si>
  <si>
    <t>CP03ISSM-SB001</t>
  </si>
  <si>
    <t>CP03ISSP-CP001</t>
  </si>
  <si>
    <t>CP03ISSP-SP001</t>
  </si>
  <si>
    <t>CP04OSPM-WP001</t>
  </si>
  <si>
    <t>CP04OSPM-WF001</t>
  </si>
  <si>
    <t>CP04OSPM-SB001</t>
  </si>
  <si>
    <t>CP04OSSM-HM001</t>
  </si>
  <si>
    <t>CP04OSSM-MF004</t>
  </si>
  <si>
    <t>CP04OSSM-MF005</t>
  </si>
  <si>
    <t>CP04OSSM-AD001</t>
  </si>
  <si>
    <t>450</t>
  </si>
  <si>
    <t>CP04OSSM-RI002</t>
  </si>
  <si>
    <t>CP04OSSM-RI003</t>
  </si>
  <si>
    <t>CP04OSSM-SB001</t>
  </si>
  <si>
    <t>CP05MOAS-AV001</t>
  </si>
  <si>
    <t>AVVN-PC</t>
  </si>
  <si>
    <t>CPOP-AVDS</t>
  </si>
  <si>
    <t>39.75,40.75</t>
  </si>
  <si>
    <t>-70.75,-70.2</t>
  </si>
  <si>
    <t>0,150</t>
  </si>
  <si>
    <t>CP05MOAS-AV002</t>
  </si>
  <si>
    <t>-70.75,-70.3</t>
  </si>
  <si>
    <t>CP05MOAS-GL001</t>
  </si>
  <si>
    <t>38.75,40.4</t>
  </si>
  <si>
    <t>-71.4,-69.3</t>
  </si>
  <si>
    <t>0,520</t>
  </si>
  <si>
    <t>CP05MOAS-GL002</t>
  </si>
  <si>
    <t>-71.4,-69.4</t>
  </si>
  <si>
    <t>CP05MOAS-GL003</t>
  </si>
  <si>
    <t>-71.4,-69.5</t>
  </si>
  <si>
    <t>CP05MOAS-GL004</t>
  </si>
  <si>
    <t>-71.4,-69.6</t>
  </si>
  <si>
    <t>CP05MOAS-GL005</t>
  </si>
  <si>
    <t>-71.4,-69.7</t>
  </si>
  <si>
    <t>CP05MOAS-GL006</t>
  </si>
  <si>
    <t>-71.4,-69.8</t>
  </si>
  <si>
    <t>GA01SUMO-SM001</t>
  </si>
  <si>
    <t>GA01SUMO-RI002</t>
  </si>
  <si>
    <t>GA01SUMO-RI003</t>
  </si>
  <si>
    <t>GA01SUMO-SB001</t>
  </si>
  <si>
    <t>GA02HYPM-GP001</t>
  </si>
  <si>
    <t>SIO-PC</t>
  </si>
  <si>
    <t>CPOP-GMDS</t>
  </si>
  <si>
    <t>GA02HYPM-MP003</t>
  </si>
  <si>
    <t>GA02HYPM-SP001</t>
  </si>
  <si>
    <t>GA02HYPM-WF002</t>
  </si>
  <si>
    <t>GA02HYPM-WF004</t>
  </si>
  <si>
    <t>GA03FLMA-FM001</t>
  </si>
  <si>
    <t>GA03FLMA-RI001</t>
  </si>
  <si>
    <t>GA03FLMB-FM001</t>
  </si>
  <si>
    <t>GA03FLMB-RI001</t>
  </si>
  <si>
    <t>GA05MOAS-GL001</t>
  </si>
  <si>
    <t>OGVN-PC</t>
  </si>
  <si>
    <t>CPOP-OGDS</t>
  </si>
  <si>
    <t>-44,-41.5</t>
  </si>
  <si>
    <t>-44,-41.1</t>
  </si>
  <si>
    <t>0,1100</t>
  </si>
  <si>
    <t>GA05MOAS-GL002</t>
  </si>
  <si>
    <t>-44,-41.2</t>
  </si>
  <si>
    <t>GA05MOAS-GL003</t>
  </si>
  <si>
    <t>-44,-41.3</t>
  </si>
  <si>
    <t>GI01SUMO-SM001</t>
  </si>
  <si>
    <t>GI01SUMO-RI002</t>
  </si>
  <si>
    <t>GI01SUMO-RI003</t>
  </si>
  <si>
    <t>GI01SUMO-SB001</t>
  </si>
  <si>
    <t>GI02HYPM-GP001</t>
  </si>
  <si>
    <t>GI02HYPM-MP003</t>
  </si>
  <si>
    <t>GI02HYPM-SP001</t>
  </si>
  <si>
    <t>GI02HYPM-WF002</t>
  </si>
  <si>
    <t>GI03FLMA-FM001</t>
  </si>
  <si>
    <t>GI03FLMA-RI001</t>
  </si>
  <si>
    <t>GI03FLMB-FM001</t>
  </si>
  <si>
    <t>GI03FLMB-RI001</t>
  </si>
  <si>
    <t>GI05MOAS-GL001</t>
  </si>
  <si>
    <t>59.5,61.5</t>
  </si>
  <si>
    <t>-40,-37.1</t>
  </si>
  <si>
    <t>GI05MOAS-GL002</t>
  </si>
  <si>
    <t>-40,-37.2</t>
  </si>
  <si>
    <t>GI05MOAS-GL003</t>
  </si>
  <si>
    <t>-40,-37.3</t>
  </si>
  <si>
    <t>GP02HYPM-GP001</t>
  </si>
  <si>
    <t>2013-Melville</t>
  </si>
  <si>
    <t>GP02HYPM-MP003</t>
  </si>
  <si>
    <t>GP02HYPM-SP001</t>
  </si>
  <si>
    <t>GP02HYPM-WF002</t>
  </si>
  <si>
    <t>GP02HYPM-WF004</t>
  </si>
  <si>
    <t>GP03FLMA-FM001</t>
  </si>
  <si>
    <t>GP03FLMA-RI001</t>
  </si>
  <si>
    <t>GP03FLMB-FM001</t>
  </si>
  <si>
    <t>GP03FLMB-RI001</t>
  </si>
  <si>
    <t>GP05MOAS-GL001</t>
  </si>
  <si>
    <t>49.5,51.0</t>
  </si>
  <si>
    <t>-146.0,-143.5</t>
  </si>
  <si>
    <t>GP05MOAS-GL002</t>
  </si>
  <si>
    <t>-146.0,-143.6</t>
  </si>
  <si>
    <t>GP05MOAS-GL003</t>
  </si>
  <si>
    <t>-146.0,-143.7</t>
  </si>
  <si>
    <t>GS01SUMO-SM001</t>
  </si>
  <si>
    <t>GS01SUMO-RI002</t>
  </si>
  <si>
    <t>GS01SUMO-RI003</t>
  </si>
  <si>
    <t>GS01SUMO-SB001</t>
  </si>
  <si>
    <t>GS02HYPM-GP001</t>
  </si>
  <si>
    <t>GS02HYPM-MP003</t>
  </si>
  <si>
    <t>GS02HYPM-SP001</t>
  </si>
  <si>
    <t>GS02HYPM-WF002</t>
  </si>
  <si>
    <t>GS02HYPM-WF004</t>
  </si>
  <si>
    <t>GS03FLMA-FM001</t>
  </si>
  <si>
    <t>GS03FLMA-RI001</t>
  </si>
  <si>
    <t>GS03FLMB-FM001</t>
  </si>
  <si>
    <t>GS03FLMB-RI001</t>
  </si>
  <si>
    <t>GS05MOAS-GL001</t>
  </si>
  <si>
    <t>-55,-53.5</t>
  </si>
  <si>
    <t>-90.5,-87.5</t>
  </si>
  <si>
    <t>GS05MOAS-GL002</t>
  </si>
  <si>
    <t>-90.5,-87.6</t>
  </si>
  <si>
    <t>GS05MOAS-GL003</t>
  </si>
  <si>
    <t>-90.5,-87.7</t>
  </si>
  <si>
    <t>RS00PCSS-SS001</t>
  </si>
  <si>
    <t>RS01SBVM-LV01A</t>
  </si>
  <si>
    <t>removed later override date</t>
  </si>
  <si>
    <t>RS01SLOP-PN01A</t>
  </si>
  <si>
    <t>44.515115</t>
  </si>
  <si>
    <t>-125.389888</t>
  </si>
  <si>
    <t>2905</t>
  </si>
  <si>
    <t>RS01SBVM-DP01A</t>
  </si>
  <si>
    <t>44.527318</t>
  </si>
  <si>
    <t>-125.380092</t>
  </si>
  <si>
    <t>2902</t>
  </si>
  <si>
    <t>RS01SBVM-LJ01A</t>
  </si>
  <si>
    <t>44.515037</t>
  </si>
  <si>
    <t>-125.389762</t>
  </si>
  <si>
    <t>RS01SBVM-SR01A</t>
  </si>
  <si>
    <t>RS01SBVM-PC01A</t>
  </si>
  <si>
    <t>RS01SBVM-SC01A</t>
  </si>
  <si>
    <t>RS01SBVM-SF01A</t>
  </si>
  <si>
    <t>NA</t>
  </si>
  <si>
    <t>RS01SLBS-MJ01A</t>
  </si>
  <si>
    <t>44.509708</t>
  </si>
  <si>
    <t>-125.405373</t>
  </si>
  <si>
    <t>2934</t>
  </si>
  <si>
    <t>RS01SUM1-LV01B</t>
  </si>
  <si>
    <t>removed same override date</t>
  </si>
  <si>
    <t>44.569033</t>
  </si>
  <si>
    <t>-125.148161</t>
  </si>
  <si>
    <t>779</t>
  </si>
  <si>
    <t>RS01SUM1-LJ01B</t>
  </si>
  <si>
    <t>44.569092</t>
  </si>
  <si>
    <t>-125.148064</t>
  </si>
  <si>
    <t>778</t>
  </si>
  <si>
    <t>RS01SUM2-MJ01B</t>
  </si>
  <si>
    <t>44.569848</t>
  </si>
  <si>
    <t>-125.146715</t>
  </si>
  <si>
    <t>775</t>
  </si>
  <si>
    <t>RS03AXIA-PN03B</t>
  </si>
  <si>
    <t>RS03AXIA-PN03A</t>
  </si>
  <si>
    <t>RS03ASHS-ID03A</t>
  </si>
  <si>
    <t>RSN-PCHD</t>
  </si>
  <si>
    <t>45.933973</t>
  </si>
  <si>
    <t>-130.013596</t>
  </si>
  <si>
    <t>1540</t>
  </si>
  <si>
    <t>RS03ASHS-MJ03B</t>
  </si>
  <si>
    <t>45.93371</t>
  </si>
  <si>
    <t>-130.01385</t>
  </si>
  <si>
    <t>RS05MID1-PN05A</t>
  </si>
  <si>
    <t>RS03AXVM-LV03A</t>
  </si>
  <si>
    <t>45.816219</t>
  </si>
  <si>
    <t>-129.753857</t>
  </si>
  <si>
    <t>2606</t>
  </si>
  <si>
    <t>RS03AXBS-MJ03A</t>
  </si>
  <si>
    <t>45.820205</t>
  </si>
  <si>
    <t>-129.737034</t>
  </si>
  <si>
    <t>2608</t>
  </si>
  <si>
    <t>RS03AXVM-DP03A</t>
  </si>
  <si>
    <t>45.829493</t>
  </si>
  <si>
    <t>-129.760478</t>
  </si>
  <si>
    <t>2602</t>
  </si>
  <si>
    <t>RS03AXVM-LJ03A</t>
  </si>
  <si>
    <t>45.816152</t>
  </si>
  <si>
    <t>-129.753946</t>
  </si>
  <si>
    <t>RS03AXVM-SR03A</t>
  </si>
  <si>
    <t>RS03AXVM-PC03A</t>
  </si>
  <si>
    <t>RS03AXVM-SC03A</t>
  </si>
  <si>
    <t>RS03AXVM-SF03A</t>
  </si>
  <si>
    <t>RS03CCAL-MJ03F</t>
  </si>
  <si>
    <t>45.953458</t>
  </si>
  <si>
    <t>-130.008874</t>
  </si>
  <si>
    <t>1531</t>
  </si>
  <si>
    <t>RS03ECAL-MJ03E</t>
  </si>
  <si>
    <t>45.939822</t>
  </si>
  <si>
    <t>-129.974267</t>
  </si>
  <si>
    <t>1516</t>
  </si>
  <si>
    <t>RS03INT1-MJ03C</t>
  </si>
  <si>
    <t>45.926097</t>
  </si>
  <si>
    <t>-129.97923</t>
  </si>
  <si>
    <t>1518</t>
  </si>
  <si>
    <t>RS03INT2-MJ03D</t>
  </si>
  <si>
    <t>45.925803</t>
  </si>
  <si>
    <t>-129.978000</t>
  </si>
  <si>
    <t>2820</t>
  </si>
  <si>
    <t>Platform Family</t>
  </si>
  <si>
    <t>Platform Type</t>
  </si>
  <si>
    <t>PA Code</t>
  </si>
  <si>
    <t>Mobile</t>
  </si>
  <si>
    <t>Child Node</t>
  </si>
  <si>
    <t>New</t>
  </si>
  <si>
    <t>AD</t>
  </si>
  <si>
    <t>AUV Dock</t>
  </si>
  <si>
    <t>Mobile Asset Dock</t>
  </si>
  <si>
    <t>P</t>
  </si>
  <si>
    <t>AV</t>
  </si>
  <si>
    <t>AUV</t>
  </si>
  <si>
    <t>Automous Underwater Vehicle</t>
  </si>
  <si>
    <t>BP</t>
  </si>
  <si>
    <t>Benthic Package</t>
  </si>
  <si>
    <t>Benthic Experiment Package</t>
  </si>
  <si>
    <t>Mooring</t>
  </si>
  <si>
    <t>Surface Piercing Profiler Mooring</t>
  </si>
  <si>
    <t>Profiler</t>
  </si>
  <si>
    <t>CS</t>
  </si>
  <si>
    <t>Commissioning Support Hardware</t>
  </si>
  <si>
    <t>Engineering</t>
  </si>
  <si>
    <t>DP</t>
  </si>
  <si>
    <t>Deep Profiler</t>
  </si>
  <si>
    <t>Deep Profiler Mooring</t>
  </si>
  <si>
    <t>FJ</t>
  </si>
  <si>
    <t>200 m Platform</t>
  </si>
  <si>
    <t>200m Platform</t>
  </si>
  <si>
    <t>FM</t>
  </si>
  <si>
    <t>Low Power Sub-surface Mooring</t>
  </si>
  <si>
    <t>GL</t>
  </si>
  <si>
    <t>Gliders</t>
  </si>
  <si>
    <t>Ocean Glider</t>
  </si>
  <si>
    <t>Glider</t>
  </si>
  <si>
    <t>Hybrid Profiler Mooring</t>
  </si>
  <si>
    <t>HM</t>
  </si>
  <si>
    <t>High Power Surface Mooring</t>
  </si>
  <si>
    <t>IC</t>
  </si>
  <si>
    <t>Interface Box Camera</t>
  </si>
  <si>
    <t>Camera</t>
  </si>
  <si>
    <t>ID</t>
  </si>
  <si>
    <t>IF box HD camera</t>
  </si>
  <si>
    <t>HD camera</t>
  </si>
  <si>
    <t>LJ</t>
  </si>
  <si>
    <t>LP Jbox</t>
  </si>
  <si>
    <t>Low Power JBox</t>
  </si>
  <si>
    <t>Cable Node</t>
  </si>
  <si>
    <t>PA_LJ_BAD</t>
  </si>
  <si>
    <t>LV</t>
  </si>
  <si>
    <t>Low Voltage Node</t>
  </si>
  <si>
    <t>LM</t>
  </si>
  <si>
    <t>Low Power Surface Mooring</t>
  </si>
  <si>
    <t>MF</t>
  </si>
  <si>
    <t>Multi-Function Node</t>
  </si>
  <si>
    <t>MJ</t>
  </si>
  <si>
    <t>MP Jbox</t>
  </si>
  <si>
    <t>Medium Power JBox</t>
  </si>
  <si>
    <t>MP</t>
  </si>
  <si>
    <t>Mid-Water Platform</t>
  </si>
  <si>
    <t>PC</t>
  </si>
  <si>
    <t>Platform Interface Controller</t>
  </si>
  <si>
    <t>PD</t>
  </si>
  <si>
    <t>Deep Profiler Docking Station</t>
  </si>
  <si>
    <t>PG</t>
  </si>
  <si>
    <t>Global Profiling Glider</t>
  </si>
  <si>
    <t>Added 3/14 by MM after email with Sheri</t>
  </si>
  <si>
    <t>PL</t>
  </si>
  <si>
    <t>PM</t>
  </si>
  <si>
    <t>Wire Following Profiler Mooring</t>
  </si>
  <si>
    <t>PN</t>
  </si>
  <si>
    <t>Primary Node</t>
  </si>
  <si>
    <t>RI</t>
  </si>
  <si>
    <t>Mooring Riser</t>
  </si>
  <si>
    <t>SB</t>
  </si>
  <si>
    <t>Surface Buoy</t>
  </si>
  <si>
    <t>Added DART-WPSB on 4/09/14 by Art.</t>
  </si>
  <si>
    <t>SC</t>
  </si>
  <si>
    <t>Shallow Profiler Controller</t>
  </si>
  <si>
    <t>SF</t>
  </si>
  <si>
    <t>Shallow Profiler Science Float</t>
  </si>
  <si>
    <t>SI</t>
  </si>
  <si>
    <t>Shore Infrastructure</t>
  </si>
  <si>
    <t>Cable Infrastructure</t>
  </si>
  <si>
    <t>Added to represent RSN shore equipment</t>
  </si>
  <si>
    <t>SM</t>
  </si>
  <si>
    <t>Standard Power Surface Mooring</t>
  </si>
  <si>
    <t>SP</t>
  </si>
  <si>
    <t>Surface-Piercing Profiler</t>
  </si>
  <si>
    <t>SR</t>
  </si>
  <si>
    <t>Shallow Profiler</t>
  </si>
  <si>
    <t>Shallow Profiler Mooring</t>
  </si>
  <si>
    <t>Added to represent RSN platforms</t>
  </si>
  <si>
    <t>SS</t>
  </si>
  <si>
    <t>Shore Station</t>
  </si>
  <si>
    <t>WP</t>
  </si>
  <si>
    <t>Wire-Following Profiler Mooring</t>
  </si>
  <si>
    <t>Added 3/14 by MM after email with Sheri. Added DART-WPSB on 4/09/14 by Art.</t>
  </si>
  <si>
    <t>Wire-Following Profiler</t>
  </si>
  <si>
    <t>Current RD</t>
  </si>
  <si>
    <t>New RD</t>
  </si>
  <si>
    <t>CE01ISSM-MF004-01-DOSTAD999</t>
  </si>
  <si>
    <t>CE01ISSM-MFD37-04-DOSTAD000</t>
  </si>
  <si>
    <t>CE01ISSM-MF004-02-PHSEND999</t>
  </si>
  <si>
    <t>CE01ISSM-MFD35-06-PHSEND000</t>
  </si>
  <si>
    <t>CE01ISSM-MF004-03-OPTAAD999</t>
  </si>
  <si>
    <t>CE01ISSM-MFD37-01-OPTAAD000</t>
  </si>
  <si>
    <t>CE01ISSM-MF004-04-PCO2WB999</t>
  </si>
  <si>
    <t>CE01ISSM-MFD35-05-PCO2WB000</t>
  </si>
  <si>
    <t>CE01ISSM-MF004-05-ADCPTM999</t>
  </si>
  <si>
    <t>CE01ISSM-MFD35-04-ADCPTM000</t>
  </si>
  <si>
    <t>CE01ISSM-MF005-01-CTDBPC999</t>
  </si>
  <si>
    <t>CE01ISSM-MFD37-03-CTDBPC000</t>
  </si>
  <si>
    <t>CE01ISSM-MF005-02-ZPLSCC999</t>
  </si>
  <si>
    <t>CE01ISSM-MFD00-00-ZPLSCC000</t>
  </si>
  <si>
    <t>CE01ISSM-MF005-03-VEL3DD999</t>
  </si>
  <si>
    <t>CE01ISSM-MFD35-01-VEL3DD000</t>
  </si>
  <si>
    <t>CE01ISSM-MF005-04-PRESFA999</t>
  </si>
  <si>
    <t>CE01ISSM-MFD35-02-PRESFA000</t>
  </si>
  <si>
    <t>CE01ISSM-MF005-05-CAMDSA999</t>
  </si>
  <si>
    <t>CE01ISSM-MFD00-00-CAMDSA000</t>
  </si>
  <si>
    <t>CE01ISSM-RI002-01-DOSTAD999</t>
  </si>
  <si>
    <t>CE01ISSM-RID16-03-DOSTAD002</t>
  </si>
  <si>
    <t>CE01ISSM-RI002-02-VELPTA999</t>
  </si>
  <si>
    <t>CE01ISSM-RID16-04-VELPTA000</t>
  </si>
  <si>
    <t>CE01ISSM-RI002-03-PHSEND999</t>
  </si>
  <si>
    <t>CE01ISSM-RID16-06-PHSEND000</t>
  </si>
  <si>
    <t>CE01ISSM-RI002-05-PCO2WB999</t>
  </si>
  <si>
    <t>CE01ISSM-RID16-05-PCO2WB000</t>
  </si>
  <si>
    <t>CE01ISSM-RI003-01-CTDBPC999</t>
  </si>
  <si>
    <t>CE01ISSM-RID16-03-CTDBPC001</t>
  </si>
  <si>
    <t>CE01ISSM-RI003-02-FLORTD999</t>
  </si>
  <si>
    <t>CE01ISSM-RID16-02-FLORTD000</t>
  </si>
  <si>
    <t>CE01ISSM-RI003-03-OPTAAD999</t>
  </si>
  <si>
    <t>CE01ISSM-RID16-01-OPTAAD000</t>
  </si>
  <si>
    <t>CE01ISSM-RI003-04-NUTNRB999</t>
  </si>
  <si>
    <t>CE01ISSM-RID16-07-NUTNRB000</t>
  </si>
  <si>
    <t>CE01ISSM-RI003-05-SPKIRB999</t>
  </si>
  <si>
    <t>CE01ISSM-RID16-08-SPKIRB000</t>
  </si>
  <si>
    <t>CE01ISSM-SB001-01-VELPTA999</t>
  </si>
  <si>
    <t>CE01ISSM-SBD17-04-VELPTA000</t>
  </si>
  <si>
    <t>CE01ISSP-SP001-02-DOFSTJ999</t>
  </si>
  <si>
    <t>CE01ISSP-SP001-02-DOFST0</t>
  </si>
  <si>
    <t>CE01ISSP-SP001-03-PCO2WJ999</t>
  </si>
  <si>
    <t>CE01ISSP-SP001-03-PCO2W0</t>
  </si>
  <si>
    <t>CE01ISSP-SP001-04-OPTAAJ999</t>
  </si>
  <si>
    <t>CE01ISSP-SP001-04-OPTAA0</t>
  </si>
  <si>
    <t>CE01ISSP-SP001-05-VEL3DJ999</t>
  </si>
  <si>
    <t>CE01ISSP-SP001-05-VEL3D0</t>
  </si>
  <si>
    <t>CE01ISSP-SP001-06-NUTNRJ999</t>
  </si>
  <si>
    <t>CE01ISSP-SP001-06-NUTNR0</t>
  </si>
  <si>
    <t>CE01ISSP-SP001-07-SPKIRJ999</t>
  </si>
  <si>
    <t>CE01ISSP-SP001-07-SPKIR0</t>
  </si>
  <si>
    <t>CE01ISSP-SP001-08-FLORTJ999</t>
  </si>
  <si>
    <t>CE01ISSP-SP001-08-FLORT0</t>
  </si>
  <si>
    <t>CE01ISSP-SP001-09-CTDPFJ999</t>
  </si>
  <si>
    <t>CE01ISSP-SP001-09-CTDPF0</t>
  </si>
  <si>
    <t>CE01ISSP-SP001-10-PARADJ999</t>
  </si>
  <si>
    <t>CE01ISSP-SP001-10-PARAD0</t>
  </si>
  <si>
    <t>CE02SHBP-LJ01D-05-ADCPTB999</t>
  </si>
  <si>
    <t>CE02SHBP-LJ01D-05-ADCPTB104</t>
  </si>
  <si>
    <t>CE02SHBP-LJ01D-06-CTDBPN999</t>
  </si>
  <si>
    <t>CE02SHBP-LJ01D-06-CTDBPN106</t>
  </si>
  <si>
    <t>CE02SHBP-LJ01D-06-DOSTAD999</t>
  </si>
  <si>
    <t>CE02SHBP-LJ01D-06-DOSTAD106</t>
  </si>
  <si>
    <t>CE02SHBP-LJ01D-07-VEL3DC999</t>
  </si>
  <si>
    <t>CE02SHBP-LJ01D-07-VEL3DC108</t>
  </si>
  <si>
    <t>CE02SHBP-LJ01D-08-OPTAAD999</t>
  </si>
  <si>
    <t>CE02SHBP-LJ01D-08-OPTAAD106</t>
  </si>
  <si>
    <t>CE02SHBP-LJ01D-09-PCO2WB999</t>
  </si>
  <si>
    <t>CE02SHBP-LJ01D-09-PCO2WB103</t>
  </si>
  <si>
    <t>CE02SHBP-LJ01D-10-PHSEND999</t>
  </si>
  <si>
    <t>CE02SHBP-LJ01D-10-PHSEND103</t>
  </si>
  <si>
    <t>CE02SHBP-LJ01D-11-HYDBBA999</t>
  </si>
  <si>
    <t>CE02SHBP-LJ01D-11-HYDBBA106</t>
  </si>
  <si>
    <t>CE02SHBP-LJ01D-12-CAMDSB107</t>
  </si>
  <si>
    <t>CE02SHBP-MJ01C-08-CAMDSB107</t>
  </si>
  <si>
    <t>CE02SHBP-MJ01C-07-ZPLSCB999</t>
  </si>
  <si>
    <t>CE02SHBP-MJ01C-07-ZPLSCB101</t>
  </si>
  <si>
    <t>CE02SHSM-RI002-01-DOSTAD999</t>
  </si>
  <si>
    <t>CE02SHSM-RID27-04-DOSTAD000</t>
  </si>
  <si>
    <t>CE02SHSM-RI002-02-VELPTA999</t>
  </si>
  <si>
    <t>CE02SHSM-RID26-04-VELPTA000</t>
  </si>
  <si>
    <t>CE02SHSM-RI002-03-PHSEND999</t>
  </si>
  <si>
    <t>CE02SHSM-RID26-06-PHSEND000</t>
  </si>
  <si>
    <t>CE02SHSM-RI002-05-CTDBPC999</t>
  </si>
  <si>
    <t>CE02SHSM-RID27-03-CTDBPC000</t>
  </si>
  <si>
    <t>CE02SHSM-RI003-01-ADCPTA999</t>
  </si>
  <si>
    <t>CE02SHSM-RID26-01-ADCPTA000</t>
  </si>
  <si>
    <t>CE02SHSM-RI003-02-OPTAAD999</t>
  </si>
  <si>
    <t>CE02SHSM-RID27-01-OPTAAD000</t>
  </si>
  <si>
    <t>CE02SHSM-RI003-03-NUTNRB999</t>
  </si>
  <si>
    <t>CE02SHSM-RID27-07-NUTNRB000</t>
  </si>
  <si>
    <t>CE02SHSM-RI003-04-SPKIRB999</t>
  </si>
  <si>
    <t>CE02SHSM-RID27-08-SPKIRB000</t>
  </si>
  <si>
    <t>CE02SHSM-RI003-05-FLORTD999</t>
  </si>
  <si>
    <t>CE02SHSM-RID27-02-FLORTD000</t>
  </si>
  <si>
    <t>CE02SHSM-SB001-01-METBKA999</t>
  </si>
  <si>
    <t>CE02SHSM-SBD11-06-METBKA000</t>
  </si>
  <si>
    <t>CE02SHSM-SB001-03-PCO2AA999</t>
  </si>
  <si>
    <t>CE02SHSM-SBD12-04-PCO2AA000</t>
  </si>
  <si>
    <t>CE02SHSM-SB001-04-FDCHPA999</t>
  </si>
  <si>
    <t>CE02SHSM-SBD12-08-FDCHPA000</t>
  </si>
  <si>
    <t>CE02SHSM-SB001-05-VELPTA999</t>
  </si>
  <si>
    <t>CE02SHSM-SBD11-04-VELPTA000</t>
  </si>
  <si>
    <t>CE02SHSM-SB001-06-WAVSSA999</t>
  </si>
  <si>
    <t>CE02SHSM-SBD12-05-WAVSSA000</t>
  </si>
  <si>
    <t>CE02SHSP-SP001-01-CTDPFJ999</t>
  </si>
  <si>
    <t>CE02SHSP-SP001-01-DOFST0</t>
  </si>
  <si>
    <t>CE02SHSP-SP001-01-DOFSTJ999</t>
  </si>
  <si>
    <t>CE02SHSP-SP001-02-VEL3D0</t>
  </si>
  <si>
    <t>CE02SHSP-SP001-02-VEL3DJ999</t>
  </si>
  <si>
    <t>CE02SHSP-SP001-03-PCO2W0</t>
  </si>
  <si>
    <t>CE02SHSP-SP001-03-PCO2WJ999</t>
  </si>
  <si>
    <t>CE02SHSP-SP001-04-OPTAA0</t>
  </si>
  <si>
    <t>CE02SHSP-SP001-04-OPTAAJ999</t>
  </si>
  <si>
    <t>CE02SHSP-SP001-05-NUTNR0</t>
  </si>
  <si>
    <t>CE02SHSP-SP001-05-NUTNRJ999</t>
  </si>
  <si>
    <t>CE02SHSP-SP001-06-SPKIR0</t>
  </si>
  <si>
    <t>CE02SHSP-SP001-06-SPKIRJ999</t>
  </si>
  <si>
    <t>CE02SHSP-SP001-07-FLORT0</t>
  </si>
  <si>
    <t>CE02SHSP-SP001-07-FLORTJ999</t>
  </si>
  <si>
    <t>CE02SHSP-SP001-01-CTDPF0</t>
  </si>
  <si>
    <t>CE02SHSP-SP001-08-PARADJ999</t>
  </si>
  <si>
    <t>CE02SHSP-SP001-08-PARAD0</t>
  </si>
  <si>
    <t>CE04OSBP-LJ01C-05-ADCPSI999</t>
  </si>
  <si>
    <t>CE04OSBP-LJ01C-05-ADCPSI103</t>
  </si>
  <si>
    <t>CE04OSBP-LJ01C-06-CTDBPO999</t>
  </si>
  <si>
    <t>CE04OSBP-LJ01C-06-CTDBPO108</t>
  </si>
  <si>
    <t>CE04OSBP-LJ01C-06-DOSTAD999</t>
  </si>
  <si>
    <t>CE04OSBP-LJ01C-06-DOSTAD108</t>
  </si>
  <si>
    <t>CE04OSBP-LJ01C-07-VEL3DC999</t>
  </si>
  <si>
    <t>CE04OSBP-LJ01C-07-VEL3DC107</t>
  </si>
  <si>
    <t>CE04OSBP-LJ01C-08-OPTAAC999</t>
  </si>
  <si>
    <t>CE04OSBP-LJ01C-08-OPTAAC104</t>
  </si>
  <si>
    <t>CE04OSBP-LJ01C-09-PCO2WB999</t>
  </si>
  <si>
    <t>CE04OSBP-LJ01C-09-PCO2WB104</t>
  </si>
  <si>
    <t>CE04OSBP-LJ01C-10-PHSEND999</t>
  </si>
  <si>
    <t>CE04OSBP-LJ01C-10-PHSEND107</t>
  </si>
  <si>
    <t>CE04OSBP-LJ01C-11-HYDBBA999</t>
  </si>
  <si>
    <t>CE04OSBP-LJ01C-11-HYDBBA105</t>
  </si>
  <si>
    <t>CE04OSBP-LJ01C-12-CAMDSB106</t>
  </si>
  <si>
    <t>CE04OSBP-LV01C-06-CAMDSB106</t>
  </si>
  <si>
    <t>CE04OSHY-DP01B-01-CTDPFL999</t>
  </si>
  <si>
    <t>CE04OSHY-DP01B-01-CTDPFL105</t>
  </si>
  <si>
    <t>CE04OSHY-DP01B-02-VEL3DA999</t>
  </si>
  <si>
    <t>CE04OSHY-DP01B-02-VEL3DA105</t>
  </si>
  <si>
    <t>CE04OSHY-DP01B-04-FLORTA999</t>
  </si>
  <si>
    <t>CE04OSHY-DP01B-04-FLORTA103</t>
  </si>
  <si>
    <t>CE04OSHY-DP01B-06-DOSTAD999</t>
  </si>
  <si>
    <t>CE04OSHY-DP01B-06-DOSTAD105</t>
  </si>
  <si>
    <t>CE04OSHY-PC01B-05-PHSENA999</t>
  </si>
  <si>
    <t>CE04OSHY-PC01B-4B-PHSENA106</t>
  </si>
  <si>
    <t>CE04OSHY-PC01B-08-ZPLSCB999</t>
  </si>
  <si>
    <t>CE04OSHY-PC01B-05-ZPLSCB102</t>
  </si>
  <si>
    <t>CE04OSHY-PC01B-12-PCO2WA999</t>
  </si>
  <si>
    <t>CE04OSHY-PC01B-4C-PCO2WA105</t>
  </si>
  <si>
    <t>CE04OSHY-PC01B-4A-CTDPFA999</t>
  </si>
  <si>
    <t>CE04OSHY-PC01B-4A-CTDPFA109</t>
  </si>
  <si>
    <t>CE04OSHY-PC01B-4A-DOSTAD999</t>
  </si>
  <si>
    <t>CE04OSHY-PC01B-4A-DOSTAD109</t>
  </si>
  <si>
    <t>CE04OSHY-SF01B-02-VELPTD999</t>
  </si>
  <si>
    <t>CE04OSHY-SF01B-4B-VELPTD106</t>
  </si>
  <si>
    <t>CE04OSHY-SF01B-03-FLORTD999</t>
  </si>
  <si>
    <t>CE04OSHY-SF01B-3A-FLORTD104</t>
  </si>
  <si>
    <t>CE04OSHY-SF01B-04-NUTNRA999</t>
  </si>
  <si>
    <t>CE04OSHY-SF01B-4A-NUTNRA102</t>
  </si>
  <si>
    <t>CE04OSHY-SF01B-05-PCO2WA999</t>
  </si>
  <si>
    <t>CE04OSHY-SF01B-4F-PCO2WA102</t>
  </si>
  <si>
    <t>CE04OSHY-SF01B-06-PARADA999</t>
  </si>
  <si>
    <t>CE04OSHY-SF01B-3C-PARADA102</t>
  </si>
  <si>
    <t>CE04OSHY-SF01B-07-SPKIRA999</t>
  </si>
  <si>
    <t>CE04OSHY-SF01B-3D-SPKIRA102</t>
  </si>
  <si>
    <t>CE04OSHY-SF01B-08-CTDPFA999</t>
  </si>
  <si>
    <t>CE04OSHY-SF01B-2A-CTDPFA107</t>
  </si>
  <si>
    <t>CE04OSHY-SF01B-08-DOFSTA999</t>
  </si>
  <si>
    <t>CE04OSHY-SF01B-2A-DOFSTA107</t>
  </si>
  <si>
    <t>CE04OSHY-SF01B-09-OPTAAD999</t>
  </si>
  <si>
    <t>CE04OSHY-SF01B-3B-OPTAAD105</t>
  </si>
  <si>
    <t>CE04OSSM-RI002-01-DOSTAD999</t>
  </si>
  <si>
    <t>CE04OSSM-RID27-04-DOSTAD000</t>
  </si>
  <si>
    <t>CE04OSSM-RI002-02-VELPTA999</t>
  </si>
  <si>
    <t>CE04OSSM-RID26-04-VELPTA000</t>
  </si>
  <si>
    <t>CE04OSSM-RI002-03-PHSEND999</t>
  </si>
  <si>
    <t>CE04OSSM-RID26-06-PHSEND000</t>
  </si>
  <si>
    <t>CE04OSSM-RI002-05-CTDBPC999</t>
  </si>
  <si>
    <t>CE04OSSM-RID27-03-CTDBPC000</t>
  </si>
  <si>
    <t>CE04OSSM-RI003-01-ADCPTC999</t>
  </si>
  <si>
    <t>CE04OSSM-RID26-01-ADCPTC000</t>
  </si>
  <si>
    <t>CE04OSSM-RI003-02-OPTAAD999</t>
  </si>
  <si>
    <t>CE04OSSM-RID27-01-OPTAAD000</t>
  </si>
  <si>
    <t>CE04OSSM-RI003-03-NUTNRB999</t>
  </si>
  <si>
    <t>CE04OSSM-RID27-07-NUTNRB000</t>
  </si>
  <si>
    <t>CE04OSSM-RI003-04-SPKIRB999</t>
  </si>
  <si>
    <t>CE04OSSM-RID27-08-SPKIRB000</t>
  </si>
  <si>
    <t>CE04OSSM-RI003-05-FLORTD999</t>
  </si>
  <si>
    <t>CE04OSSM-RID27-02-FLORTD000</t>
  </si>
  <si>
    <t>CE04OSSM-SB001-01-METBKA999</t>
  </si>
  <si>
    <t>CE04OSSM-SBD11-06-METBKA000</t>
  </si>
  <si>
    <t>CE04OSSM-SB001-03-PCO2AA999</t>
  </si>
  <si>
    <t>CE04OSSM-SBD12-04-PCO2AA000</t>
  </si>
  <si>
    <t>CE04OSSM-SB001-05-VELPTA999</t>
  </si>
  <si>
    <t>CE04OSSM-SBD11-04-VELPTA000</t>
  </si>
  <si>
    <t>CE04OSSM-SB001-06-WAVSSA999</t>
  </si>
  <si>
    <t>CE04OSSM-SBD12-05-WAVSSA000</t>
  </si>
  <si>
    <t>CE05MOAS-GL001-01-PARADM999</t>
  </si>
  <si>
    <t>CE05MOAS-GL001-01-PARADM000</t>
  </si>
  <si>
    <t>CE05MOAS-GL001-02-FLORTM999</t>
  </si>
  <si>
    <t>CE05MOAS-GL001-02-FLORTM000</t>
  </si>
  <si>
    <t>CE05MOAS-GL001-03-ADCPAM999</t>
  </si>
  <si>
    <t>CE05MOAS-GL001-03-ADCPAM000</t>
  </si>
  <si>
    <t>CE05MOAS-GL001-04-DOSTAM999</t>
  </si>
  <si>
    <t>CE05MOAS-GL001-04-DOSTAM000</t>
  </si>
  <si>
    <t>CE05MOAS-GL001-05-CTDGVM999</t>
  </si>
  <si>
    <t>CE05MOAS-GL001-05-CTDGVM000</t>
  </si>
  <si>
    <t>CE05MOAS-GL002-01-PARADM999</t>
  </si>
  <si>
    <t>CE05MOAS-GL002-01-PARADM000</t>
  </si>
  <si>
    <t>CE05MOAS-GL002-02-FLORTM999</t>
  </si>
  <si>
    <t>CE05MOAS-GL002-02-FLORTM000</t>
  </si>
  <si>
    <t>CE05MOAS-GL002-03-ADCPAM999</t>
  </si>
  <si>
    <t>CE05MOAS-GL002-03-ADCPAM000</t>
  </si>
  <si>
    <t>CE05MOAS-GL002-04-DOSTAM999</t>
  </si>
  <si>
    <t>CE05MOAS-GL002-04-DOSTAM000</t>
  </si>
  <si>
    <t>CE05MOAS-GL002-05-CTDGVM999</t>
  </si>
  <si>
    <t>CE05MOAS-GL002-05-CTDGVM000</t>
  </si>
  <si>
    <t>CE05MOAS-GL003-01-PARADM999</t>
  </si>
  <si>
    <t>CE05MOAS-GL003-01-PARADM000</t>
  </si>
  <si>
    <t>CE05MOAS-GL003-02-FLORTM999</t>
  </si>
  <si>
    <t>CE05MOAS-GL003-02-FLORTM000</t>
  </si>
  <si>
    <t>CE05MOAS-GL003-03-ADCPAM999</t>
  </si>
  <si>
    <t>CE05MOAS-GL003-03-ADCPAM000</t>
  </si>
  <si>
    <t>CE05MOAS-GL003-04-DOSTAM999</t>
  </si>
  <si>
    <t>CE05MOAS-GL003-04-DOSTAM000</t>
  </si>
  <si>
    <t>CE05MOAS-GL003-05-CTDGVM999</t>
  </si>
  <si>
    <t>CE05MOAS-GL003-05-CTDGVM000</t>
  </si>
  <si>
    <t>CE05MOAS-GL004-01-PARADM999</t>
  </si>
  <si>
    <t>CE05MOAS-GL004-01-PARADM000</t>
  </si>
  <si>
    <t>CE05MOAS-GL004-02-FLORTM999</t>
  </si>
  <si>
    <t>CE05MOAS-GL004-02-FLORTM000</t>
  </si>
  <si>
    <t>CE05MOAS-GL004-03-ADCPAM999</t>
  </si>
  <si>
    <t>CE05MOAS-GL004-03-ADCPAM000</t>
  </si>
  <si>
    <t>CE05MOAS-GL004-04-DOSTAM999</t>
  </si>
  <si>
    <t>CE05MOAS-GL004-04-DOSTAM000</t>
  </si>
  <si>
    <t>CE05MOAS-GL004-05-CTDGVM999</t>
  </si>
  <si>
    <t>CE05MOAS-GL004-05-CTDGVM000</t>
  </si>
  <si>
    <t>CE05MOAS-GL005-01-PARADM999</t>
  </si>
  <si>
    <t>CE05MOAS-GL005-01-PARADM000</t>
  </si>
  <si>
    <t>CE05MOAS-GL005-02-FLORTM999</t>
  </si>
  <si>
    <t>CE05MOAS-GL005-02-FLORTM000</t>
  </si>
  <si>
    <t>CE05MOAS-GL005-03-ADCPAM999</t>
  </si>
  <si>
    <t>CE05MOAS-GL005-03-ADCPAM000</t>
  </si>
  <si>
    <t>CE05MOAS-GL005-04-DOSTAM999</t>
  </si>
  <si>
    <t>CE05MOAS-GL005-04-DOSTAM000</t>
  </si>
  <si>
    <t>CE05MOAS-GL005-05-CTDGVM999</t>
  </si>
  <si>
    <t>CE05MOAS-GL005-05-CTDGVM000</t>
  </si>
  <si>
    <t>CE05MOAS-GL006-01-PARADM999</t>
  </si>
  <si>
    <t>CE05MOAS-GL006-01-PARADM000</t>
  </si>
  <si>
    <t>CE05MOAS-GL006-02-FLORTM999</t>
  </si>
  <si>
    <t>CE05MOAS-GL006-02-FLORTM000</t>
  </si>
  <si>
    <t>CE05MOAS-GL006-03-ADCPAM999</t>
  </si>
  <si>
    <t>CE05MOAS-GL006-03-ADCPAM000</t>
  </si>
  <si>
    <t>CE05MOAS-GL006-04-DOSTAM999</t>
  </si>
  <si>
    <t>CE05MOAS-GL006-04-DOSTAM000</t>
  </si>
  <si>
    <t>CE05MOAS-GL006-05-CTDGVM999</t>
  </si>
  <si>
    <t>CE05MOAS-GL006-05-CTDGVM000</t>
  </si>
  <si>
    <t>CE06ISSM-MF004-01-DOSTAD999</t>
  </si>
  <si>
    <t>CE06ISSM-MFD37-04-DOSTAD000</t>
  </si>
  <si>
    <t>CE06ISSM-MF004-02-PHSEND999</t>
  </si>
  <si>
    <t>CE06ISSM-MFD35-06-PHSEND000</t>
  </si>
  <si>
    <t>CE06ISSM-MF004-03-OPTAAD999</t>
  </si>
  <si>
    <t>CE06ISSM-MFD37-01-OPTAAD000</t>
  </si>
  <si>
    <t>CE06ISSM-MF004-04-PCO2WB999</t>
  </si>
  <si>
    <t>CE06ISSM-MFD35-05-PCO2WB000</t>
  </si>
  <si>
    <t>CE06ISSM-MF004-05-ADCPTM999</t>
  </si>
  <si>
    <t>CE06ISSM-MFD35-04-ADCPTM000</t>
  </si>
  <si>
    <t>CE06ISSM-MF005-01-CTDBPC999</t>
  </si>
  <si>
    <t>CE06ISSM-MFD37-03-CTDBPC000</t>
  </si>
  <si>
    <t>CE06ISSM-MF005-02-ZPLSCC999</t>
  </si>
  <si>
    <t>CE06ISSM-MFD00-00-ZPLSCC000</t>
  </si>
  <si>
    <t>CE06ISSM-MF005-03-VEL3DD999</t>
  </si>
  <si>
    <t>CE06ISSM-MFD35-01-VEL3DD000</t>
  </si>
  <si>
    <t>CE06ISSM-MF005-04-PRESFA999</t>
  </si>
  <si>
    <t>CE06ISSM-MFD35-02-PRESFA000</t>
  </si>
  <si>
    <t>CE06ISSM-MF005-05-CAMDSA999</t>
  </si>
  <si>
    <t>CE06ISSM-MFD00-00-CAMDSA000</t>
  </si>
  <si>
    <t>CE06ISSM-RI002-01-DOSTAD999</t>
  </si>
  <si>
    <t>CE06ISSM-RID16-03-DOSTAD000</t>
  </si>
  <si>
    <t>CE06ISSM-RI002-02-VELPTA999</t>
  </si>
  <si>
    <t>CE06ISSM-RID16-04-VELPTA000</t>
  </si>
  <si>
    <t>CE06ISSM-RI002-03-PHSEND999</t>
  </si>
  <si>
    <t>CE06ISSM-RID16-06-PHSEND000</t>
  </si>
  <si>
    <t>CE06ISSM-RI002-05-PCO2WB999</t>
  </si>
  <si>
    <t>CE06ISSM-RID16-05-PCO2WB000</t>
  </si>
  <si>
    <t>CE06ISSM-RI003-01-CTDBPC999</t>
  </si>
  <si>
    <t>CE06ISSM-RID16-03-CTDBPC000</t>
  </si>
  <si>
    <t>CE06ISSM-RI003-02-FLORTD999</t>
  </si>
  <si>
    <t>CE06ISSM-RID16-02-FLORTD000</t>
  </si>
  <si>
    <t>CE06ISSM-RI003-03-OPTAAD999</t>
  </si>
  <si>
    <t>CE06ISSM-RID16-01-OPTAAD000</t>
  </si>
  <si>
    <t>CE06ISSM-RI003-04-NUTNRB999</t>
  </si>
  <si>
    <t>CE06ISSM-RID16-07-NUTNRB000</t>
  </si>
  <si>
    <t>CE06ISSM-RI003-05-SPKIRB999</t>
  </si>
  <si>
    <t>CE06ISSM-RID16-08-SPKIRB000</t>
  </si>
  <si>
    <t>CE06ISSM-SB001-01-VELPTA999</t>
  </si>
  <si>
    <t>CE06ISSM-SBD17-04-VELPTA000</t>
  </si>
  <si>
    <t>CE06ISSP-SP001-02-DOFSTJ999</t>
  </si>
  <si>
    <t>CE06ISSP-SP001-02-DOFST0</t>
  </si>
  <si>
    <t>CE06ISSP-SP001-03-PCO2WJ999</t>
  </si>
  <si>
    <t>CE06ISSP-SP001-03-PCO2W0</t>
  </si>
  <si>
    <t>CE06ISSP-SP001-04-OPTAAJ999</t>
  </si>
  <si>
    <t>CE06ISSP-SP001-04-OPTAA0</t>
  </si>
  <si>
    <t>CE06ISSP-SP001-05-VEL3DJ999</t>
  </si>
  <si>
    <t>CE06ISSP-SP001-05-VEL3D0</t>
  </si>
  <si>
    <t>CE06ISSP-SP001-06-NUTNRJ999</t>
  </si>
  <si>
    <t>CE06ISSP-SP001-06-NUTNR0</t>
  </si>
  <si>
    <t>CE06ISSP-SP001-07-SPKIRJ999</t>
  </si>
  <si>
    <t>CE06ISSP-SP001-07-SPKIR0</t>
  </si>
  <si>
    <t>CE06ISSP-SP001-08-FLORTJ999</t>
  </si>
  <si>
    <t>CE06ISSP-SP001-08-FLORT0</t>
  </si>
  <si>
    <t>CE06ISSP-SP001-09-CTDPFJ999</t>
  </si>
  <si>
    <t>CE06ISSP-SP001-09-CTDPF0</t>
  </si>
  <si>
    <t>CE06ISSP-SP001-10-PARADJ999</t>
  </si>
  <si>
    <t>CE06ISSP-SP001-10-PARAD0</t>
  </si>
  <si>
    <t>CE07SHSM-MF004-01-DOSTAD999</t>
  </si>
  <si>
    <t>CE07SHSM-MFD37-04-DOSTAD000</t>
  </si>
  <si>
    <t>CE07SHSM-MF004-02-PHSEND999</t>
  </si>
  <si>
    <t>CE07SHSM-MFD35-06-PHSEND000</t>
  </si>
  <si>
    <t>CE07SHSM-MF004-03-OPTAAD999</t>
  </si>
  <si>
    <t>CE07SHSM-MFD37-01-OPTAAD000</t>
  </si>
  <si>
    <t>CE07SHSM-MF004-04-PCO2WB999</t>
  </si>
  <si>
    <t>CE07SHSM-MFD35-05-PCO2WB000</t>
  </si>
  <si>
    <t>CE07SHSM-MF004-05-CTDBPC999</t>
  </si>
  <si>
    <t>CE07SHSM-MFD37-03-CTDBPC000</t>
  </si>
  <si>
    <t>CE07SHSM-MF005-01-PRESFB999</t>
  </si>
  <si>
    <t>CE07SHSM-MFD35-02-PRESFB000</t>
  </si>
  <si>
    <t>CE07SHSM-MF005-02-CAMDSA999</t>
  </si>
  <si>
    <t>CE07SHSM-MFD00-00-CAMDSA000</t>
  </si>
  <si>
    <t>CE07SHSM-MF005-03-ZPLSCC999</t>
  </si>
  <si>
    <t>CE07SHSM-MFD00-00-ZPLSCC000</t>
  </si>
  <si>
    <t>CE07SHSM-MF005-04-ADCPTC999</t>
  </si>
  <si>
    <t>CE07SHSM-MFD35-04-ADCPTC000</t>
  </si>
  <si>
    <t>CE07SHSM-MF005-05-VEL3DD999</t>
  </si>
  <si>
    <t>CE07SHSM-MFD35-01-VEL3DD000</t>
  </si>
  <si>
    <t>CE07SHSM-RI002-01-DOSTAD999</t>
  </si>
  <si>
    <t>CE07SHSM-RID27-04-DOSTAD000</t>
  </si>
  <si>
    <t>CE07SHSM-RI002-02-VELPTA999</t>
  </si>
  <si>
    <t>CE07SHSM-RID26-04-VELPTA000</t>
  </si>
  <si>
    <t>CE07SHSM-RI002-03-PHSEND999</t>
  </si>
  <si>
    <t>CE07SHSM-RID26-06-PHSEND000</t>
  </si>
  <si>
    <t>CE07SHSM-RI002-05-CTDBPC999</t>
  </si>
  <si>
    <t>CE07SHSM-RID27-03-CTDBPC000</t>
  </si>
  <si>
    <t>CE07SHSM-RI003-01-ADCPTA999</t>
  </si>
  <si>
    <t>CE07SHSM-RID26-01-ADCPTA000</t>
  </si>
  <si>
    <t>CE07SHSM-RI003-02-OPTAAD999</t>
  </si>
  <si>
    <t>CE07SHSM-RID27-01-OPTAAD000</t>
  </si>
  <si>
    <t>CE07SHSM-RI003-03-NUTNRB999</t>
  </si>
  <si>
    <t>CE07SHSM-RID27-07-NUTNRB000</t>
  </si>
  <si>
    <t>CE07SHSM-RI003-04-SPKIRB999</t>
  </si>
  <si>
    <t>CE07SHSM-RID27-08-SPKIRB000</t>
  </si>
  <si>
    <t>CE07SHSM-RI003-05-FLORTD999</t>
  </si>
  <si>
    <t>CE07SHSM-RID27-02-FLORTD000</t>
  </si>
  <si>
    <t>CE07SHSM-SB001-01-METBKA999</t>
  </si>
  <si>
    <t>CE07SHSM-SBD11-06-METBKA000</t>
  </si>
  <si>
    <t>CE07SHSM-SB001-03-PCO2AA999</t>
  </si>
  <si>
    <t>CE07SHSM-SBD11-04-PCO2AA000</t>
  </si>
  <si>
    <t>CE07SHSM-SB001-05-VELPTA999</t>
  </si>
  <si>
    <t>CE07SHSM-SBD12-04-VELPTA000</t>
  </si>
  <si>
    <t>CE07SHSM-SB001-06-WAVSSA999</t>
  </si>
  <si>
    <t>CE07SHSM-SBD12-05-WAVSSA000</t>
  </si>
  <si>
    <t>CE07SHSP-SP001-01-DOFSTJ999</t>
  </si>
  <si>
    <t>CE07SHSP-SP001-01-DOFST0</t>
  </si>
  <si>
    <t>CE07SHSP-SP001-02-VEL3DJ999</t>
  </si>
  <si>
    <t>CE07SHSP-SP001-02-VEL3D0</t>
  </si>
  <si>
    <t>CE07SHSP-SP001-03-PCO2WJ999</t>
  </si>
  <si>
    <t>CE07SHSP-SP001-03-PCO2W0</t>
  </si>
  <si>
    <t>CE07SHSP-SP001-04-OPTAAJ999</t>
  </si>
  <si>
    <t>CE07SHSP-SP001-04-OPTAA0</t>
  </si>
  <si>
    <t>CE07SHSP-SP001-05-NUTNRJ999</t>
  </si>
  <si>
    <t>CE07SHSP-SP001-05-NUTNR0</t>
  </si>
  <si>
    <t>CE07SHSP-SP001-06-SPKIRJ999</t>
  </si>
  <si>
    <t>CE07SHSP-SP001-06-SPKIR0</t>
  </si>
  <si>
    <t>CE07SHSP-SP001-07-FLORTJ999</t>
  </si>
  <si>
    <t>CE07SHSP-SP001-07-FLORT0</t>
  </si>
  <si>
    <t>CE07SHSP-SP001-08-CTDPFJ999</t>
  </si>
  <si>
    <t>CE07SHSP-SP001-08-CTDPF0</t>
  </si>
  <si>
    <t>CE07SHSP-SP001-09-PARADJ999</t>
  </si>
  <si>
    <t>CE07SHSP-SP001-09-PARAD0</t>
  </si>
  <si>
    <t>CE09OSPM-WF001-01-VEL3DK999</t>
  </si>
  <si>
    <t>CE09OSPM-WF001-01-VEL3DK000</t>
  </si>
  <si>
    <t>CE09OSPM-WF001-02-DOFSTK999</t>
  </si>
  <si>
    <t>CE09OSPM-WF001-02-DOFSTK000</t>
  </si>
  <si>
    <t>CE09OSPM-WF001-03-CTDPFK999</t>
  </si>
  <si>
    <t>CE09OSPM-WF001-03-CTDPFK000</t>
  </si>
  <si>
    <t>CE09OSPM-WF001-04-FLORTK999</t>
  </si>
  <si>
    <t>CE09OSPM-WF001-04-FLORTK000</t>
  </si>
  <si>
    <t>CE09OSPM-WF001-05-PARADK999</t>
  </si>
  <si>
    <t>CE09OSPM-WF001-05-PARADK000</t>
  </si>
  <si>
    <t>CE09OSSM-MF004-01-DOSTAD999</t>
  </si>
  <si>
    <t>CE09OSSM-MFD37-04-DOSTAD000</t>
  </si>
  <si>
    <t>CE09OSSM-MF004-02-OPTAAC999</t>
  </si>
  <si>
    <t>CE09OSSM-MFD37-01-OPTAAC000</t>
  </si>
  <si>
    <t>CE09OSSM-MF004-03-PCO2WB999</t>
  </si>
  <si>
    <t>CE09OSSM-MFD35-05-PCO2WB000</t>
  </si>
  <si>
    <t>CE09OSSM-MF004-04-ADCPSJ999</t>
  </si>
  <si>
    <t>CE09OSSM-MFD35-04-ADCPSJ000</t>
  </si>
  <si>
    <t>CE09OSSM-MF004-05-PHSEND999</t>
  </si>
  <si>
    <t>CE09OSSM-MFD35-06-PHSEND000</t>
  </si>
  <si>
    <t>CE09OSSM-MF005-01-CTDBPE999</t>
  </si>
  <si>
    <t>CE09OSSM-MFD37-03-CTDBPE000</t>
  </si>
  <si>
    <t>CE09OSSM-MF005-02-PRESFC999</t>
  </si>
  <si>
    <t>CE09OSSM-MFD35-02-PRESFC000</t>
  </si>
  <si>
    <t>CE09OSSM-MF005-03-CAMDSA999</t>
  </si>
  <si>
    <t>CE09OSSM-MFD00-00-CAMDSA000</t>
  </si>
  <si>
    <t>CE09OSSM-MF005-04-VEL3DD999</t>
  </si>
  <si>
    <t>CE09OSSM-MFD35-01-VEL3DD000</t>
  </si>
  <si>
    <t>CE09OSSM-RI002-01-DOSTAD999</t>
  </si>
  <si>
    <t>CE09OSSM-RID27-04-DOSTAD000</t>
  </si>
  <si>
    <t>CE09OSSM-RI002-02-VELPTA999</t>
  </si>
  <si>
    <t>CE09OSSM-RID26-04-VELPTA000</t>
  </si>
  <si>
    <t>CE09OSSM-RI002-03-PHSEND999</t>
  </si>
  <si>
    <t>CE09OSSM-RID26-06-PHSEND000</t>
  </si>
  <si>
    <t>CE09OSSM-RI002-05-CTDBPC999</t>
  </si>
  <si>
    <t>CE09OSSM-RID27-03-CTDBPC000</t>
  </si>
  <si>
    <t>CE09OSSM-RI003-01-ADCPTC999</t>
  </si>
  <si>
    <t>CE09OSSM-RID26-01-ADCPTC000</t>
  </si>
  <si>
    <t>CE09OSSM-RI003-02-OPTAAD999</t>
  </si>
  <si>
    <t>CE09OSSM-RID27-01-OPTAAD000</t>
  </si>
  <si>
    <t>CE09OSSM-RI003-03-NUTNRB999</t>
  </si>
  <si>
    <t>CE09OSSM-RID27-07-NUTNRB000</t>
  </si>
  <si>
    <t>CE09OSSM-RI003-04-SPKIRB999</t>
  </si>
  <si>
    <t>CE09OSSM-RID27-08-SPKIRB000</t>
  </si>
  <si>
    <t>CE09OSSM-RI003-05-FLORTD999</t>
  </si>
  <si>
    <t>CE09OSSM-RID27-02-FLORTD000</t>
  </si>
  <si>
    <t>CE09OSSM-SB001-01-METBKA999</t>
  </si>
  <si>
    <t>CE09OSSM-SBD11-06-METBKA000</t>
  </si>
  <si>
    <t>CE09OSSM-SB001-03-PCO2AA999</t>
  </si>
  <si>
    <t>CE09OSSM-SBD12-04-PCO2AA000</t>
  </si>
  <si>
    <t>CE09OSSM-SB001-05-VELPTA999</t>
  </si>
  <si>
    <t>CE09OSSM-SBD11-04-VELPTA000</t>
  </si>
  <si>
    <t>CE09OSSM-SB001-06-WAVSSA999</t>
  </si>
  <si>
    <t>CE09OSSM-SBD12-05-WAVSSA000</t>
  </si>
  <si>
    <t>CP01CNSM-MF004-01-ADCPTF999</t>
  </si>
  <si>
    <t>CP01CNSM-MFD35-01-ADCPTF000</t>
  </si>
  <si>
    <t>CP01CNSM-MF004-02-OPTAAD999</t>
  </si>
  <si>
    <t>CP01CNSM-MFD37-01-OPTAAD000</t>
  </si>
  <si>
    <t>CP01CNSM-MF004-03-DOSTAD999</t>
  </si>
  <si>
    <t>CP01CNSM-MFD37-04-DOSTAD000</t>
  </si>
  <si>
    <t>CP01CNSM-MF004-04-VELPTA999</t>
  </si>
  <si>
    <t>CP01CNSM-MFD35-04-VELPTA000</t>
  </si>
  <si>
    <t>CP01CNSM-MF004-05-PHSEND999</t>
  </si>
  <si>
    <t>CP01CNSM-MFD35-06-PHSEND000</t>
  </si>
  <si>
    <t>CP01CNSM-MF005-01-PCO2WB999</t>
  </si>
  <si>
    <t>CP01CNSM-MFD35-05-PCO2WB000</t>
  </si>
  <si>
    <t>CP01CNSM-MF005-02-CTDBPD999</t>
  </si>
  <si>
    <t>CP01CNSM-MFD37-03-CTDBPD000</t>
  </si>
  <si>
    <t>CP01CNSM-MF005-03-ZPLSCC999</t>
  </si>
  <si>
    <t>CP01CNSM-MFD00-00-ZPLSCC000</t>
  </si>
  <si>
    <t>CP01CNSM-MF005-04-PRESFB999</t>
  </si>
  <si>
    <t>CP01CNSM-MFD35-02-PRESFB000</t>
  </si>
  <si>
    <t>CP01CNSM-RI002-02-OPTAAD999</t>
  </si>
  <si>
    <t>CP01CNSM-RID27-01-OPTAAD000</t>
  </si>
  <si>
    <t>CP01CNSM-RI002-03-CTDBPC999</t>
  </si>
  <si>
    <t>CP01CNSM-RID27-03-CTDBPC000</t>
  </si>
  <si>
    <t>CP01CNSM-RI002-04-VELPTA999</t>
  </si>
  <si>
    <t>CP01CNSM-RID26-04-VELPTA000</t>
  </si>
  <si>
    <t>CP01CNSM-RI003-01-NUTNRB999</t>
  </si>
  <si>
    <t>CP01CNSM-RID27-07-NUTNRB000</t>
  </si>
  <si>
    <t>CP01CNSM-RI003-02-DOSTAD999</t>
  </si>
  <si>
    <t>CP01CNSM-RID27-04-DOSTAD000</t>
  </si>
  <si>
    <t>CP01CNSM-RI003-03-PHSEND999</t>
  </si>
  <si>
    <t>CP01CNSM-RID26-06-PHSEND000</t>
  </si>
  <si>
    <t>CP01CNSM-RI003-04-SPKIRB999</t>
  </si>
  <si>
    <t>CP01CNSM-RID27-08-SPKIRB000</t>
  </si>
  <si>
    <t>CP01CNSM-RI003-05-FLORTD999</t>
  </si>
  <si>
    <t>CP01CNSM-RID27-02-FLORTD000</t>
  </si>
  <si>
    <t>CP01CNSM-SB001-01-METBKA999</t>
  </si>
  <si>
    <t>CP01CNSM-SBD11-06-METBKA000</t>
  </si>
  <si>
    <t>CP01CNSM-SB001-02-METBKA999</t>
  </si>
  <si>
    <t>CP01CNSM-SBD12-06-METBKA000</t>
  </si>
  <si>
    <t>CP01CNSM-SB001-03-PCO2AA999</t>
  </si>
  <si>
    <t>CP01CNSM-SBD12-04-PCO2AA000</t>
  </si>
  <si>
    <t>CP01CNSM-SB001-04-WAVSSA999</t>
  </si>
  <si>
    <t>CP01CNSM-SBD12-05-WAVSSA000</t>
  </si>
  <si>
    <t>CP01CNSM-SB001-05-FDCHPA999</t>
  </si>
  <si>
    <t>CP01CNSM-SBD12-08-FDCHPA000</t>
  </si>
  <si>
    <t>CP01CNSP-SP001-02-OPTAAJ999</t>
  </si>
  <si>
    <t>CP01CNSP-SP001-02-OPTAA0</t>
  </si>
  <si>
    <t>CP01CNSP-SP001-03-NUTNRJ999</t>
  </si>
  <si>
    <t>CP01CNSP-SP001-03-NUTNR0</t>
  </si>
  <si>
    <t>CP01CNSP-SP001-04-PCO2WJ999</t>
  </si>
  <si>
    <t>CP01CNSP-SP001-04-PCO2W0</t>
  </si>
  <si>
    <t>CP01CNSP-SP001-05-VEL3DJ999</t>
  </si>
  <si>
    <t>CP01CNSP-SP001-05-VEL3D0</t>
  </si>
  <si>
    <t>CP01CNSP-SP001-06-DOFSTJ999</t>
  </si>
  <si>
    <t>CP01CNSP-SP001-06-DOFST0</t>
  </si>
  <si>
    <t>CP01CNSP-SP001-07-SPKIRJ999</t>
  </si>
  <si>
    <t>CP01CNSP-SP001-07-SPKIR0</t>
  </si>
  <si>
    <t>CP01CNSP-SP001-08-CTDPFJ999</t>
  </si>
  <si>
    <t>CP01CNSP-SP001-08-CTDPF0</t>
  </si>
  <si>
    <t>CP01CNSP-SP001-09-FLORTJ999</t>
  </si>
  <si>
    <t>CP01CNSP-SP001-09-FLORT0</t>
  </si>
  <si>
    <t>CP01CNSP-SP001-10-PARADJ999</t>
  </si>
  <si>
    <t>CP01CNSP-SP001-10-PARAD0</t>
  </si>
  <si>
    <t>CP02PMCI-RI001-01-ADCPTG999</t>
  </si>
  <si>
    <t>CP02PMCI-RII01-02-ADCPTG000</t>
  </si>
  <si>
    <t>CP02PMCI-WF001-01-VEL3DK999</t>
  </si>
  <si>
    <t>CP02PMCI-WFP01-01-VEL3DK000</t>
  </si>
  <si>
    <t>CP02PMCI-WF001-02-DOFSTK999</t>
  </si>
  <si>
    <t>CP02PMCI-WFP01-02-DOFSTK000</t>
  </si>
  <si>
    <t>CP02PMCI-WF001-03-CTDPFK999</t>
  </si>
  <si>
    <t>CP02PMCI-WFP01-03-CTDPFK000</t>
  </si>
  <si>
    <t>CP02PMCI-WF001-04-FLORTK999</t>
  </si>
  <si>
    <t>CP02PMCI-WFP01-04-FLORTK000</t>
  </si>
  <si>
    <t>CP02PMCI-WF001-05-PARADK999</t>
  </si>
  <si>
    <t>CP02PMCI-WFP01-05-PARADK000</t>
  </si>
  <si>
    <t>CP02PMCO-RI001-01-ADCPTG999</t>
  </si>
  <si>
    <t>CP02PMCO-RII01-02-ADCPTG000</t>
  </si>
  <si>
    <t>CP02PMCO-WF001-01-VEL3DK999</t>
  </si>
  <si>
    <t>CP02PMCO-WFP01-01-VEL3DK000</t>
  </si>
  <si>
    <t>CP02PMCO-WF001-02-DOFSTK999</t>
  </si>
  <si>
    <t>CP02PMCO-WFP01-02-DOFSTK000</t>
  </si>
  <si>
    <t>CP02PMCO-WF001-03-CTDPFK999</t>
  </si>
  <si>
    <t>CP02PMCO-WFP01-03-CTDPFK000</t>
  </si>
  <si>
    <t>CP02PMCO-WF001-04-FLORTK999</t>
  </si>
  <si>
    <t>CP02PMCO-WFP01-04-FLORTK000</t>
  </si>
  <si>
    <t>CP02PMCO-WF001-05-PARADK999</t>
  </si>
  <si>
    <t>CP02PMCO-WFP01-05-PARADK000</t>
  </si>
  <si>
    <t>CP02PMUI-RI001-01-ADCPTG999</t>
  </si>
  <si>
    <t>CP02PMUI-RII01-02-ADCPTG000</t>
  </si>
  <si>
    <t>CP02PMUI-WF001-01-VEL3DK999</t>
  </si>
  <si>
    <t>CP02PMUI-WFP01-01-VEL3DK000</t>
  </si>
  <si>
    <t>CP02PMUI-WF001-02-DOFSTK999</t>
  </si>
  <si>
    <t>CP02PMUI-WFP01-02-DOFSTK000</t>
  </si>
  <si>
    <t>CP02PMUI-WF001-03-CTDPFK999</t>
  </si>
  <si>
    <t>CP02PMUI-WFP01-03-CTDPFK000</t>
  </si>
  <si>
    <t>CP02PMUI-WF001-04-FLORTK999</t>
  </si>
  <si>
    <t>CP02PMUI-WFP01-04-FLORTK000</t>
  </si>
  <si>
    <t>CP02PMUI-WF001-05-PARADK999</t>
  </si>
  <si>
    <t>CP02PMUI-WFP01-05-PARADK000</t>
  </si>
  <si>
    <t>CP02PMUO-RI001-01-ADCPSL999</t>
  </si>
  <si>
    <t>CP02PMUO-RII01-02-ADCPSL000</t>
  </si>
  <si>
    <t>CP02PMUO-WF001-01-VEL3DK999</t>
  </si>
  <si>
    <t>CP02PMUO-WFP01-01-VEL3DK000</t>
  </si>
  <si>
    <t>CP02PMUO-WF001-02-DOFSTK999</t>
  </si>
  <si>
    <t>CP02PMUO-WFP01-02-DOFSTK000</t>
  </si>
  <si>
    <t>CP02PMUO-WF001-03-CTDPFK999</t>
  </si>
  <si>
    <t>CP02PMUO-WFP01-03-CTDPFK000</t>
  </si>
  <si>
    <t>CP02PMUO-WF001-04-FLORTK999</t>
  </si>
  <si>
    <t>CP02PMUO-WFP01-04-FLORTK000</t>
  </si>
  <si>
    <t>CP02PMUO-WF001-05-PARADK999</t>
  </si>
  <si>
    <t>CP02PMUO-WFP01-05-PARADK000</t>
  </si>
  <si>
    <t>CP03ISSM-MF004-01-DOSTAD999</t>
  </si>
  <si>
    <t>CP03ISSM-MFD37-04-DOSTAD000</t>
  </si>
  <si>
    <t>CP03ISSM-MF004-03-VELPTA999</t>
  </si>
  <si>
    <t>CP03ISSM-MFD35-04-VELPTA000</t>
  </si>
  <si>
    <t>CP03ISSM-MF004-04-CTDBPD999</t>
  </si>
  <si>
    <t>CP03ISSM-MFD37-03-CTDBPD000</t>
  </si>
  <si>
    <t>CP03ISSM-MF004-05-PHSEND999</t>
  </si>
  <si>
    <t>CP03ISSM-MFD35-06-PHSEND000</t>
  </si>
  <si>
    <t>CP03ISSM-MF005-01-PCO2WB999</t>
  </si>
  <si>
    <t>CP03ISSM-MFD35-05-PCO2WB000</t>
  </si>
  <si>
    <t>CP03ISSM-MF005-02-PRESFB999</t>
  </si>
  <si>
    <t>CP03ISSM-MFD35-02-PRESFB000</t>
  </si>
  <si>
    <t>CP03ISSM-MF005-03-ADCPTF999</t>
  </si>
  <si>
    <t>CP03ISSM-MFD35-01-ADCPTF000</t>
  </si>
  <si>
    <t>CP03ISSM-MF005-04-OPTAAD999</t>
  </si>
  <si>
    <t>CP03ISSM-MFD37-01-OPTAAD000</t>
  </si>
  <si>
    <t>CP03ISSM-MF005-05-ZPLSCC999</t>
  </si>
  <si>
    <t>CP03ISSM-MFD00-00-ZPLSCC000</t>
  </si>
  <si>
    <t>CP03ISSM-RI002-01-PHSEND999</t>
  </si>
  <si>
    <t>CP03ISSM-RID26-06-PHSEND000</t>
  </si>
  <si>
    <t>CP03ISSM-RI002-02-OPTAAD999</t>
  </si>
  <si>
    <t>CP03ISSM-RID27-01-OPTAAD000</t>
  </si>
  <si>
    <t>CP03ISSM-RI002-03-SPKIRB999</t>
  </si>
  <si>
    <t>CP03ISSM-RID27-08-SPKIRB000</t>
  </si>
  <si>
    <t>CP03ISSM-RI002-04-DOSTAD999</t>
  </si>
  <si>
    <t>CP03ISSM-RID27-04-DOSTAD000</t>
  </si>
  <si>
    <t>CP03ISSM-RI003-01-NUTNRB999</t>
  </si>
  <si>
    <t>CP03ISSM-RID27-07-NUTNRB000</t>
  </si>
  <si>
    <t>CP03ISSM-RI003-03-VELPTA999</t>
  </si>
  <si>
    <t>CP03ISSM-RID26-04-VELPTA000</t>
  </si>
  <si>
    <t>CP03ISSM-RI003-04-CTDBPC999</t>
  </si>
  <si>
    <t>CP03ISSM-RID27-03-CTDBPC000</t>
  </si>
  <si>
    <t>CP03ISSM-RI003-05-FLORTD999</t>
  </si>
  <si>
    <t>CP03ISSM-RID27-02-FLORTD000</t>
  </si>
  <si>
    <t>CP03ISSM-SB001-01-METBKA999</t>
  </si>
  <si>
    <t>CP03ISSM-SBD11-06-METBKA000</t>
  </si>
  <si>
    <t>CP03ISSM-SB001-03-PCO2AA999</t>
  </si>
  <si>
    <t>CP03ISSM-SBD12-04-PCO2AA000</t>
  </si>
  <si>
    <t>CP03ISSP-SP001-02-OPTAAJ999</t>
  </si>
  <si>
    <t>CP03ISSP-SP001-02-OPTAA0</t>
  </si>
  <si>
    <t>CP03ISSP-SP001-03-NUTNRJ999</t>
  </si>
  <si>
    <t>CP03ISSP-SP001-03-NUTNR0</t>
  </si>
  <si>
    <t>CP03ISSP-SP001-04-PCO2WJ999</t>
  </si>
  <si>
    <t>CP03ISSP-SP001-04-PCO2W0</t>
  </si>
  <si>
    <t>CP03ISSP-SP001-05-VEL3DJ999</t>
  </si>
  <si>
    <t>CP03ISSP-SP001-05-VEL3D0</t>
  </si>
  <si>
    <t>CP03ISSP-SP001-06-DOFSTJ999</t>
  </si>
  <si>
    <t>CP03ISSP-SP001-06-DOFST0</t>
  </si>
  <si>
    <t>CP03ISSP-SP001-07-SPKIRJ999</t>
  </si>
  <si>
    <t>CP03ISSP-SP001-07-SPKIR0</t>
  </si>
  <si>
    <t>CP03ISSP-SP001-08-CTDPFJ999</t>
  </si>
  <si>
    <t>CP03ISSP-SP001-08-CTDPF0</t>
  </si>
  <si>
    <t>CP03ISSP-SP001-09-FLORTJ999</t>
  </si>
  <si>
    <t>CP03ISSP-SP001-09-FLORT0</t>
  </si>
  <si>
    <t>CP03ISSP-SP001-10-PARADJ999</t>
  </si>
  <si>
    <t>CP03ISSP-SP001-10-PARAD0</t>
  </si>
  <si>
    <t>CP04OSPM-WF001-01-VEL3DK999</t>
  </si>
  <si>
    <t>CP04OSPM-WFP01-01-VEL3DK000</t>
  </si>
  <si>
    <t>CP04OSPM-WF001-02-DOFSTK999</t>
  </si>
  <si>
    <t>CP04OSPM-WFP01-02-DOFSTK000</t>
  </si>
  <si>
    <t>CP04OSPM-WF001-03-CTDPFK999</t>
  </si>
  <si>
    <t>CP04OSPM-WFP01-03-CTDPFK000</t>
  </si>
  <si>
    <t>CP04OSPM-WF001-04-FLORTK999</t>
  </si>
  <si>
    <t>CP04OSPM-WFP01-04-FLORTK000</t>
  </si>
  <si>
    <t>CP04OSPM-WF001-05-PARADK999</t>
  </si>
  <si>
    <t>CP04OSPM-WFP01-05-PARADK000</t>
  </si>
  <si>
    <t>CP04OSSM-MF004-01-DOSTAD999</t>
  </si>
  <si>
    <t>CP04OSSM-MFD37-04-DOSTAD000</t>
  </si>
  <si>
    <t>CP04OSSM-MF004-03-VELPTB999</t>
  </si>
  <si>
    <t>CP04OSSM-MFD35-04-VELPTB000</t>
  </si>
  <si>
    <t>CP04OSSM-MF004-04-CTDBPE999</t>
  </si>
  <si>
    <t>CP04OSSM-MFD37-03-CTDBPE000</t>
  </si>
  <si>
    <t>CP04OSSM-MF004-05-PHSEND999</t>
  </si>
  <si>
    <t>CP04OSSM-MFD35-06-PHSEND000</t>
  </si>
  <si>
    <t>CP04OSSM-MF005-01-PCO2WB999</t>
  </si>
  <si>
    <t>CP04OSSM-MFD35-05-PCO2WB000</t>
  </si>
  <si>
    <t>CP04OSSM-MF005-02-PRESFC999</t>
  </si>
  <si>
    <t>CP04OSSM-MFD35-02-PRESFC000</t>
  </si>
  <si>
    <t>CP04OSSM-MF005-03-ADCPSJ999</t>
  </si>
  <si>
    <t>CP04OSSM-MFD35-01-ADCPSJ000</t>
  </si>
  <si>
    <t>CP04OSSM-MF005-04-OPTAAD999</t>
  </si>
  <si>
    <t>CP04OSSM-MFD37-01-OPTAAD000</t>
  </si>
  <si>
    <t>CP04OSSM-MF005-05-ZPLSCC999</t>
  </si>
  <si>
    <t>CP04OSSM-MFD00-00-ZPLSCC000</t>
  </si>
  <si>
    <t>CP04OSSM-RI002-01-PHSEND999</t>
  </si>
  <si>
    <t>CP04OSSM-RID26-06-PHSEND000</t>
  </si>
  <si>
    <t>CP04OSSM-RI002-02-OPTAAD999</t>
  </si>
  <si>
    <t>CP04OSSM-RID27-01-OPTAAD000</t>
  </si>
  <si>
    <t>CP04OSSM-RI002-03-SPKIRB999</t>
  </si>
  <si>
    <t>CP04OSSM-RID27-08-SPKIRB000</t>
  </si>
  <si>
    <t>CP04OSSM-RI002-04-DOSTAD999</t>
  </si>
  <si>
    <t>CP04OSSM-RID27-04-DOSTAD000</t>
  </si>
  <si>
    <t>CP04OSSM-RI003-01-NUTNRB999</t>
  </si>
  <si>
    <t>CP04OSSM-RID27-07-NUTNRB000</t>
  </si>
  <si>
    <t>CP04OSSM-RI003-03-VELPTA999</t>
  </si>
  <si>
    <t>CP04OSSM-RID26-04-VELPTA000</t>
  </si>
  <si>
    <t>CP04OSSM-RI003-04-CTDBPC999</t>
  </si>
  <si>
    <t>CP04OSSM-RID27-03-CTDBPC000</t>
  </si>
  <si>
    <t>CP04OSSM-RI003-05-FLORTD999</t>
  </si>
  <si>
    <t>CP04OSSM-RID27-02-FLORTD000</t>
  </si>
  <si>
    <t>CP04OSSM-SB001-02-METBKA999</t>
  </si>
  <si>
    <t>CP04OSSM-SBD11-06-METBKA000</t>
  </si>
  <si>
    <t>CP04OSSM-SB001-03-PCO2AA999</t>
  </si>
  <si>
    <t>CP04OSSM-SBD12-04-PCO2AA000</t>
  </si>
  <si>
    <t>CP05MOAS-AV001-01-FLORTN999</t>
  </si>
  <si>
    <t>CP05MOAS-AV001-01-FLORTN000</t>
  </si>
  <si>
    <t>CP05MOAS-AV001-02-DOSTAN999</t>
  </si>
  <si>
    <t>CP05MOAS-AV001-02-DOSTAN000</t>
  </si>
  <si>
    <t>CP05MOAS-AV001-03-CTDAVN999</t>
  </si>
  <si>
    <t>CP05MOAS-AV001-03-CTDAVN000</t>
  </si>
  <si>
    <t>CP05MOAS-AV001-04-NUTNRN999</t>
  </si>
  <si>
    <t>CP05MOAS-AV001-04-NUTNRN000</t>
  </si>
  <si>
    <t>CP05MOAS-AV001-05-ADCPAN999</t>
  </si>
  <si>
    <t>CP05MOAS-AV001-05-ADCPAN000</t>
  </si>
  <si>
    <t>CP05MOAS-AV001-06-PARADN999</t>
  </si>
  <si>
    <t>CP05MOAS-AV001-06-PARADN000</t>
  </si>
  <si>
    <t>CP05MOAS-AV002-01-FLORTN999</t>
  </si>
  <si>
    <t>CP05MOAS-AV002-01-FLORTN000</t>
  </si>
  <si>
    <t>CP05MOAS-AV002-02-DOSTAN999</t>
  </si>
  <si>
    <t>CP05MOAS-AV002-02-DOSTAN000</t>
  </si>
  <si>
    <t>CP05MOAS-AV002-03-CTDAVN999</t>
  </si>
  <si>
    <t>CP05MOAS-AV002-03-CTDAVN000</t>
  </si>
  <si>
    <t>CP05MOAS-AV002-04-NUTNRN999</t>
  </si>
  <si>
    <t>CP05MOAS-AV002-04-NUTNRN000</t>
  </si>
  <si>
    <t>CP05MOAS-AV002-05-ADCPAN999</t>
  </si>
  <si>
    <t>CP05MOAS-AV002-05-ADCPAN000</t>
  </si>
  <si>
    <t>CP05MOAS-AV002-06-PARADN999</t>
  </si>
  <si>
    <t>CP05MOAS-AV002-06-PARADN000</t>
  </si>
  <si>
    <t>CP05MOAS-AV003-01-FLORTN999</t>
  </si>
  <si>
    <t>CP05MOAS-AV003-01-FLORTN000</t>
  </si>
  <si>
    <t>CP05MOAS-AV003-02-DOSTAN999</t>
  </si>
  <si>
    <t>CP05MOAS-AV003-02-DOSTAN000</t>
  </si>
  <si>
    <t>CP05MOAS-AV003-03-CTDAVN999</t>
  </si>
  <si>
    <t>CP05MOAS-AV003-03-CTDAVN000</t>
  </si>
  <si>
    <t>CP05MOAS-AV003-04-NUTNRN999</t>
  </si>
  <si>
    <t>CP05MOAS-AV003-04-NUTNRN000</t>
  </si>
  <si>
    <t>CP05MOAS-AV003-05-ADCPAN999</t>
  </si>
  <si>
    <t>CP05MOAS-AV003-05-ADCPAN000</t>
  </si>
  <si>
    <t>CP05MOAS-AV003-06-PARADN999</t>
  </si>
  <si>
    <t>CP05MOAS-AV003-06-PARADN000</t>
  </si>
  <si>
    <t>CP05MOAS-GL001-01-ADCPAM999</t>
  </si>
  <si>
    <t>CP05MOAS-GL001-01-ADCPAM000</t>
  </si>
  <si>
    <t>CP05MOAS-GL001-02-FLORTM999</t>
  </si>
  <si>
    <t>CP05MOAS-GL001-02-FLORTM000</t>
  </si>
  <si>
    <t>CP05MOAS-GL001-03-CTDGVM999</t>
  </si>
  <si>
    <t>CP05MOAS-GL001-03-CTDGVM000</t>
  </si>
  <si>
    <t>CP05MOAS-GL001-04-DOSTAM999</t>
  </si>
  <si>
    <t>CP05MOAS-GL001-04-DOSTAM000</t>
  </si>
  <si>
    <t>CP05MOAS-GL001-05-PARADM999</t>
  </si>
  <si>
    <t>CP05MOAS-GL001-05-PARADM000</t>
  </si>
  <si>
    <t>CP05MOAS-GL002-01-ADCPAM999</t>
  </si>
  <si>
    <t>CP05MOAS-GL002-01-ADCPAM000</t>
  </si>
  <si>
    <t>CP05MOAS-GL002-02-FLORTM999</t>
  </si>
  <si>
    <t>CP05MOAS-GL002-02-FLORTM000</t>
  </si>
  <si>
    <t>CP05MOAS-GL002-03-CTDGVM999</t>
  </si>
  <si>
    <t>CP05MOAS-GL002-03-CTDGVM000</t>
  </si>
  <si>
    <t>CP05MOAS-GL002-04-DOSTAM999</t>
  </si>
  <si>
    <t>CP05MOAS-GL002-04-DOSTAM000</t>
  </si>
  <si>
    <t>CP05MOAS-GL002-05-PARADM999</t>
  </si>
  <si>
    <t>CP05MOAS-GL002-05-PARADM000</t>
  </si>
  <si>
    <t>CP05MOAS-GL003-01-ADCPAM999</t>
  </si>
  <si>
    <t>CP05MOAS-GL003-01-ADCPAM000</t>
  </si>
  <si>
    <t>CP05MOAS-GL003-02-FLORTM999</t>
  </si>
  <si>
    <t>CP05MOAS-GL003-02-FLORTM000</t>
  </si>
  <si>
    <t>CP05MOAS-GL003-03-CTDGVM999</t>
  </si>
  <si>
    <t>CP05MOAS-GL003-03-CTDGVM000</t>
  </si>
  <si>
    <t>CP05MOAS-GL003-04-DOSTAM999</t>
  </si>
  <si>
    <t>CP05MOAS-GL003-04-DOSTAM000</t>
  </si>
  <si>
    <t>CP05MOAS-GL003-05-PARADM999</t>
  </si>
  <si>
    <t>CP05MOAS-GL003-05-PARADM000</t>
  </si>
  <si>
    <t>CP05MOAS-GL004-01-ADCPAM999</t>
  </si>
  <si>
    <t>CP05MOAS-GL004-01-ADCPAM000</t>
  </si>
  <si>
    <t>CP05MOAS-GL004-02-FLORTM999</t>
  </si>
  <si>
    <t>CP05MOAS-GL004-02-FLORTM000</t>
  </si>
  <si>
    <t>CP05MOAS-GL004-03-CTDGVM999</t>
  </si>
  <si>
    <t>CP05MOAS-GL004-03-CTDGVM000</t>
  </si>
  <si>
    <t>CP05MOAS-GL004-04-DOSTAM999</t>
  </si>
  <si>
    <t>CP05MOAS-GL004-04-DOSTAM000</t>
  </si>
  <si>
    <t>CP05MOAS-GL004-05-PARADM999</t>
  </si>
  <si>
    <t>CP05MOAS-GL004-05-PARADM000</t>
  </si>
  <si>
    <t>CP05MOAS-GL005-01-ADCPAM999</t>
  </si>
  <si>
    <t>CP05MOAS-GL005-01-ADCPAM000</t>
  </si>
  <si>
    <t>CP05MOAS-GL005-02-FLORTM999</t>
  </si>
  <si>
    <t>CP05MOAS-GL005-02-FLORTM000</t>
  </si>
  <si>
    <t>CP05MOAS-GL005-03-CTDGVM999</t>
  </si>
  <si>
    <t>CP05MOAS-GL005-03-CTDGVM000</t>
  </si>
  <si>
    <t>CP05MOAS-GL005-04-DOSTAM999</t>
  </si>
  <si>
    <t>CP05MOAS-GL005-04-DOSTAM000</t>
  </si>
  <si>
    <t>CP05MOAS-GL005-05-PARADM999</t>
  </si>
  <si>
    <t>CP05MOAS-GL005-05-PARADM000</t>
  </si>
  <si>
    <t>CP05MOAS-GL006-01-ADCPAM999</t>
  </si>
  <si>
    <t>CP05MOAS-GL006-01-ADCPAM000</t>
  </si>
  <si>
    <t>CP05MOAS-GL006-02-FLORTM999</t>
  </si>
  <si>
    <t>CP05MOAS-GL006-02-FLORTM000</t>
  </si>
  <si>
    <t>CP05MOAS-GL006-03-CTDGVM999</t>
  </si>
  <si>
    <t>CP05MOAS-GL006-03-CTDGVM000</t>
  </si>
  <si>
    <t>CP05MOAS-GL006-04-DOSTAM999</t>
  </si>
  <si>
    <t>CP05MOAS-GL006-04-DOSTAM000</t>
  </si>
  <si>
    <t>CP05MOAS-GL006-05-PARADM999</t>
  </si>
  <si>
    <t>CP05MOAS-GL006-05-PARADM000</t>
  </si>
  <si>
    <t>GA01SUMO-RI002-02-CTDBPF999</t>
  </si>
  <si>
    <t>GA01SUMO-RID16-01-CTDBPF000</t>
  </si>
  <si>
    <t>GA01SUMO-RI002-03-ADCPSN999</t>
  </si>
  <si>
    <t>GA01SUMO-RII11-02-ADCPSN011</t>
  </si>
  <si>
    <t>GA01SUMO-RI002-04-FLORTD999</t>
  </si>
  <si>
    <t>GA01SUMO-RID16-02-FLORTD000</t>
  </si>
  <si>
    <t>GA01SUMO-RI002-05-VELPTA999</t>
  </si>
  <si>
    <t>GA01SUMO-RID16-04-VELPTA000</t>
  </si>
  <si>
    <t>GA01SUMO-RI003-01-PHSENE999</t>
  </si>
  <si>
    <t>GA01SUMO-RII11-02-PHSENE002</t>
  </si>
  <si>
    <t>GA01SUMO-RI003-02-PHSENE999</t>
  </si>
  <si>
    <t>GA01SUMO-RII11-02-PHSENE006</t>
  </si>
  <si>
    <t>GA01SUMO-RI003-03-CTDMOQ999</t>
  </si>
  <si>
    <t>GA01SUMO-RII11-02-CTDMOQ001</t>
  </si>
  <si>
    <t>GA01SUMO-RI003-04-CTDMOQ999</t>
  </si>
  <si>
    <t>GA01SUMO-RII11-02-CTDMOQ003</t>
  </si>
  <si>
    <t>GA01SUMO-RI003-05-CTDMOQ999</t>
  </si>
  <si>
    <t>GA01SUMO-RII11-02-CTDMOQ004</t>
  </si>
  <si>
    <t>GA01SUMO-RI003-06-CTDMOQ999</t>
  </si>
  <si>
    <t>GA01SUMO-RII11-02-CTDMOQ005</t>
  </si>
  <si>
    <t>GA01SUMO-RI003-07-CTDMOQ999</t>
  </si>
  <si>
    <t>GA01SUMO-RII11-02-CTDMOQ007</t>
  </si>
  <si>
    <t>GA01SUMO-RI003-08-CTDMOQ999</t>
  </si>
  <si>
    <t>GA01SUMO-RII11-02-CTDMOQ008</t>
  </si>
  <si>
    <t>GA01SUMO-RI003-09-CTDMOQ999</t>
  </si>
  <si>
    <t>GA01SUMO-RII11-02-CTDMOQ009</t>
  </si>
  <si>
    <t>GA01SUMO-RI003-10-CTDMOQ999</t>
  </si>
  <si>
    <t>GA01SUMO-RII11-02-CTDMOQ010</t>
  </si>
  <si>
    <t>GA01SUMO-RI003-11-CTDMOQ999</t>
  </si>
  <si>
    <t>GA01SUMO-RII11-02-CTDMOQ012</t>
  </si>
  <si>
    <t>GA01SUMO-RI003-12-CTDMOR999</t>
  </si>
  <si>
    <t>GA01SUMO-RII11-02-CTDMOR013</t>
  </si>
  <si>
    <t>GA01SUMO-RI003-13-CTDMOR999</t>
  </si>
  <si>
    <t>GA01SUMO-RII11-02-CTDMOR014</t>
  </si>
  <si>
    <t>GA01SUMO-RI003-14-CTDMOR999</t>
  </si>
  <si>
    <t>GA01SUMO-RII11-02-CTDMOR015</t>
  </si>
  <si>
    <t>GA01SUMO-SB001-01-METBKA999</t>
  </si>
  <si>
    <t>GA01SUMO-SBD11-06-METBKA000</t>
  </si>
  <si>
    <t>GA01SUMO-SB001-02-METBKA999</t>
  </si>
  <si>
    <t>GA01SUMO-SBD12-06-METBKA000</t>
  </si>
  <si>
    <t>GA01SUMO-SB001-03-PCO2AA999</t>
  </si>
  <si>
    <t>GA01SUMO-SBD12-04-PCO2AA000</t>
  </si>
  <si>
    <t>GA01SUMO-SB001-05-WAVSSA999</t>
  </si>
  <si>
    <t>GA01SUMO-SBD12-05-WAVSSA000</t>
  </si>
  <si>
    <t>GA02HYPM-MP003-01-ZPLSGA999</t>
  </si>
  <si>
    <t>GA02HYPM-MPC04-01-ZPLSGA000</t>
  </si>
  <si>
    <t>GA02HYPM-SP001-01-FLORDO999</t>
  </si>
  <si>
    <t>GA02HYPM-SPP01-01-FLORD0000</t>
  </si>
  <si>
    <t>GA02HYPM-SP001-02-PCO2WO999</t>
  </si>
  <si>
    <t>GA02HYPM-SPP01-02-PCO2W0000</t>
  </si>
  <si>
    <t>GA02HYPM-SP001-03-DOSTAO999</t>
  </si>
  <si>
    <t>GA02HYPM-SPP01-03-DOSTA0000</t>
  </si>
  <si>
    <t>GA02HYPM-SP001-04-CTDPFJ999</t>
  </si>
  <si>
    <t>GA02HYPM-SPP01-04-CTDPF0000</t>
  </si>
  <si>
    <t>GA02HYPM-SP001-05-OPTAAO999</t>
  </si>
  <si>
    <t>GA02HYPM-SPP01-05-OPTAA0000</t>
  </si>
  <si>
    <t>GA02HYPM-SP001-06-NUTNRO999</t>
  </si>
  <si>
    <t>GA02HYPM-SPP01-06-NUTNR0000</t>
  </si>
  <si>
    <t>GA02HYPM-SP001-07-SPKIRO999</t>
  </si>
  <si>
    <t>GA02HYPM-SPP01-07-SPKIR0000</t>
  </si>
  <si>
    <t>GA02HYPM-WF002-01-FLORDL999</t>
  </si>
  <si>
    <t>GA02HYPM-WFP02-01-FLORDL000</t>
  </si>
  <si>
    <t>GA02HYPM-WF002-03-DOSTAL999</t>
  </si>
  <si>
    <t>GA02HYPM-WFP02-03-DOSTAL000</t>
  </si>
  <si>
    <t>GA02HYPM-WF002-04-CTDPFL999</t>
  </si>
  <si>
    <t>GA02HYPM-WFP02-04-CTDPFL000</t>
  </si>
  <si>
    <t>GA02HYPM-WF002-05-VEL3DL999</t>
  </si>
  <si>
    <t>GA02HYPM-WFP02-05-VEL3DL000</t>
  </si>
  <si>
    <t>GA02HYPM-WF004-01-FLORDL999</t>
  </si>
  <si>
    <t>GA02HYPM-WFP03-01-FLORDL000</t>
  </si>
  <si>
    <t>GA02HYPM-WF004-03-DOSTAL999</t>
  </si>
  <si>
    <t>GA02HYPM-WFP03-03-DOSTAL000</t>
  </si>
  <si>
    <t>GA02HYPM-WF004-04-CTDPFL999</t>
  </si>
  <si>
    <t>GA02HYPM-WFP03-04-CTDPFL000</t>
  </si>
  <si>
    <t>GA02HYPM-WF004-05-VEL3DJ999</t>
  </si>
  <si>
    <t>GA02HYPM-WFP03-05-VEL3DL000</t>
  </si>
  <si>
    <t>GA03FLMA-RI001-01-FLORTD999</t>
  </si>
  <si>
    <t>GA03FLMA-RIS01-01-FLORTD</t>
  </si>
  <si>
    <t>GA03FLMA-RI001-02-PHSENF999</t>
  </si>
  <si>
    <t>GA03FLMA-RIS01-02-PHSENE</t>
  </si>
  <si>
    <t>GA03FLMA-RI001-03-DOSTAD999</t>
  </si>
  <si>
    <t>GA03FLMA-RIS01-03-DOSTAD</t>
  </si>
  <si>
    <t>GA03FLMA-RI001-04-ADCPSL999</t>
  </si>
  <si>
    <t>GA03FLMA-RIS02-01-ADCPSL</t>
  </si>
  <si>
    <t>GA03FLMA-RI001-06-CTDMOG999</t>
  </si>
  <si>
    <t>GA03FLMA-RIS02-03-CTDMOG</t>
  </si>
  <si>
    <t>GA03FLMA-RI001-07-CTDMOG999</t>
  </si>
  <si>
    <t>GA03FLMA-RIS02-04-CTDMOG</t>
  </si>
  <si>
    <t>GA03FLMA-RI001-08-CTDMOG999</t>
  </si>
  <si>
    <t>GA03FLMA-RIS02-05-CTDMOG</t>
  </si>
  <si>
    <t>GA03FLMA-RI001-09-CTDMOG999</t>
  </si>
  <si>
    <t>GA03FLMA-RIS02-06-CTDMOG</t>
  </si>
  <si>
    <t>GA03FLMA-RI001-10-CTDMOG999</t>
  </si>
  <si>
    <t>GA03FLMA-RIS02-07-CTDMOG</t>
  </si>
  <si>
    <t>GA03FLMA-RI001-11-CTDMOG999</t>
  </si>
  <si>
    <t>GA03FLMA-RIS02-08-CTDMOG</t>
  </si>
  <si>
    <t>GA03FLMA-RI001-12-CTDMOG999</t>
  </si>
  <si>
    <t>GA03FLMA-RIS02-09-CTDMOG</t>
  </si>
  <si>
    <t>GA03FLMA-RI001-13-CTDMOG999</t>
  </si>
  <si>
    <t>GA03FLMA-RIS02-10-CTDMOG</t>
  </si>
  <si>
    <t>GA03FLMA-RI001-14-CTDMOG999</t>
  </si>
  <si>
    <t>GA03FLMA-RIS02-11-CTDMOG</t>
  </si>
  <si>
    <t>GA03FLMA-RI001-15-CTDMOH999</t>
  </si>
  <si>
    <t>GA03FLMA-RIS02-12-CTDMOH</t>
  </si>
  <si>
    <t>GA03FLMA-RI001-16-CTDMOH999</t>
  </si>
  <si>
    <t>GA03FLMA-RIS02-13-CTDMOH</t>
  </si>
  <si>
    <t>GA03FLMA-RI001-17-CTDMOH999</t>
  </si>
  <si>
    <t>GA03FLMA-RIS02-14-CTDMOH</t>
  </si>
  <si>
    <t>GA03FLMB-RI001-01-FLORTD999</t>
  </si>
  <si>
    <t>GA03FLMB-RIS01-01-FLORTD</t>
  </si>
  <si>
    <t>GA03FLMB-RI001-02-PHSENF999</t>
  </si>
  <si>
    <t>GA03FLMB-RIS01-02-PHSENE</t>
  </si>
  <si>
    <t>GA03FLMB-RI001-03-DOSTAD999</t>
  </si>
  <si>
    <t>GA03FLMB-RIS01-03-DOSTAD</t>
  </si>
  <si>
    <t>GA03FLMB-RI001-04-ADCPSL999</t>
  </si>
  <si>
    <t>GA03FLMB-RIS02-01-ADCPSL</t>
  </si>
  <si>
    <t>GA03FLMB-RI001-06-CTDMOG999</t>
  </si>
  <si>
    <t>GA03FLMB-RIS02-03-CTDMOG</t>
  </si>
  <si>
    <t>GA03FLMB-RI001-07-CTDMOG999</t>
  </si>
  <si>
    <t>GA03FLMB-RIS02-04-CTDMOG</t>
  </si>
  <si>
    <t>GA03FLMB-RI001-08-CTDMOG999</t>
  </si>
  <si>
    <t>GA03FLMB-RIS02-05-CTDMOG</t>
  </si>
  <si>
    <t>GA03FLMB-RI001-09-CTDMOG999</t>
  </si>
  <si>
    <t>GA03FLMB-RIS02-06-CTDMOG</t>
  </si>
  <si>
    <t>GA03FLMB-RI001-10-CTDMOG999</t>
  </si>
  <si>
    <t>GA03FLMB-RIS02-07-CTDMOG</t>
  </si>
  <si>
    <t>GA03FLMB-RI001-11-CTDMOG999</t>
  </si>
  <si>
    <t>GA03FLMB-RIS02-08-CTDMOG</t>
  </si>
  <si>
    <t>GA03FLMB-RI001-12-CTDMOG999</t>
  </si>
  <si>
    <t>GA03FLMB-RIS02-09-CTDMOG</t>
  </si>
  <si>
    <t>GA03FLMB-RI001-13-CTDMOG999</t>
  </si>
  <si>
    <t>GA03FLMB-RIS02-10-CTDMOG</t>
  </si>
  <si>
    <t>GA03FLMB-RI001-14-CTDMOG999</t>
  </si>
  <si>
    <t>GA03FLMB-RIS02-11-CTDMOG</t>
  </si>
  <si>
    <t>GA03FLMB-RI001-15-CTDMOH999</t>
  </si>
  <si>
    <t>GA03FLMB-RIS02-12-CTDMOH</t>
  </si>
  <si>
    <t>GA03FLMB-RI001-16-CTDMOH999</t>
  </si>
  <si>
    <t>GA03FLMB-RIS02-13-CTDMOH</t>
  </si>
  <si>
    <t>GA03FLMB-RI001-17-CTDMOH999</t>
  </si>
  <si>
    <t>GA03FLMB-RIS02-14-CTDMOH</t>
  </si>
  <si>
    <t>GA05MOAS-GL001-01-FLORDM999</t>
  </si>
  <si>
    <t>GA05MOAS-GL001-01-FLORDM000</t>
  </si>
  <si>
    <t>GA05MOAS-GL001-02-DOSTAM999</t>
  </si>
  <si>
    <t>GA05MOAS-GL001-02-DOSTAM000</t>
  </si>
  <si>
    <t>GA05MOAS-GL001-04-CTDGVM999</t>
  </si>
  <si>
    <t>GA05MOAS-GL001-04-CTDGVM000</t>
  </si>
  <si>
    <t>GA05MOAS-GL002-01-FLORDM999</t>
  </si>
  <si>
    <t>GA05MOAS-GL002-01-FLORDM000</t>
  </si>
  <si>
    <t>GA05MOAS-GL002-02-DOSTAM999</t>
  </si>
  <si>
    <t>GA05MOAS-GL002-02-DOSTAM000</t>
  </si>
  <si>
    <t>GA05MOAS-GL002-04-CTDGVM999</t>
  </si>
  <si>
    <t>GA05MOAS-GL002-04-CTDGVM000</t>
  </si>
  <si>
    <t>GA05MOAS-GL003-01-FLORDM999</t>
  </si>
  <si>
    <t>GA05MOAS-GL003-01-FLORDM000</t>
  </si>
  <si>
    <t>GA05MOAS-GL003-02-DOSTAM999</t>
  </si>
  <si>
    <t>GA05MOAS-GL003-02-DOSTAM000</t>
  </si>
  <si>
    <t>GA05MOAS-GL003-04-CTDGVM999</t>
  </si>
  <si>
    <t>GA05MOAS-GL003-04-CTDGVM000</t>
  </si>
  <si>
    <t>GI01SUMO-RI002-02-CTDBPF999</t>
  </si>
  <si>
    <t>GI01SUMO-RID16-01-CTDBPF000</t>
  </si>
  <si>
    <t>GI01SUMO-RI002-03-ADCPSN999</t>
  </si>
  <si>
    <t>GI01SUMO-RII11-02-ADCPSN011</t>
  </si>
  <si>
    <t>GI01SUMO-RI002-04-FLORTD999</t>
  </si>
  <si>
    <t>GI01SUMO-RID16-02-FLORTD000</t>
  </si>
  <si>
    <t>GI01SUMO-RI002-05-VELPTA999</t>
  </si>
  <si>
    <t>GI01SUMO-RID16-04-VELPTA000</t>
  </si>
  <si>
    <t>GI01SUMO-RI003-01-PHSENE999</t>
  </si>
  <si>
    <t>GI01SUMO-RII11-02-PHSENE002</t>
  </si>
  <si>
    <t>GI01SUMO-RI003-02-PHSENE999</t>
  </si>
  <si>
    <t>GI01SUMO-RII11-02-PHSENE006</t>
  </si>
  <si>
    <t>GI01SUMO-RI003-03-CTDMOQ999</t>
  </si>
  <si>
    <t>GI01SUMO-RII11-02-CTDMOQ001</t>
  </si>
  <si>
    <t>GI01SUMO-RI003-04-CTDMOQ999</t>
  </si>
  <si>
    <t>GI01SUMO-RII11-02-CTDMOQ003</t>
  </si>
  <si>
    <t>GI01SUMO-RI003-05-CTDMOQ999</t>
  </si>
  <si>
    <t>GI01SUMO-RII11-02-CTDMOQ004</t>
  </si>
  <si>
    <t>GI01SUMO-RI003-06-CTDMOQ999</t>
  </si>
  <si>
    <t>GI01SUMO-RII11-02-CTDMOQ005</t>
  </si>
  <si>
    <t>GI01SUMO-RI003-07-CTDMOQ999</t>
  </si>
  <si>
    <t>GI01SUMO-RII11-02-CTDMOQ007</t>
  </si>
  <si>
    <t>GI01SUMO-RI003-08-CTDMOQ999</t>
  </si>
  <si>
    <t>GI01SUMO-RII11-02-CTDMOQ008</t>
  </si>
  <si>
    <t>GI01SUMO-RI003-09-CTDMOQ999</t>
  </si>
  <si>
    <t>GI01SUMO-RII11-02-CTDMOQ009</t>
  </si>
  <si>
    <t>GI01SUMO-RI003-10-CTDMOQ999</t>
  </si>
  <si>
    <t>GI01SUMO-RII11-02-CTDMOQ010</t>
  </si>
  <si>
    <t>GI01SUMO-RI003-11-CTDMOQ999</t>
  </si>
  <si>
    <t>GI01SUMO-RII11-02-CTDMOQ012</t>
  </si>
  <si>
    <t>GI01SUMO-RI003-12-CTDMOR999</t>
  </si>
  <si>
    <t>GI01SUMO-RII11-02-CTDMOR013</t>
  </si>
  <si>
    <t>GI01SUMO-RI003-13-CTDMOR999</t>
  </si>
  <si>
    <t>GI01SUMO-RII11-02-CTDMOR014</t>
  </si>
  <si>
    <t>GI01SUMO-RI003-14-CTDMOR999</t>
  </si>
  <si>
    <t>GI01SUMO-RII11-02-CTDMOR015</t>
  </si>
  <si>
    <t>GI01SUMO-SB001-01-METBKA999</t>
  </si>
  <si>
    <t>GI01SUMO-SBD11-06-METBKA000</t>
  </si>
  <si>
    <t>GI01SUMO-SB001-02-METBKA999</t>
  </si>
  <si>
    <t>GI01SUMO-SBD12-06-METBKA000</t>
  </si>
  <si>
    <t>GI01SUMO-SB001-03-PCO2AA999</t>
  </si>
  <si>
    <t>GI01SUMO-SBD12-04-PCO2AA000</t>
  </si>
  <si>
    <t>GI01SUMO-SB001-04-FDCHPA999</t>
  </si>
  <si>
    <t>GI01SUMO-SBD12-08-FDCHPA000</t>
  </si>
  <si>
    <t>GI01SUMO-SB001-05-WAVSSA999</t>
  </si>
  <si>
    <t>GI01SUMO-SBD12-05-WAVSSA000</t>
  </si>
  <si>
    <t>GI02HYPM-MP003-01-ZPLSGA999</t>
  </si>
  <si>
    <t>GI02HYPM-MPC04-01-ZPLSGA000</t>
  </si>
  <si>
    <t>GI02HYPM-SP001-01-FLORDO999</t>
  </si>
  <si>
    <t>GI02HYPM-SPP01-01-FLORD0000</t>
  </si>
  <si>
    <t>GI02HYPM-SP001-02-PCO2WO999</t>
  </si>
  <si>
    <t>GI02HYPM-SPP01-02-PCO2W0000</t>
  </si>
  <si>
    <t>GI02HYPM-SP001-03-DOSTAO999</t>
  </si>
  <si>
    <t>GI02HYPM-SPP01-03-DOSTA0000</t>
  </si>
  <si>
    <t>GI02HYPM-SP001-04-CTDPFJ999</t>
  </si>
  <si>
    <t>GI02HYPM-SPP01-04-CTDPF0000</t>
  </si>
  <si>
    <t>GI02HYPM-SP001-05-OPTAAO999</t>
  </si>
  <si>
    <t>GI02HYPM-SPP01-05-OPTAA0000</t>
  </si>
  <si>
    <t>GI02HYPM-SP001-06-NUTNRO999</t>
  </si>
  <si>
    <t>GI02HYPM-SPP01-06-NUTNR0000</t>
  </si>
  <si>
    <t>GI02HYPM-SP001-07-SPKIRO999</t>
  </si>
  <si>
    <t>GI02HYPM-SPP01-07-SPKIR0000</t>
  </si>
  <si>
    <t>GI02HYPM-WF002-01-FLORDL999</t>
  </si>
  <si>
    <t>GI02HYPM-WFP02-01-FLORDL000</t>
  </si>
  <si>
    <t>GI02HYPM-WF002-03-DOSTAL999</t>
  </si>
  <si>
    <t>GI02HYPM-WFP02-03-DOSTAL000</t>
  </si>
  <si>
    <t>GI02HYPM-WF002-04-CTDPFL999</t>
  </si>
  <si>
    <t>GI02HYPM-WFP02-04-CTDPFL000</t>
  </si>
  <si>
    <t>GI02HYPM-WF002-05-VEL3DL999</t>
  </si>
  <si>
    <t>GI02HYPM-WFP02-05-VEL3DL000</t>
  </si>
  <si>
    <t>GI03FLMA-RI001-01-FLORTD999</t>
  </si>
  <si>
    <t>GI03FLMA-RIS01-01-FLORTD</t>
  </si>
  <si>
    <t>GI03FLMA-RI001-02-PHSENF999</t>
  </si>
  <si>
    <t>GI03FLMA-RIS01-02-PHSENE</t>
  </si>
  <si>
    <t>GI03FLMA-RI001-03-DOSTAD999</t>
  </si>
  <si>
    <t>GI03FLMA-RIS01-03-DOSTAD</t>
  </si>
  <si>
    <t>GI03FLMA-RI001-04-ADCPSL999</t>
  </si>
  <si>
    <t>GI03FLMA-RIS02-01-ADCPSL</t>
  </si>
  <si>
    <t>GI03FLMA-RI001-06-CTDMOG999</t>
  </si>
  <si>
    <t>GI03FLMA-RIS02-03-CTDMOG</t>
  </si>
  <si>
    <t>GI03FLMA-RI001-07-CTDMOG999</t>
  </si>
  <si>
    <t>GI03FLMA-RIS02-04-CTDMOG</t>
  </si>
  <si>
    <t>GI03FLMA-RI001-08-CTDMOG999</t>
  </si>
  <si>
    <t>GI03FLMA-RIS02-05-CTDMOG</t>
  </si>
  <si>
    <t>GI03FLMA-RI001-09-CTDMOG999</t>
  </si>
  <si>
    <t>GI03FLMA-RIS02-06-CTDMOG</t>
  </si>
  <si>
    <t>GI03FLMA-RI001-10-CTDMOG999</t>
  </si>
  <si>
    <t>GI03FLMA-RIS02-07-CTDMOG</t>
  </si>
  <si>
    <t>GI03FLMA-RI001-11-CTDMOG999</t>
  </si>
  <si>
    <t>GI03FLMA-RIS02-08-CTDMOG</t>
  </si>
  <si>
    <t>GI03FLMA-RI001-12-CTDMOG999</t>
  </si>
  <si>
    <t>GI03FLMA-RIS02-09-CTDMOG</t>
  </si>
  <si>
    <t>GI03FLMA-RI001-13-CTDMOG999</t>
  </si>
  <si>
    <t>GI03FLMA-RIS02-10-CTDMOG</t>
  </si>
  <si>
    <t>GI03FLMA-RI001-14-CTDMOG999</t>
  </si>
  <si>
    <t>GI03FLMA-RIS02-11-CTDMOG</t>
  </si>
  <si>
    <t>GI03FLMA-RI001-15-CTDMOH999</t>
  </si>
  <si>
    <t>GI03FLMA-RIS02-12-CTDMOH</t>
  </si>
  <si>
    <t>GI03FLMA-RI001-16-CTDMOH999</t>
  </si>
  <si>
    <t>GI03FLMA-RIS02-13-CTDMOH</t>
  </si>
  <si>
    <t>GI03FLMA-RI001-17-CTDMOH999</t>
  </si>
  <si>
    <t>GI03FLMA-RIS02-14-CTDMOH</t>
  </si>
  <si>
    <t>GI03FLMB-RI001-01-FLORTD999</t>
  </si>
  <si>
    <t>GI03FLMB-RIS01-01-FLORTD</t>
  </si>
  <si>
    <t>GI03FLMB-RI001-02-PHSENF999</t>
  </si>
  <si>
    <t>GI03FLMB-RIS01-02-PHSENE</t>
  </si>
  <si>
    <t>GI03FLMB-RI001-03-DOSTAD999</t>
  </si>
  <si>
    <t>GI03FLMB-RIS01-03-DOSTAD</t>
  </si>
  <si>
    <t>GI03FLMB-RI001-04-ADCPSL999</t>
  </si>
  <si>
    <t>GI03FLMB-RIS02-01-ADCPSL</t>
  </si>
  <si>
    <t>GI03FLMB-RI001-06-CTDMOG999</t>
  </si>
  <si>
    <t>GI03FLMB-RIS02-03-CTDMOG</t>
  </si>
  <si>
    <t>GI03FLMB-RI001-07-CTDMOG999</t>
  </si>
  <si>
    <t>GI03FLMB-RIS02-04-CTDMOG</t>
  </si>
  <si>
    <t>GI03FLMB-RI001-08-CTDMOG999</t>
  </si>
  <si>
    <t>GI03FLMB-RIS02-05-CTDMOG</t>
  </si>
  <si>
    <t>GI03FLMB-RI001-09-CTDMOG999</t>
  </si>
  <si>
    <t>GI03FLMB-RIS02-06-CTDMOG</t>
  </si>
  <si>
    <t>GI03FLMB-RI001-10-CTDMOG999</t>
  </si>
  <si>
    <t>GI03FLMB-RIS02-07-CTDMOG</t>
  </si>
  <si>
    <t>GI03FLMB-RI001-11-CTDMOG999</t>
  </si>
  <si>
    <t>GI03FLMB-RIS02-08-CTDMOG</t>
  </si>
  <si>
    <t>GI03FLMB-RI001-12-CTDMOG999</t>
  </si>
  <si>
    <t>GI03FLMB-RIS02-09-CTDMOG</t>
  </si>
  <si>
    <t>GI03FLMB-RI001-13-CTDMOG999</t>
  </si>
  <si>
    <t>GI03FLMB-RIS02-10-CTDMOG</t>
  </si>
  <si>
    <t>GI03FLMB-RI001-14-CTDMOG999</t>
  </si>
  <si>
    <t>GI03FLMB-RIS02-11-CTDMOG</t>
  </si>
  <si>
    <t>GI03FLMB-RI001-15-CTDMOH999</t>
  </si>
  <si>
    <t>GI03FLMB-RIS02-12-CTDMOH</t>
  </si>
  <si>
    <t>GI03FLMB-RI001-16-CTDMOH999</t>
  </si>
  <si>
    <t>GI03FLMB-RIS02-13-CTDMOH</t>
  </si>
  <si>
    <t>GI03FLMB-RI001-17-CTDMOH999</t>
  </si>
  <si>
    <t>GI03FLMB-RIS02-14-CTDMOH</t>
  </si>
  <si>
    <t>GI05MOAS-GL001-01-FLORDM999</t>
  </si>
  <si>
    <t>GI05MOAS-GL001-01-FLORDM000</t>
  </si>
  <si>
    <t>GI05MOAS-GL001-02-DOSTAM999</t>
  </si>
  <si>
    <t>GI05MOAS-GL001-02-DOSTAM000</t>
  </si>
  <si>
    <t>GI05MOAS-GL001-04-CTDGVM999</t>
  </si>
  <si>
    <t>GI05MOAS-GL001-04-CTDGVM000</t>
  </si>
  <si>
    <t>GI05MOAS-GL002-01-FLORDM999</t>
  </si>
  <si>
    <t>GI05MOAS-GL002-01-FLORDM000</t>
  </si>
  <si>
    <t>GI05MOAS-GL002-02-DOSTAM999</t>
  </si>
  <si>
    <t>GI05MOAS-GL002-02-DOSTAM000</t>
  </si>
  <si>
    <t>GI05MOAS-GL002-04-CTDGVM999</t>
  </si>
  <si>
    <t>GI05MOAS-GL002-04-CTDGVM000</t>
  </si>
  <si>
    <t>GI05MOAS-GL003-01-FLORDM999</t>
  </si>
  <si>
    <t>GI05MOAS-GL003-01-FLORDM000</t>
  </si>
  <si>
    <t>GI05MOAS-GL003-02-DOSTAM999</t>
  </si>
  <si>
    <t>GI05MOAS-GL003-02-DOSTAM000</t>
  </si>
  <si>
    <t>GI05MOAS-GL003-04-CTDGVM999</t>
  </si>
  <si>
    <t>GI05MOAS-GL003-04-CTDGVM000</t>
  </si>
  <si>
    <t>GP02HYPM-MP003-01-ZPLSGA999</t>
  </si>
  <si>
    <t>GP02HYPM-MPC04-01-ZPLSGA000</t>
  </si>
  <si>
    <t>GP02HYPM-SP001-01-FLORDO999</t>
  </si>
  <si>
    <t>GP02HYPM-SPP01-01-FLORD0000</t>
  </si>
  <si>
    <t>GP02HYPM-SP001-02-PCO2WO999</t>
  </si>
  <si>
    <t>GP02HYPM-SPP01-02-PCO2W0000</t>
  </si>
  <si>
    <t>GP02HYPM-SP001-03-DOSTAO999</t>
  </si>
  <si>
    <t>GP02HYPM-SPP01-03-DOSTA0000</t>
  </si>
  <si>
    <t>GP02HYPM-SP001-04-CTDPFJ999</t>
  </si>
  <si>
    <t>GP02HYPM-SPP01-04-CTDPF0000</t>
  </si>
  <si>
    <t>GP02HYPM-SP001-05-OPTAAO999</t>
  </si>
  <si>
    <t>GP02HYPM-SPP01-05-OPTAA0000</t>
  </si>
  <si>
    <t>GP02HYPM-SP001-06-NUTNRO999</t>
  </si>
  <si>
    <t>GP02HYPM-SPP01-06-NUTNR0000</t>
  </si>
  <si>
    <t>GP02HYPM-SP001-07-SPKIRO999</t>
  </si>
  <si>
    <t>GP02HYPM-SPP01-07-SPKIR0000</t>
  </si>
  <si>
    <t>GP02HYPM-WF002-01-FLORDL999</t>
  </si>
  <si>
    <t>GP02HYPM-WFP02-01-FLORDL000</t>
  </si>
  <si>
    <t>GP02HYPM-WF002-03-DOSTAL999</t>
  </si>
  <si>
    <t>GP02HYPM-WFP02-03-DOSTAL000</t>
  </si>
  <si>
    <t>GP02HYPM-WF002-04-CTDPFL999</t>
  </si>
  <si>
    <t>GP02HYPM-WFP02-04-CTDPFL000</t>
  </si>
  <si>
    <t>GP02HYPM-WF002-05-VEL3DL999</t>
  </si>
  <si>
    <t>GP02HYPM-WFP02-05-VEL3DL000</t>
  </si>
  <si>
    <t>GP02HYPM-WF004-01-FLORDL999</t>
  </si>
  <si>
    <t>GP02HYPM-WFP03-01-FLORDL000</t>
  </si>
  <si>
    <t>GP02HYPM-WF004-03-DOSTAL999</t>
  </si>
  <si>
    <t>GP02HYPM-WFP03-03-DOSTAL000</t>
  </si>
  <si>
    <t>GP02HYPM-WF004-04-CTDPFL999</t>
  </si>
  <si>
    <t>GP02HYPM-WFP03-04-CTDPFL000</t>
  </si>
  <si>
    <t>GP02HYPM-WF004-05-VEL3DL999</t>
  </si>
  <si>
    <t>GP02HYPM-WFP03-05-VEL3DL000</t>
  </si>
  <si>
    <t>GP03FLMA-RI001-01-FLORTD999</t>
  </si>
  <si>
    <t>GP03FLMA-RIS01-01-FLORTD</t>
  </si>
  <si>
    <t>GP03FLMA-RI001-02-PHSENF999</t>
  </si>
  <si>
    <t>GP03FLMA-RIS01-02-PHSENE</t>
  </si>
  <si>
    <t>GP03FLMA-RI001-03-DOSTAD999</t>
  </si>
  <si>
    <t>GP03FLMA-RIS01-03-DOSTAD</t>
  </si>
  <si>
    <t>GP03FLMA-RI001-04-ADCPSL999</t>
  </si>
  <si>
    <t>GP03FLMA-RIS02-01-ADCPSL</t>
  </si>
  <si>
    <t>GP03FLMA-RI001-06-CTDMOG999</t>
  </si>
  <si>
    <t>GP03FLMA-RIS02-03-CTDMOG</t>
  </si>
  <si>
    <t>GP03FLMA-RI001-07-CTDMOG999</t>
  </si>
  <si>
    <t>GP03FLMA-RIS02-04-CTDMOG</t>
  </si>
  <si>
    <t>GP03FLMA-RI001-08-CTDMOG999</t>
  </si>
  <si>
    <t>GP03FLMA-RIS02-05-CTDMOG</t>
  </si>
  <si>
    <t>GP03FLMA-RI001-09-CTDMOG999</t>
  </si>
  <si>
    <t>GP03FLMA-RIS02-06-CTDMOG</t>
  </si>
  <si>
    <t>GP03FLMA-RI001-10-CTDMOG999</t>
  </si>
  <si>
    <t>GP03FLMA-RIS02-07-CTDMOG</t>
  </si>
  <si>
    <t>GP03FLMA-RI001-11-CTDMOG999</t>
  </si>
  <si>
    <t>GP03FLMA-RIS02-08-CTDMOG</t>
  </si>
  <si>
    <t>GP03FLMA-RI001-12-CTDMOG999</t>
  </si>
  <si>
    <t>GP03FLMA-RIS02-09-CTDMOG</t>
  </si>
  <si>
    <t>GP03FLMA-RI001-13-CTDMOG999</t>
  </si>
  <si>
    <t>GP03FLMA-RIS02-10-CTDMOG</t>
  </si>
  <si>
    <t>GP03FLMA-RI001-14-CTDMOG999</t>
  </si>
  <si>
    <t>GP03FLMA-RIS02-11-CTDMOG</t>
  </si>
  <si>
    <t>GP03FLMA-RI001-15-CTDMOH999</t>
  </si>
  <si>
    <t>GP03FLMA-RIS02-12-CTDMOH</t>
  </si>
  <si>
    <t>GP03FLMA-RI001-16-CTDMOH999</t>
  </si>
  <si>
    <t>GP03FLMA-RIS02-13-CTDMOH</t>
  </si>
  <si>
    <t>GP03FLMA-RI001-17-CTDMOH999</t>
  </si>
  <si>
    <t>GP03FLMA-RIS02-14-CTDMOH</t>
  </si>
  <si>
    <t>GP03FLMB-RI001-01-FLORTD999</t>
  </si>
  <si>
    <t>GP03FLMB-RIS01-01-FLORTD</t>
  </si>
  <si>
    <t>GP03FLMB-RI001-02-PHSENF999</t>
  </si>
  <si>
    <t>GP03FLMB-RIS01-02-PHSENE</t>
  </si>
  <si>
    <t>GP03FLMB-RI001-03-DOSTAD999</t>
  </si>
  <si>
    <t>GP03FLMB-RIS01-03-DOSTAD</t>
  </si>
  <si>
    <t>GP03FLMB-RI001-04-ADCPSL999</t>
  </si>
  <si>
    <t>GP03FLMB-RIS02-01-ADCPSL</t>
  </si>
  <si>
    <t>GP03FLMB-RI001-06-CTDMOG999</t>
  </si>
  <si>
    <t>GP03FLMB-RIS02-03-CTDMOG</t>
  </si>
  <si>
    <t>GP03FLMB-RI001-07-CTDMOG999</t>
  </si>
  <si>
    <t>GP03FLMB-RIS02-04-CTDMOG</t>
  </si>
  <si>
    <t>GP03FLMB-RI001-08-CTDMOG999</t>
  </si>
  <si>
    <t>GP03FLMB-RIS02-05-CTDMOG</t>
  </si>
  <si>
    <t>GP03FLMB-RI001-09-CTDMOG999</t>
  </si>
  <si>
    <t>GP03FLMB-RIS02-06-CTDMOG</t>
  </si>
  <si>
    <t>GP03FLMB-RI001-10-CTDMOG999</t>
  </si>
  <si>
    <t>GP03FLMB-RIS02-07-CTDMOG</t>
  </si>
  <si>
    <t>GP03FLMB-RI001-11-CTDMOG999</t>
  </si>
  <si>
    <t>GP03FLMB-RIS02-08-CTDMOG</t>
  </si>
  <si>
    <t>GP03FLMB-RI001-12-CTDMOG999</t>
  </si>
  <si>
    <t>GP03FLMB-RIS02-09-CTDMOG</t>
  </si>
  <si>
    <t>GP03FLMB-RI001-13-CTDMOG999</t>
  </si>
  <si>
    <t>GP03FLMB-RIS02-10-CTDMOG</t>
  </si>
  <si>
    <t>GP03FLMB-RI001-14-CTDMOG999</t>
  </si>
  <si>
    <t>GP03FLMB-RIS02-11-CTDMOG</t>
  </si>
  <si>
    <t>GP03FLMB-RI001-15-CTDMOH999</t>
  </si>
  <si>
    <t>GP03FLMB-RIS02-12-CTDMOH</t>
  </si>
  <si>
    <t>GP03FLMB-RI001-16-CTDMOH999</t>
  </si>
  <si>
    <t>GP03FLMB-RIS02-13-CTDMOH</t>
  </si>
  <si>
    <t>GP03FLMB-RI001-17-CTDMOH999</t>
  </si>
  <si>
    <t>GP03FLMB-RIS02-14-CTDMOH</t>
  </si>
  <si>
    <t>GP05MOAS-GL001-01-FLORDM999</t>
  </si>
  <si>
    <t>GP05MOAS-GL001-01-FLORDM000</t>
  </si>
  <si>
    <t>GP05MOAS-GL001-02-DOSTAM999</t>
  </si>
  <si>
    <t>GP05MOAS-GL001-02-DOSTAM000</t>
  </si>
  <si>
    <t>GP05MOAS-GL001-04-CTDGVM999</t>
  </si>
  <si>
    <t>GP05MOAS-GL001-04-CTDGVM000</t>
  </si>
  <si>
    <t>GP05MOAS-GL002-01-FLORDM999</t>
  </si>
  <si>
    <t>GP05MOAS-GL002-01-FLORDM000</t>
  </si>
  <si>
    <t>GP05MOAS-GL002-02-DOSTAM999</t>
  </si>
  <si>
    <t>GP05MOAS-GL002-02-DOSTAM000</t>
  </si>
  <si>
    <t>GP05MOAS-GL002-04-CTDGVM999</t>
  </si>
  <si>
    <t>GP05MOAS-GL002-04-CTDGVM000</t>
  </si>
  <si>
    <t>GP05MOAS-GL003-01-FLORDM999</t>
  </si>
  <si>
    <t>GP05MOAS-GL003-01-FLORDM000</t>
  </si>
  <si>
    <t>GP05MOAS-GL003-02-DOSTAM999</t>
  </si>
  <si>
    <t>GP05MOAS-GL003-02-DOSTAM000</t>
  </si>
  <si>
    <t>GP05MOAS-GL003-04-CTDGVM999</t>
  </si>
  <si>
    <t>GP05MOAS-GL003-04-CTDGVM000</t>
  </si>
  <si>
    <t>GS01SUMO-RI002-02-CTDBPF999</t>
  </si>
  <si>
    <t>GS01SUMO-RID16-01-CTDBPF000</t>
  </si>
  <si>
    <t>GS01SUMO-RI002-03-ADCPSN999</t>
  </si>
  <si>
    <t>GS01SUMO-RII11-02-ADCPSN011</t>
  </si>
  <si>
    <t>GS01SUMO-RI002-04-FLORTD999</t>
  </si>
  <si>
    <t>GS01SUMO-RID16-02-FLORTD000</t>
  </si>
  <si>
    <t>GS01SUMO-RI002-05-VELPTA999</t>
  </si>
  <si>
    <t>GS01SUMO-RID16-04-VELPTA000</t>
  </si>
  <si>
    <t>GS01SUMO-RI003-01-PHSENE999</t>
  </si>
  <si>
    <t>GS01SUMO-RII11-02-PHSENE002</t>
  </si>
  <si>
    <t>GS01SUMO-RI003-02-PHSENE999</t>
  </si>
  <si>
    <t>GS01SUMO-RII11-02-PHSENE006</t>
  </si>
  <si>
    <t>GS01SUMO-RI003-03-CTDMOQ999</t>
  </si>
  <si>
    <t>GS01SUMO-RII11-02-CTDMOQ001</t>
  </si>
  <si>
    <t>GS01SUMO-RI003-04-CTDMOQ999</t>
  </si>
  <si>
    <t>GS01SUMO-RII11-02-CTDMOQ003</t>
  </si>
  <si>
    <t>GS01SUMO-RI003-05-CTDMOQ999</t>
  </si>
  <si>
    <t>GS01SUMO-RII11-02-CTDMOQ004</t>
  </si>
  <si>
    <t>GS01SUMO-RI003-06-CTDMOQ999</t>
  </si>
  <si>
    <t>GS01SUMO-RII11-02-CTDMOQ005</t>
  </si>
  <si>
    <t>GS01SUMO-RI003-07-CTDMOQ999</t>
  </si>
  <si>
    <t>GS01SUMO-RII11-02-CTDMOQ007</t>
  </si>
  <si>
    <t>GS01SUMO-RI003-08-CTDMOQ999</t>
  </si>
  <si>
    <t>GS01SUMO-RII11-02-CTDMOQ008</t>
  </si>
  <si>
    <t>GS01SUMO-RI003-09-CTDMOQ999</t>
  </si>
  <si>
    <t>GS01SUMO-RII11-02-CTDMOQ009</t>
  </si>
  <si>
    <t>GS01SUMO-RI003-10-CTDMOQ999</t>
  </si>
  <si>
    <t>GS01SUMO-RII11-02-CTDMOQ010</t>
  </si>
  <si>
    <t>GS01SUMO-RI003-11-CTDMOQ999</t>
  </si>
  <si>
    <t>GS01SUMO-RII11-02-CTDMOQ012</t>
  </si>
  <si>
    <t>GS01SUMO-RI003-12-CTDMOR999</t>
  </si>
  <si>
    <t>GS01SUMO-RII11-02-CTDMOR013</t>
  </si>
  <si>
    <t>GS01SUMO-RI003-13-CTDMOR999</t>
  </si>
  <si>
    <t>GS01SUMO-RII11-02-CTDMOR014</t>
  </si>
  <si>
    <t>GS01SUMO-RI003-14-CTDMOR999</t>
  </si>
  <si>
    <t>GS01SUMO-RII11-02-CTDMOR015</t>
  </si>
  <si>
    <t>GS01SUMO-SB001-01-METBKA999</t>
  </si>
  <si>
    <t>GS01SUMO-SBD11-06-METBKA000</t>
  </si>
  <si>
    <t>GS01SUMO-SB001-02-METBKA999</t>
  </si>
  <si>
    <t>GS01SUMO-SBD12-06-METBKA000</t>
  </si>
  <si>
    <t>GS01SUMO-SB001-03-PCO2AA999</t>
  </si>
  <si>
    <t>GS01SUMO-SBD12-04-PCO2AA000</t>
  </si>
  <si>
    <t>GS01SUMO-SB001-04-FDCHPA999</t>
  </si>
  <si>
    <t>GS01SUMO-SBD12-08-FDCHPA000</t>
  </si>
  <si>
    <t>GS01SUMO-SB001-05-WAVSSA999</t>
  </si>
  <si>
    <t>GS01SUMO-SBD12-05-WAVSSA000</t>
  </si>
  <si>
    <t>GS02HYPM-MP003-01-ZPLSGA999</t>
  </si>
  <si>
    <t>GS02HYPM-MPC04-01-ZPLSGA000</t>
  </si>
  <si>
    <t>GS02HYPM-SP001-01-FLORDO999</t>
  </si>
  <si>
    <t>GS02HYPM-SPP01-01-FLORD0000</t>
  </si>
  <si>
    <t>GS02HYPM-SP001-02-PCO2WO999</t>
  </si>
  <si>
    <t>GS02HYPM-SPP01-02-PCO2W0000</t>
  </si>
  <si>
    <t>GS02HYPM-SP001-03-DOSTAO999</t>
  </si>
  <si>
    <t>GS02HYPM-SPP01-03-DOSTA0000</t>
  </si>
  <si>
    <t>GS02HYPM-SP001-04-CTDPFJ999</t>
  </si>
  <si>
    <t>GS02HYPM-SPP01-04-CTDPF0000</t>
  </si>
  <si>
    <t>GS02HYPM-SP001-05-OPTAAO999</t>
  </si>
  <si>
    <t>GS02HYPM-SPP01-05-OPTAA0000</t>
  </si>
  <si>
    <t>GS02HYPM-SP001-06-NUTNRO999</t>
  </si>
  <si>
    <t>GS02HYPM-SPP01-06-NUTNR0000</t>
  </si>
  <si>
    <t>GS02HYPM-SP001-07-SPKIRO999</t>
  </si>
  <si>
    <t>GS02HYPM-SPP01-07-SPKIR0000</t>
  </si>
  <si>
    <t>GS02HYPM-WF002-01-FLORDL999</t>
  </si>
  <si>
    <t>GS02HYPM-WFP02-01-FLORDL000</t>
  </si>
  <si>
    <t>GS02HYPM-WF002-03-DOSTAL999</t>
  </si>
  <si>
    <t>GS02HYPM-WFP02-03-DOSTAL000</t>
  </si>
  <si>
    <t>GS02HYPM-WF002-04-CTDPFL999</t>
  </si>
  <si>
    <t>GS02HYPM-WFP02-04-CTDPFL000</t>
  </si>
  <si>
    <t>GS02HYPM-WF002-05-VEL3DL999</t>
  </si>
  <si>
    <t>GS02HYPM-WFP02-05-VEL3DL000</t>
  </si>
  <si>
    <t>GS02HYPM-WF004-01-FLORDL999</t>
  </si>
  <si>
    <t>GS02HYPM-WFP03-01-FLORDL000</t>
  </si>
  <si>
    <t>GS02HYPM-WF004-03-DOSTAL999</t>
  </si>
  <si>
    <t>GS02HYPM-WFP03-03-DOSTAL000</t>
  </si>
  <si>
    <t>GS02HYPM-WF004-04-CTDPFL999</t>
  </si>
  <si>
    <t>GS02HYPM-WFP03-04-CTDPFL000</t>
  </si>
  <si>
    <t>GS02HYPM-WF004-05-VEL3DL999</t>
  </si>
  <si>
    <t>GS02HYPM-WFP03-05-VEL3DL000</t>
  </si>
  <si>
    <t>GS03FLMA-RI001-01-FLORTD999</t>
  </si>
  <si>
    <t>GS03FLMA-RIS01-01-FLORTD</t>
  </si>
  <si>
    <t>GS03FLMA-RI001-02-PHSENF999</t>
  </si>
  <si>
    <t>GS03FLMA-RIS01-02-PHSENE</t>
  </si>
  <si>
    <t>GS03FLMA-RI001-03-DOSTAD999</t>
  </si>
  <si>
    <t>GS03FLMA-RIS01-03-DOSTAD</t>
  </si>
  <si>
    <t>GS03FLMA-RI001-04-ADCPSL999</t>
  </si>
  <si>
    <t>GS03FLMA-RIS02-01-ADCPSL</t>
  </si>
  <si>
    <t>GS03FLMA-RI001-06-CTDMOG999</t>
  </si>
  <si>
    <t>GS03FLMA-RIS02-03-CTDMOG</t>
  </si>
  <si>
    <t>GS03FLMA-RI001-07-CTDMOG999</t>
  </si>
  <si>
    <t>GS03FLMA-RIS02-04-CTDMOG</t>
  </si>
  <si>
    <t>GS03FLMA-RI001-08-CTDMOG999</t>
  </si>
  <si>
    <t>GS03FLMA-RIS02-05-CTDMOG</t>
  </si>
  <si>
    <t>GS03FLMA-RI001-09-CTDMOG999</t>
  </si>
  <si>
    <t>GS03FLMA-RIS02-06-CTDMOG</t>
  </si>
  <si>
    <t>GS03FLMA-RI001-10-CTDMOG999</t>
  </si>
  <si>
    <t>GS03FLMA-RIS02-07-CTDMOG</t>
  </si>
  <si>
    <t>GS03FLMA-RI001-11-CTDMOG999</t>
  </si>
  <si>
    <t>GS03FLMA-RIS02-08-CTDMOG</t>
  </si>
  <si>
    <t>GS03FLMA-RI001-12-CTDMOG999</t>
  </si>
  <si>
    <t>GS03FLMA-RIS02-09-CTDMOG</t>
  </si>
  <si>
    <t>GS03FLMA-RI001-13-CTDMOG999</t>
  </si>
  <si>
    <t>GS03FLMA-RIS02-10-CTDMOG</t>
  </si>
  <si>
    <t>GS03FLMA-RI001-14-CTDMOG999</t>
  </si>
  <si>
    <t>GS03FLMA-RIS02-11-CTDMOG</t>
  </si>
  <si>
    <t>GS03FLMA-RI001-15-CTDMOH999</t>
  </si>
  <si>
    <t>GS03FLMA-RIS02-12-CTDMOH</t>
  </si>
  <si>
    <t>GS03FLMA-RI001-16-CTDMOH999</t>
  </si>
  <si>
    <t>GS03FLMA-RIS02-13-CTDMOH</t>
  </si>
  <si>
    <t>GS03FLMA-RI001-17-CTDMOH999</t>
  </si>
  <si>
    <t>GS03FLMA-RIS02-14-CTDMOH</t>
  </si>
  <si>
    <t>GS03FLMB-RI001-01-FLORTD999</t>
  </si>
  <si>
    <t>GS03FLMB-RIS01-01-FLORTD</t>
  </si>
  <si>
    <t>GS03FLMB-RI001-02-PHSENF999</t>
  </si>
  <si>
    <t>GS03FLMB-RIS01-02-PHSENE</t>
  </si>
  <si>
    <t>GS03FLMB-RI001-03-DOSTAD999</t>
  </si>
  <si>
    <t>GS03FLMB-RIS01-03-DOSTAD</t>
  </si>
  <si>
    <t>GS03FLMB-RI001-04-ADCPSL999</t>
  </si>
  <si>
    <t>GS03FLMB-RIS02-01-ADCPSL</t>
  </si>
  <si>
    <t>GS03FLMB-RI001-06-CTDMOG999</t>
  </si>
  <si>
    <t>GS03FLMB-RIS02-03-CTDMOG</t>
  </si>
  <si>
    <t>GS03FLMB-RI001-07-CTDMOG999</t>
  </si>
  <si>
    <t>GS03FLMB-RIS02-04-CTDMOG</t>
  </si>
  <si>
    <t>GS03FLMB-RI001-08-CTDMOG999</t>
  </si>
  <si>
    <t>GS03FLMB-RIS02-05-CTDMOG</t>
  </si>
  <si>
    <t>GS03FLMB-RI001-09-CTDMOG999</t>
  </si>
  <si>
    <t>GS03FLMB-RIS02-06-CTDMOG</t>
  </si>
  <si>
    <t>GS03FLMB-RI001-10-CTDMOG999</t>
  </si>
  <si>
    <t>GS03FLMB-RIS02-07-CTDMOG</t>
  </si>
  <si>
    <t>GS03FLMB-RI001-11-CTDMOG999</t>
  </si>
  <si>
    <t>GS03FLMB-RIS02-08-CTDMOG</t>
  </si>
  <si>
    <t>GS03FLMB-RI001-12-CTDMOG999</t>
  </si>
  <si>
    <t>GS03FLMB-RIS02-09-CTDMOG</t>
  </si>
  <si>
    <t>GS03FLMB-RI001-13-CTDMOG999</t>
  </si>
  <si>
    <t>GS03FLMB-RIS02-10-CTDMOG</t>
  </si>
  <si>
    <t>GS03FLMB-RI001-14-CTDMOG999</t>
  </si>
  <si>
    <t>GS03FLMB-RIS02-11-CTDMOG</t>
  </si>
  <si>
    <t>GS03FLMB-RI001-15-CTDMOH999</t>
  </si>
  <si>
    <t>GS03FLMB-RIS02-12-CTDMOH</t>
  </si>
  <si>
    <t>GS03FLMB-RI001-16-CTDMOH999</t>
  </si>
  <si>
    <t>GS03FLMB-RIS02-13-CTDMOH</t>
  </si>
  <si>
    <t>GS03FLMB-RI001-17-CTDMOH999</t>
  </si>
  <si>
    <t>GS03FLMB-RIS02-14-CTDMOH</t>
  </si>
  <si>
    <t>GS05MOAS-GL001-01-FLORDM999</t>
  </si>
  <si>
    <t>GS05MOAS-GL001-01-FLORDM000</t>
  </si>
  <si>
    <t>GS05MOAS-GL001-02-DOSTAM999</t>
  </si>
  <si>
    <t>GS05MOAS-GL001-02-DOSTAM000</t>
  </si>
  <si>
    <t>GS05MOAS-GL001-04-CTDGVM999</t>
  </si>
  <si>
    <t>GS05MOAS-GL001-04-CTDGVM000</t>
  </si>
  <si>
    <t>GS05MOAS-GL002-01-FLORDM999</t>
  </si>
  <si>
    <t>GS05MOAS-GL002-01-FLORDM000</t>
  </si>
  <si>
    <t>GS05MOAS-GL002-02-DOSTAM999</t>
  </si>
  <si>
    <t>GS05MOAS-GL002-02-DOSTAM000</t>
  </si>
  <si>
    <t>GS05MOAS-GL002-04-CTDGVM999</t>
  </si>
  <si>
    <t>GS05MOAS-GL002-04-CTDGVM000</t>
  </si>
  <si>
    <t>GS05MOAS-GL003-01-FLORDM999</t>
  </si>
  <si>
    <t>GS05MOAS-GL003-01-FLORDM000</t>
  </si>
  <si>
    <t>GS05MOAS-GL003-02-DOSTAM999</t>
  </si>
  <si>
    <t>GS05MOAS-GL003-02-DOSTAM000</t>
  </si>
  <si>
    <t>GS05MOAS-GL003-04-CTDGVM999</t>
  </si>
  <si>
    <t>GS05MOAS-GL003-04-CTDGVM000</t>
  </si>
  <si>
    <t>CP05MOAS-AV003</t>
  </si>
  <si>
    <t>Platform Agent Type Name</t>
  </si>
  <si>
    <t>AUV Vendor Supplied Platform Configuration</t>
  </si>
  <si>
    <t>Shore CyberPoP - AUV Dock Server</t>
  </si>
  <si>
    <t>Coastal Glider Vendor Supplied Platform Configuration</t>
  </si>
  <si>
    <t>Shore CyberPoP - Coastal Glider Dock Server</t>
  </si>
  <si>
    <t>Coastal Profiler Vendor Supplied Platform Configuration</t>
  </si>
  <si>
    <t>Shore CyberPoP - Coastal Mooring Dock Server</t>
  </si>
  <si>
    <t>WHOI DCL Full Power Platform Configuration</t>
  </si>
  <si>
    <t>InSitu CyberPoP - Surface Mooring Platfrom Controller</t>
  </si>
  <si>
    <t>WHOI DCL Low Power Platform Configuration</t>
  </si>
  <si>
    <t>WHOI DCL STC Platform Configuration</t>
  </si>
  <si>
    <t>Open Ocean Glider Vendor Supplied Platform Configuration</t>
  </si>
  <si>
    <t>Shore CyberPoP - Open Ocean Glider Dock Server</t>
  </si>
  <si>
    <t>UW Junction Box Platform Configuration</t>
  </si>
  <si>
    <t>Shore CyberPoP - Regional Operations Management System</t>
  </si>
  <si>
    <t>UW Deep Profiler Platform Configuration</t>
  </si>
  <si>
    <t>UW HD Camera Platform Configuration</t>
  </si>
  <si>
    <t>UW Shallow Profiler Platform Configuration</t>
  </si>
  <si>
    <t>SIO Platform Configuration</t>
  </si>
  <si>
    <t>Shore CyberPoP - Global Mooring Dock Server</t>
  </si>
  <si>
    <t>Marine-CI Interface Location</t>
  </si>
  <si>
    <t>Surface Mooring Platform Agent</t>
  </si>
  <si>
    <t>PlatformAgent</t>
  </si>
  <si>
    <t>LM,HM,SM</t>
  </si>
  <si>
    <t>Partial</t>
  </si>
  <si>
    <t>Post Deployment</t>
  </si>
  <si>
    <t>In situ</t>
  </si>
  <si>
    <t>DataAgent</t>
  </si>
  <si>
    <t>CP,DP,FM,GP,LM,HM,MP,SM,PM,RI</t>
  </si>
  <si>
    <t>Operator</t>
  </si>
  <si>
    <t>File Transfer</t>
  </si>
  <si>
    <t>On shore</t>
  </si>
  <si>
    <t>RSN Node Platform Agent</t>
  </si>
  <si>
    <t>BP,ID,LJ,LM,MJ,MF,PC</t>
  </si>
  <si>
    <t>Complete</t>
  </si>
  <si>
    <t>Real Time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</si>
</sst>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numFmt numFmtId="165" formatCode="m/d/yyyy;@"/>
    <numFmt numFmtId="166" formatCode="m/d/yyyy;@"/>
    <numFmt numFmtId="167" formatCode="m/d/yyyy;@"/>
    <numFmt numFmtId="168" formatCode="m/d/yyyy;@"/>
    <numFmt numFmtId="169" formatCode="m/d/yyyy;@"/>
    <numFmt numFmtId="170" formatCode="m/d/yyyy;@"/>
    <numFmt numFmtId="171" formatCode="m/d/yyyy;@"/>
    <numFmt numFmtId="172" formatCode="m/d/yyyy;@"/>
    <numFmt numFmtId="173" formatCode="m/d/yyyy;@"/>
  </numFmts>
  <fonts count="101">
    <font>
      <b val="0"/>
      <i val="0"/>
      <strike val="0"/>
      <u val="none"/>
      <sz val="10.0"/>
      <color rgb="FF000000"/>
      <name val="Arial"/>
    </font>
    <font>
      <b/>
      <i val="0"/>
      <strike/>
      <u val="none"/>
      <sz val="10.0"/>
      <color rgb="FF000000"/>
      <name val="Arial"/>
    </font>
    <font>
      <b val="0"/>
      <i val="0"/>
      <strike val="0"/>
      <u val="none"/>
      <sz val="12.0"/>
      <color rgb="FF000000"/>
      <name val="Calibri"/>
    </font>
    <font>
      <b/>
      <i val="0"/>
      <strike val="0"/>
      <u val="none"/>
      <sz val="12.0"/>
      <color rgb="FF000000"/>
      <name val="Calibri"/>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A40800"/>
      <name val="Arial"/>
    </font>
    <font>
      <b val="0"/>
      <i val="0"/>
      <strike val="0"/>
      <u val="none"/>
      <sz val="10.0"/>
      <color rgb="FF394D7E"/>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0.0"/>
      <color rgb="FFA40800"/>
      <name val="Arial"/>
    </font>
    <font>
      <b/>
      <i val="0"/>
      <strike val="0"/>
      <u val="none"/>
      <sz val="12.0"/>
      <color rgb="FF000000"/>
      <name val="Calibri"/>
    </font>
    <font>
      <b/>
      <i val="0"/>
      <strike val="0"/>
      <u val="none"/>
      <sz val="10.0"/>
      <color rgb="FFFF0000"/>
      <name val="Arial"/>
    </font>
    <font>
      <b/>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0.0"/>
      <color rgb="FF394D7E"/>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u val="none"/>
      <sz val="10.0"/>
      <color rgb="FF000000"/>
      <name val="Arial"/>
    </font>
    <font>
      <b val="0"/>
      <i val="0"/>
      <strike val="0"/>
      <u val="none"/>
      <sz val="12.0"/>
      <color rgb="FF000000"/>
      <name val="Calibri"/>
    </font>
    <font>
      <b val="0"/>
      <i val="0"/>
      <strike val="0"/>
      <u val="none"/>
      <sz val="10.0"/>
      <color rgb="FF003C52"/>
      <name val="Arial"/>
    </font>
    <font>
      <b val="0"/>
      <i val="0"/>
      <strike/>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u val="none"/>
      <sz val="10.0"/>
      <color rgb="FF000000"/>
      <name val="Arial"/>
    </font>
    <font>
      <b val="0"/>
      <i val="0"/>
      <strike val="0"/>
      <u val="none"/>
      <sz val="10.0"/>
      <color rgb="FF000000"/>
      <name val="Arial"/>
    </font>
    <font>
      <b val="0"/>
      <i val="0"/>
      <strike val="0"/>
      <u val="none"/>
      <sz val="12.0"/>
      <color rgb="FF000000"/>
      <name val="Calibri"/>
    </font>
    <font>
      <b/>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0.0"/>
      <color rgb="FF000000"/>
      <name val="Verdana"/>
    </font>
    <font>
      <b/>
      <i val="0"/>
      <strike val="0"/>
      <u val="none"/>
      <sz val="10.0"/>
      <color rgb="FF000000"/>
      <name val="Arial"/>
    </font>
    <font>
      <b/>
      <i val="0"/>
      <strike val="0"/>
      <u val="none"/>
      <sz val="10.0"/>
      <color rgb="FFFFFFFF"/>
      <name val="Arial"/>
    </font>
    <font>
      <b/>
      <i val="0"/>
      <strike val="0"/>
      <u val="none"/>
      <sz val="10.0"/>
      <color rgb="FF000000"/>
      <name val="Arial"/>
    </font>
    <font>
      <b val="0"/>
      <i val="0"/>
      <strike val="0"/>
      <u val="none"/>
      <sz val="10.0"/>
      <color rgb="FFD90B00"/>
      <name val="Arial"/>
    </font>
    <font>
      <b val="0"/>
      <i val="0"/>
      <strike val="0"/>
      <u val="none"/>
      <sz val="10.0"/>
      <color rgb="FFFF2712"/>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u val="none"/>
      <sz val="10.0"/>
      <color rgb="FF000000"/>
      <name val="Arial"/>
    </font>
    <font>
      <b/>
      <i val="0"/>
      <strike val="0"/>
      <u val="none"/>
      <sz val="10.0"/>
      <color rgb="FF394D7E"/>
      <name val="Arial"/>
    </font>
    <font>
      <b/>
      <i val="0"/>
      <strike val="0"/>
      <u val="none"/>
      <sz val="10.0"/>
      <color rgb="FF000000"/>
      <name val="Arial"/>
    </font>
    <font>
      <b val="0"/>
      <i val="0"/>
      <strike val="0"/>
      <u val="none"/>
      <sz val="10.0"/>
      <color rgb="FFA8184B"/>
      <name val="Arial"/>
    </font>
    <font>
      <b/>
      <i val="0"/>
      <strike val="0"/>
      <u val="none"/>
      <sz val="10.0"/>
      <color rgb="FF000000"/>
      <name val="Arial"/>
    </font>
    <font>
      <b val="0"/>
      <i val="0"/>
      <strike val="0"/>
      <u val="none"/>
      <sz val="12.0"/>
      <color rgb="FF000000"/>
      <name val="Calibri"/>
    </font>
    <font>
      <b/>
      <i/>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2.0"/>
      <color rgb="FF000000"/>
      <name val="Calibri"/>
    </font>
    <font>
      <b/>
      <i val="0"/>
      <strike val="0"/>
      <u val="none"/>
      <sz val="14.0"/>
      <color rgb="FF000000"/>
      <name val="Arial"/>
    </font>
    <font>
      <b val="0"/>
      <i val="0"/>
      <strike val="0"/>
      <u val="none"/>
      <sz val="10.0"/>
      <color rgb="FF394D7E"/>
      <name val="Arial"/>
    </font>
    <font>
      <b/>
      <i val="0"/>
      <strike val="0"/>
      <u val="none"/>
      <sz val="10.0"/>
      <color rgb="FF000000"/>
      <name val="Arial"/>
    </font>
    <font>
      <b val="0"/>
      <i val="0"/>
      <strike val="0"/>
      <u val="none"/>
      <sz val="10.0"/>
      <color rgb="FF000000"/>
      <name val="Arial"/>
    </font>
    <font>
      <b val="0"/>
      <i val="0"/>
      <strike/>
      <u val="none"/>
      <sz val="10.0"/>
      <color rgb="FF000000"/>
      <name val="Arial"/>
    </font>
    <font>
      <b val="0"/>
      <i val="0"/>
      <strike/>
      <u val="none"/>
      <sz val="10.0"/>
      <color rgb="FF000000"/>
      <name val="Arial"/>
    </font>
    <font>
      <b/>
      <i val="0"/>
      <strike val="0"/>
      <u val="none"/>
      <sz val="10.0"/>
      <color rgb="FFFFFFFF"/>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0.0"/>
      <color rgb="FF0079A5"/>
      <name val="Arial"/>
    </font>
    <font>
      <b val="0"/>
      <i val="0"/>
      <strike val="0"/>
      <u val="none"/>
      <sz val="10.0"/>
      <color rgb="FF394D7E"/>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000000"/>
      <name val="Arial"/>
    </font>
    <font>
      <b val="0"/>
      <i val="0"/>
      <strike val="0"/>
      <u val="none"/>
      <sz val="10.0"/>
      <color rgb="FF000000"/>
      <name val="Arial"/>
    </font>
    <font>
      <b/>
      <i val="0"/>
      <strike val="0"/>
      <u val="none"/>
      <sz val="12.0"/>
      <color rgb="FF000000"/>
      <name val="Calibri"/>
    </font>
    <font>
      <b val="0"/>
      <i val="0"/>
      <strike val="0"/>
      <u val="none"/>
      <sz val="10.0"/>
      <color rgb="FF000000"/>
      <name val="Arial"/>
    </font>
    <font>
      <b val="0"/>
      <i val="0"/>
      <strike val="0"/>
      <u val="none"/>
      <sz val="12.0"/>
      <color rgb="FF000000"/>
      <name val="Calibri"/>
    </font>
    <font>
      <b val="0"/>
      <i val="0"/>
      <strike val="0"/>
      <u val="none"/>
      <sz val="10.0"/>
      <color rgb="FF005A7C"/>
      <name val="Arial"/>
    </font>
    <font>
      <b val="0"/>
      <i val="0"/>
      <strike val="0"/>
      <u val="none"/>
      <sz val="10.0"/>
      <color rgb="FF000000"/>
      <name val="Arial"/>
    </font>
    <font>
      <b val="0"/>
      <i val="0"/>
      <strike val="0"/>
      <u val="none"/>
      <sz val="10.0"/>
      <color rgb="FF000000"/>
      <name val="Arial"/>
    </font>
  </fonts>
  <fills count="87">
    <fill>
      <patternFill patternType="none"/>
    </fill>
    <fill>
      <patternFill patternType="gray125">
        <bgColor rgb="FFFFFFFF"/>
      </patternFill>
    </fill>
    <fill>
      <patternFill patternType="solid">
        <fgColor rgb="FFE6E6E6"/>
        <bgColor indexed="64"/>
      </patternFill>
    </fill>
    <fill>
      <patternFill patternType="solid">
        <fgColor rgb="FFD8D8D8"/>
        <bgColor indexed="64"/>
      </patternFill>
    </fill>
    <fill>
      <patternFill patternType="solid">
        <fgColor rgb="FFFBD4B4"/>
        <bgColor indexed="64"/>
      </patternFill>
    </fill>
    <fill>
      <patternFill patternType="solid">
        <fgColor rgb="FFFF00FF"/>
        <bgColor indexed="64"/>
      </patternFill>
    </fill>
    <fill>
      <patternFill patternType="solid">
        <fgColor rgb="FFC4D79B"/>
        <bgColor indexed="64"/>
      </patternFill>
    </fill>
    <fill>
      <patternFill patternType="solid">
        <fgColor rgb="FFFFFFFF"/>
        <bgColor indexed="64"/>
      </patternFill>
    </fill>
    <fill>
      <patternFill patternType="solid">
        <fgColor rgb="FFFABF8F"/>
        <bgColor indexed="64"/>
      </patternFill>
    </fill>
    <fill>
      <patternFill patternType="solid">
        <fgColor rgb="FFD9D9D9"/>
        <bgColor indexed="64"/>
      </patternFill>
    </fill>
    <fill>
      <patternFill patternType="solid">
        <fgColor rgb="FFD9D9D9"/>
        <bgColor indexed="64"/>
      </patternFill>
    </fill>
    <fill>
      <patternFill patternType="solid">
        <fgColor rgb="FFCDDDE3"/>
        <bgColor indexed="64"/>
      </patternFill>
    </fill>
    <fill>
      <patternFill patternType="solid">
        <fgColor rgb="FFCDDDE3"/>
        <bgColor indexed="64"/>
      </patternFill>
    </fill>
    <fill>
      <patternFill patternType="solid">
        <fgColor rgb="FFCFE2F3"/>
        <bgColor indexed="64"/>
      </patternFill>
    </fill>
    <fill>
      <patternFill patternType="solid">
        <fgColor rgb="FFC2D69B"/>
        <bgColor indexed="64"/>
      </patternFill>
    </fill>
    <fill>
      <patternFill patternType="solid">
        <fgColor rgb="FFD9EAD3"/>
        <bgColor indexed="64"/>
      </patternFill>
    </fill>
    <fill>
      <patternFill patternType="solid">
        <fgColor rgb="FFC4D79B"/>
        <bgColor indexed="64"/>
      </patternFill>
    </fill>
    <fill>
      <patternFill patternType="solid">
        <fgColor rgb="FFEAF1DD"/>
        <bgColor indexed="64"/>
      </patternFill>
    </fill>
    <fill>
      <patternFill patternType="solid">
        <fgColor rgb="FFD8D8D8"/>
        <bgColor indexed="64"/>
      </patternFill>
    </fill>
    <fill>
      <patternFill patternType="solid">
        <fgColor rgb="FFFFF2CC"/>
        <bgColor indexed="64"/>
      </patternFill>
    </fill>
    <fill>
      <patternFill patternType="solid">
        <fgColor rgb="FFD8D8D8"/>
        <bgColor indexed="64"/>
      </patternFill>
    </fill>
    <fill>
      <patternFill patternType="solid">
        <fgColor rgb="FFFDE9D9"/>
        <bgColor indexed="64"/>
      </patternFill>
    </fill>
    <fill>
      <patternFill patternType="solid">
        <fgColor rgb="FFCDDDE3"/>
        <bgColor indexed="64"/>
      </patternFill>
    </fill>
    <fill>
      <patternFill patternType="solid">
        <fgColor rgb="FFCDDDE3"/>
        <bgColor indexed="64"/>
      </patternFill>
    </fill>
    <fill>
      <patternFill patternType="solid">
        <fgColor rgb="FFFFF2CC"/>
        <bgColor indexed="64"/>
      </patternFill>
    </fill>
    <fill>
      <patternFill patternType="solid">
        <fgColor rgb="FFD8D8D8"/>
        <bgColor indexed="64"/>
      </patternFill>
    </fill>
    <fill>
      <patternFill patternType="solid">
        <fgColor rgb="FF5E88B1"/>
        <bgColor indexed="64"/>
      </patternFill>
    </fill>
    <fill>
      <patternFill patternType="solid">
        <fgColor rgb="FFF79646"/>
        <bgColor indexed="64"/>
      </patternFill>
    </fill>
    <fill>
      <patternFill patternType="solid">
        <fgColor rgb="FFE5B8B7"/>
        <bgColor indexed="64"/>
      </patternFill>
    </fill>
    <fill>
      <patternFill patternType="solid">
        <fgColor rgb="FFB8CCE4"/>
        <bgColor indexed="64"/>
      </patternFill>
    </fill>
    <fill>
      <patternFill patternType="solid">
        <fgColor rgb="FFCDDDE3"/>
        <bgColor indexed="64"/>
      </patternFill>
    </fill>
    <fill>
      <patternFill patternType="solid">
        <fgColor rgb="FFEAF1DD"/>
        <bgColor indexed="64"/>
      </patternFill>
    </fill>
    <fill>
      <patternFill patternType="solid">
        <fgColor rgb="FFCDDDE3"/>
        <bgColor indexed="64"/>
      </patternFill>
    </fill>
    <fill>
      <patternFill patternType="solid">
        <fgColor rgb="FFCDDDE3"/>
        <bgColor indexed="64"/>
      </patternFill>
    </fill>
    <fill>
      <patternFill patternType="solid">
        <fgColor rgb="FFD9D9D9"/>
        <bgColor indexed="64"/>
      </patternFill>
    </fill>
    <fill>
      <patternFill patternType="solid">
        <fgColor rgb="FFCFE2F3"/>
        <bgColor indexed="64"/>
      </patternFill>
    </fill>
    <fill>
      <patternFill patternType="solid">
        <fgColor rgb="FFD8D8D8"/>
        <bgColor indexed="64"/>
      </patternFill>
    </fill>
    <fill>
      <patternFill patternType="solid">
        <fgColor rgb="FFD8D8D8"/>
        <bgColor indexed="64"/>
      </patternFill>
    </fill>
    <fill>
      <patternFill patternType="solid">
        <fgColor rgb="FFEAF1DD"/>
        <bgColor indexed="64"/>
      </patternFill>
    </fill>
    <fill>
      <patternFill patternType="solid">
        <fgColor rgb="FF00FF00"/>
        <bgColor indexed="64"/>
      </patternFill>
    </fill>
    <fill>
      <patternFill patternType="solid">
        <fgColor rgb="FFD8D8D8"/>
        <bgColor indexed="64"/>
      </patternFill>
    </fill>
    <fill>
      <patternFill patternType="solid">
        <fgColor rgb="FFFFFFFF"/>
        <bgColor indexed="64"/>
      </patternFill>
    </fill>
    <fill>
      <patternFill patternType="solid">
        <fgColor rgb="FFD8D8D8"/>
        <bgColor indexed="64"/>
      </patternFill>
    </fill>
    <fill>
      <patternFill patternType="solid">
        <fgColor rgb="FF5E88B1"/>
        <bgColor indexed="64"/>
      </patternFill>
    </fill>
    <fill>
      <patternFill patternType="solid">
        <fgColor rgb="FFD9D9D9"/>
        <bgColor indexed="64"/>
      </patternFill>
    </fill>
    <fill>
      <patternFill patternType="solid">
        <fgColor rgb="FFCDDDE3"/>
        <bgColor indexed="64"/>
      </patternFill>
    </fill>
    <fill>
      <patternFill patternType="solid">
        <fgColor rgb="FFCDDDE3"/>
        <bgColor indexed="64"/>
      </patternFill>
    </fill>
    <fill>
      <patternFill patternType="solid">
        <fgColor rgb="FFFFE599"/>
        <bgColor indexed="64"/>
      </patternFill>
    </fill>
    <fill>
      <patternFill patternType="solid">
        <fgColor rgb="FFFFFFFF"/>
        <bgColor indexed="64"/>
      </patternFill>
    </fill>
    <fill>
      <patternFill patternType="solid">
        <fgColor rgb="FF00BAFB"/>
        <bgColor indexed="64"/>
      </patternFill>
    </fill>
    <fill>
      <patternFill patternType="solid">
        <fgColor rgb="FFB8CCE4"/>
        <bgColor indexed="64"/>
      </patternFill>
    </fill>
    <fill>
      <patternFill patternType="solid">
        <fgColor rgb="FFFDE9D9"/>
        <bgColor indexed="64"/>
      </patternFill>
    </fill>
    <fill>
      <patternFill patternType="solid">
        <fgColor rgb="FFEAF1DD"/>
        <bgColor indexed="64"/>
      </patternFill>
    </fill>
    <fill>
      <patternFill patternType="solid">
        <fgColor rgb="FFCDDDE3"/>
        <bgColor indexed="64"/>
      </patternFill>
    </fill>
    <fill>
      <patternFill patternType="solid">
        <fgColor rgb="FFD8D8D8"/>
        <bgColor indexed="64"/>
      </patternFill>
    </fill>
    <fill>
      <patternFill patternType="solid">
        <fgColor rgb="FFCDDDE3"/>
        <bgColor indexed="64"/>
      </patternFill>
    </fill>
    <fill>
      <patternFill patternType="solid">
        <fgColor rgb="FFE6E6E6"/>
        <bgColor indexed="64"/>
      </patternFill>
    </fill>
    <fill>
      <patternFill patternType="solid">
        <fgColor rgb="FFEAF1DD"/>
        <bgColor indexed="64"/>
      </patternFill>
    </fill>
    <fill>
      <patternFill patternType="solid">
        <fgColor rgb="FFD9D9D9"/>
        <bgColor indexed="64"/>
      </patternFill>
    </fill>
    <fill>
      <patternFill patternType="solid">
        <fgColor rgb="FFD9D9D9"/>
        <bgColor indexed="64"/>
      </patternFill>
    </fill>
    <fill>
      <patternFill patternType="solid">
        <fgColor rgb="FFE5B8B7"/>
        <bgColor indexed="64"/>
      </patternFill>
    </fill>
    <fill>
      <patternFill patternType="solid">
        <fgColor rgb="FFFBD4B4"/>
        <bgColor indexed="64"/>
      </patternFill>
    </fill>
    <fill>
      <patternFill patternType="solid">
        <fgColor rgb="FFD9EAD3"/>
        <bgColor indexed="64"/>
      </patternFill>
    </fill>
    <fill>
      <patternFill patternType="solid">
        <fgColor rgb="FFFF2712"/>
        <bgColor indexed="64"/>
      </patternFill>
    </fill>
    <fill>
      <patternFill patternType="solid">
        <fgColor rgb="FFD8D8D8"/>
        <bgColor indexed="64"/>
      </patternFill>
    </fill>
    <fill>
      <patternFill patternType="solid">
        <fgColor rgb="FFFABF8F"/>
        <bgColor indexed="64"/>
      </patternFill>
    </fill>
    <fill>
      <patternFill patternType="solid">
        <fgColor rgb="FFFFFFFF"/>
        <bgColor indexed="64"/>
      </patternFill>
    </fill>
    <fill>
      <patternFill patternType="solid">
        <fgColor rgb="FF5E88B1"/>
        <bgColor indexed="64"/>
      </patternFill>
    </fill>
    <fill>
      <patternFill patternType="solid">
        <fgColor rgb="FFD9D9D9"/>
        <bgColor indexed="64"/>
      </patternFill>
    </fill>
    <fill>
      <patternFill patternType="solid">
        <fgColor rgb="FFFFE599"/>
        <bgColor indexed="64"/>
      </patternFill>
    </fill>
    <fill>
      <patternFill patternType="solid">
        <fgColor rgb="FFD9EAD3"/>
        <bgColor indexed="64"/>
      </patternFill>
    </fill>
    <fill>
      <patternFill patternType="solid">
        <fgColor rgb="FFC2D69B"/>
        <bgColor indexed="64"/>
      </patternFill>
    </fill>
    <fill>
      <patternFill patternType="solid">
        <fgColor rgb="FFEAF1DD"/>
        <bgColor indexed="64"/>
      </patternFill>
    </fill>
    <fill>
      <patternFill patternType="solid">
        <fgColor rgb="FFB8CCE4"/>
        <bgColor indexed="64"/>
      </patternFill>
    </fill>
    <fill>
      <patternFill patternType="solid">
        <fgColor rgb="FFE5B8B7"/>
        <bgColor indexed="64"/>
      </patternFill>
    </fill>
    <fill>
      <patternFill patternType="solid">
        <fgColor rgb="FFCDDDE3"/>
        <bgColor indexed="64"/>
      </patternFill>
    </fill>
    <fill>
      <patternFill patternType="solid">
        <fgColor rgb="FFCDDDE3"/>
        <bgColor indexed="64"/>
      </patternFill>
    </fill>
    <fill>
      <patternFill patternType="solid">
        <fgColor rgb="FFF6B26B"/>
        <bgColor indexed="64"/>
      </patternFill>
    </fill>
    <fill>
      <patternFill patternType="solid">
        <fgColor rgb="FF5E88B1"/>
        <bgColor indexed="64"/>
      </patternFill>
    </fill>
    <fill>
      <patternFill patternType="solid">
        <fgColor rgb="FF5E88B1"/>
        <bgColor indexed="64"/>
      </patternFill>
    </fill>
    <fill>
      <patternFill patternType="solid">
        <fgColor rgb="FFE6E6E6"/>
        <bgColor indexed="64"/>
      </patternFill>
    </fill>
    <fill>
      <patternFill patternType="solid">
        <fgColor rgb="FFD8D8D8"/>
        <bgColor indexed="64"/>
      </patternFill>
    </fill>
    <fill>
      <patternFill patternType="solid">
        <fgColor rgb="FFB8CCE4"/>
        <bgColor indexed="64"/>
      </patternFill>
    </fill>
    <fill>
      <patternFill patternType="solid">
        <fgColor rgb="FFFFFF00"/>
        <bgColor indexed="64"/>
      </patternFill>
    </fill>
    <fill>
      <patternFill patternType="solid">
        <fgColor rgb="FFCDDDE3"/>
        <bgColor indexed="64"/>
      </patternFill>
    </fill>
    <fill>
      <patternFill patternType="solid">
        <fgColor rgb="FFD8D8D8"/>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107">
    <xf applyAlignment="1" fillId="0" xfId="0" numFmtId="0" borderId="0" fontId="0">
      <alignment vertical="bottom" horizontal="general" wrapText="1"/>
    </xf>
    <xf applyAlignment="1" fillId="2" xfId="0" numFmtId="0" borderId="0" applyFont="1" fontId="1" applyFill="1">
      <alignment vertical="top" horizontal="left" wrapText="1"/>
    </xf>
    <xf fillId="0" xfId="0" numFmtId="49" borderId="0" applyFont="1" fontId="2" applyNumberFormat="1"/>
    <xf fillId="3" xfId="0" numFmtId="49" borderId="0" applyFont="1" fontId="3" applyNumberFormat="1" applyFill="1"/>
    <xf applyAlignment="1" fillId="4" xfId="0" numFmtId="49" borderId="0" applyFont="1" fontId="4" applyNumberFormat="1" applyFill="1">
      <alignment vertical="top" horizontal="general"/>
    </xf>
    <xf applyAlignment="1" fillId="5" xfId="0" numFmtId="0" borderId="0" applyFont="1" fontId="5" applyFill="1">
      <alignment vertical="top" horizontal="general"/>
    </xf>
    <xf applyAlignment="1" fillId="0" xfId="0" numFmtId="0" borderId="0" fontId="0">
      <alignment vertical="top" horizontal="general" wrapText="1"/>
    </xf>
    <xf applyAlignment="1" fillId="6" xfId="0" numFmtId="0" borderId="0" applyFont="1" fontId="6" applyFill="1">
      <alignment vertical="top" horizontal="general"/>
    </xf>
    <xf applyBorder="1" applyAlignment="1" fillId="7" xfId="0" numFmtId="0" borderId="1" applyFont="1" fontId="7" applyFill="1">
      <alignment vertical="top" horizontal="general"/>
    </xf>
    <xf applyAlignment="1" fillId="8" xfId="0" numFmtId="0" borderId="0" applyFont="1" fontId="8" applyFill="1">
      <alignment vertical="top" horizontal="general"/>
    </xf>
    <xf applyAlignment="1" fillId="9" xfId="0" numFmtId="0" borderId="0" applyFont="1" fontId="9" applyFill="1">
      <alignment vertical="top" horizontal="general" wrapText="1"/>
    </xf>
    <xf applyAlignment="1" fillId="10" xfId="0" numFmtId="0" borderId="0" applyFont="1" fontId="10" applyFill="1">
      <alignment vertical="bottom" horizontal="general" wrapText="1"/>
    </xf>
    <xf applyAlignment="1" fillId="11" xfId="0" numFmtId="0" borderId="0" applyFont="1" fontId="11" applyFill="1">
      <alignment vertical="top" horizontal="general" wrapText="1"/>
    </xf>
    <xf applyAlignment="1" fillId="12" xfId="0" numFmtId="0" borderId="0" applyFont="1" fontId="12" applyFill="1">
      <alignment vertical="top" horizontal="general" wrapText="1"/>
    </xf>
    <xf applyAlignment="1" fillId="13" xfId="0" numFmtId="49" borderId="0" applyFont="1" fontId="13" applyNumberFormat="1" applyFill="1">
      <alignment vertical="top" horizontal="general"/>
    </xf>
    <xf applyAlignment="1" fillId="14" xfId="0" numFmtId="0" borderId="0" applyFont="1" fontId="14" applyFill="1">
      <alignment vertical="top" horizontal="general" wrapText="1"/>
    </xf>
    <xf applyAlignment="1" fillId="15" xfId="0" numFmtId="0" borderId="0" applyFont="1" fontId="15" applyFill="1">
      <alignment vertical="top" horizontal="general"/>
    </xf>
    <xf applyAlignment="1" fillId="16" xfId="0" numFmtId="0" borderId="0" applyFont="1" fontId="16" applyFill="1">
      <alignment vertical="top" horizontal="general" wrapText="1"/>
    </xf>
    <xf fillId="0" xfId="0" numFmtId="164" borderId="0" applyFont="1" fontId="17" applyNumberFormat="1"/>
    <xf applyAlignment="1" fillId="17" xfId="0" numFmtId="0" borderId="0" applyFont="1" fontId="18" applyFill="1">
      <alignment vertical="top" horizontal="left"/>
    </xf>
    <xf applyAlignment="1" fillId="18" xfId="0" numFmtId="49" borderId="0" applyFont="1" fontId="19" applyNumberFormat="1" applyFill="1">
      <alignment vertical="top" horizontal="general"/>
    </xf>
    <xf applyAlignment="1" fillId="19" xfId="0" numFmtId="0" borderId="0" applyFont="1" fontId="20" applyFill="1">
      <alignment vertical="top" horizontal="general"/>
    </xf>
    <xf fillId="20" xfId="0" numFmtId="0" borderId="0" applyFont="1" fontId="21" applyFill="1"/>
    <xf applyAlignment="1" fillId="21" xfId="0" numFmtId="0" borderId="0" applyFont="1" fontId="22" applyFill="1">
      <alignment vertical="top" horizontal="general"/>
    </xf>
    <xf applyAlignment="1" fillId="22" xfId="0" numFmtId="0" borderId="0" fontId="0" applyFill="1">
      <alignment vertical="top" horizontal="general" wrapText="1"/>
    </xf>
    <xf applyAlignment="1" fillId="23" xfId="0" numFmtId="0" borderId="0" applyFont="1" fontId="23" applyFill="1">
      <alignment vertical="top" horizontal="left" wrapText="1"/>
    </xf>
    <xf fillId="0" xfId="0" numFmtId="0" borderId="0" applyFont="1" fontId="24"/>
    <xf applyAlignment="1" fillId="24" xfId="0" numFmtId="0" borderId="0" applyFont="1" fontId="25" applyFill="1">
      <alignment vertical="top" horizontal="general" wrapText="1"/>
    </xf>
    <xf applyAlignment="1" fillId="25" xfId="0" numFmtId="0" borderId="0" applyFont="1" fontId="26" applyFill="1">
      <alignment vertical="top" horizontal="general" wrapText="1"/>
    </xf>
    <xf applyAlignment="1" fillId="26" xfId="0" numFmtId="0" borderId="0" applyFont="1" fontId="27" applyFill="1">
      <alignment vertical="top" horizontal="center" wrapText="1"/>
    </xf>
    <xf applyAlignment="1" fillId="27" xfId="0" numFmtId="0" borderId="0" applyFont="1" fontId="28" applyFill="1">
      <alignment vertical="top" horizontal="general"/>
    </xf>
    <xf fillId="28" xfId="0" numFmtId="0" borderId="0" applyFont="1" fontId="29" applyFill="1"/>
    <xf applyAlignment="1" fillId="29" xfId="0" numFmtId="165" borderId="0" applyFont="1" fontId="30" applyNumberFormat="1" applyFill="1">
      <alignment vertical="top" horizontal="right"/>
    </xf>
    <xf applyAlignment="1" fillId="0" xfId="0" numFmtId="0" borderId="0" fontId="0">
      <alignment vertical="bottom" horizontal="left" wrapText="1"/>
    </xf>
    <xf applyAlignment="1" fillId="30" xfId="0" numFmtId="166" borderId="0" applyFont="1" fontId="31" applyNumberFormat="1" applyFill="1">
      <alignment vertical="top" horizontal="general" wrapText="1"/>
    </xf>
    <xf applyAlignment="1" fillId="0" xfId="0" numFmtId="0" borderId="0" applyFont="1" fontId="32">
      <alignment vertical="top" horizontal="center"/>
    </xf>
    <xf applyAlignment="1" fillId="31" xfId="0" numFmtId="0" borderId="0" applyFont="1" fontId="33" applyFill="1">
      <alignment vertical="top" horizontal="general"/>
    </xf>
    <xf applyAlignment="1" fillId="32" xfId="0" numFmtId="0" borderId="0" applyFont="1" fontId="34" applyFill="1">
      <alignment vertical="top" horizontal="general"/>
    </xf>
    <xf applyAlignment="1" fillId="0" xfId="0" numFmtId="0" borderId="0" applyFont="1" fontId="35">
      <alignment vertical="top" horizontal="general" wrapText="1"/>
    </xf>
    <xf applyAlignment="1" fillId="0" xfId="0" numFmtId="0" borderId="0" applyFont="1" fontId="36">
      <alignment vertical="bottom" horizontal="left"/>
    </xf>
    <xf applyAlignment="1" fillId="33" xfId="0" numFmtId="0" borderId="0" applyFont="1" fontId="37" applyFill="1">
      <alignment vertical="top" horizontal="left" wrapText="1"/>
    </xf>
    <xf applyAlignment="1" fillId="0" xfId="0" numFmtId="0" borderId="0" applyFont="1" fontId="38">
      <alignment vertical="top" horizontal="general"/>
    </xf>
    <xf applyAlignment="1" fillId="34" xfId="0" numFmtId="0" borderId="0" applyFont="1" fontId="39" applyFill="1">
      <alignment vertical="top" horizontal="center" wrapText="1"/>
    </xf>
    <xf applyAlignment="1" fillId="35" xfId="0" numFmtId="0" borderId="0" applyFont="1" fontId="40" applyFill="1">
      <alignment vertical="top" horizontal="general"/>
    </xf>
    <xf applyAlignment="1" fillId="36" xfId="0" numFmtId="0" borderId="0" applyFont="1" fontId="41" applyFill="1">
      <alignment vertical="top" horizontal="general"/>
    </xf>
    <xf applyAlignment="1" fillId="37" xfId="0" numFmtId="167" borderId="0" applyFont="1" fontId="42" applyNumberFormat="1" applyFill="1">
      <alignment vertical="top" horizontal="general"/>
    </xf>
    <xf applyAlignment="1" fillId="38" xfId="0" numFmtId="0" borderId="0" applyFont="1" fontId="43" applyFill="1">
      <alignment vertical="top" horizontal="general"/>
    </xf>
    <xf applyAlignment="1" fillId="39" xfId="0" numFmtId="0" borderId="0" applyFont="1" fontId="44" applyFill="1">
      <alignment vertical="top" horizontal="general"/>
    </xf>
    <xf applyAlignment="1" fillId="0" xfId="0" numFmtId="0" borderId="0" applyFont="1" fontId="45">
      <alignment vertical="bottom" horizontal="center"/>
    </xf>
    <xf applyAlignment="1" fillId="40" xfId="0" numFmtId="0" borderId="0" applyFont="1" fontId="46" applyFill="1">
      <alignment vertical="top" horizontal="left"/>
    </xf>
    <xf applyAlignment="1" fillId="0" xfId="0" numFmtId="0" borderId="0" applyFont="1" fontId="47">
      <alignment vertical="top" horizontal="general"/>
    </xf>
    <xf fillId="0" xfId="0" numFmtId="0" borderId="0" applyFont="1" fontId="48"/>
    <xf applyAlignment="1" fillId="41" xfId="0" numFmtId="0" borderId="0" applyFont="1" fontId="49" applyFill="1">
      <alignment vertical="top" horizontal="general"/>
    </xf>
    <xf fillId="0" xfId="0" numFmtId="0" borderId="0" applyFont="1" fontId="50"/>
    <xf applyAlignment="1" fillId="42" xfId="0" numFmtId="168" borderId="0" applyFont="1" fontId="51" applyNumberFormat="1" applyFill="1">
      <alignment vertical="top" horizontal="left"/>
    </xf>
    <xf applyAlignment="1" fillId="43" xfId="0" numFmtId="0" borderId="0" applyFont="1" fontId="52" applyFill="1">
      <alignment vertical="top" horizontal="left" wrapText="1"/>
    </xf>
    <xf applyAlignment="1" fillId="44" xfId="0" numFmtId="49" borderId="0" applyFont="1" fontId="53" applyNumberFormat="1" applyFill="1">
      <alignment vertical="top" horizontal="left" wrapText="1"/>
    </xf>
    <xf applyAlignment="1" fillId="45" xfId="0" numFmtId="0" borderId="0" applyFont="1" fontId="54" applyFill="1">
      <alignment vertical="top" horizontal="left" wrapText="1"/>
    </xf>
    <xf applyAlignment="1" fillId="46" xfId="0" numFmtId="0" borderId="0" applyFont="1" fontId="55" applyFill="1">
      <alignment vertical="top" horizontal="left" wrapText="1"/>
    </xf>
    <xf applyAlignment="1" fillId="0" xfId="0" numFmtId="49" borderId="0" applyFont="1" fontId="56" applyNumberFormat="1">
      <alignment vertical="top" horizontal="left"/>
    </xf>
    <xf applyAlignment="1" fillId="0" xfId="0" numFmtId="0" borderId="0" fontId="0">
      <alignment vertical="bottom" horizontal="center" wrapText="1"/>
    </xf>
    <xf applyAlignment="1" fillId="0" xfId="0" numFmtId="0" borderId="0" applyFont="1" fontId="57">
      <alignment vertical="top" horizontal="general" wrapText="1"/>
    </xf>
    <xf applyAlignment="1" fillId="47" xfId="0" numFmtId="0" borderId="0" applyFont="1" fontId="58" applyFill="1">
      <alignment vertical="top" horizontal="general"/>
    </xf>
    <xf applyAlignment="1" fillId="48" xfId="0" numFmtId="0" borderId="0" applyFont="1" fontId="59" applyFill="1">
      <alignment vertical="top" horizontal="center"/>
    </xf>
    <xf applyAlignment="1" fillId="49" xfId="0" numFmtId="0" borderId="0" applyFont="1" fontId="60" applyFill="1">
      <alignment vertical="top" horizontal="center"/>
    </xf>
    <xf applyAlignment="1" fillId="50" xfId="0" numFmtId="169" borderId="0" applyFont="1" fontId="61" applyNumberFormat="1" applyFill="1">
      <alignment vertical="bottom" horizontal="right"/>
    </xf>
    <xf applyAlignment="1" fillId="51" xfId="0" numFmtId="0" borderId="0" applyFont="1" fontId="62" applyFill="1">
      <alignment vertical="top" horizontal="general" wrapText="1"/>
    </xf>
    <xf applyAlignment="1" fillId="52" xfId="0" numFmtId="0" borderId="0" applyFont="1" fontId="63" applyFill="1">
      <alignment vertical="top" horizontal="general"/>
    </xf>
    <xf applyAlignment="1" fillId="53" xfId="0" numFmtId="0" borderId="0" applyFont="1" fontId="64" applyFill="1">
      <alignment vertical="top" horizontal="general" wrapText="1"/>
    </xf>
    <xf applyAlignment="1" fillId="54" xfId="0" numFmtId="170" borderId="0" applyFont="1" fontId="65" applyNumberFormat="1" applyFill="1">
      <alignment vertical="top" horizontal="right"/>
    </xf>
    <xf applyAlignment="1" fillId="55" xfId="0" numFmtId="0" borderId="0" applyFont="1" fontId="66" applyFill="1">
      <alignment vertical="top" horizontal="left" wrapText="1"/>
    </xf>
    <xf applyBorder="1" applyAlignment="1" fillId="56" xfId="0" numFmtId="0" borderId="2" applyFont="1" fontId="67" applyFill="1">
      <alignment vertical="top" horizontal="left" wrapText="1"/>
    </xf>
    <xf fillId="57" xfId="0" numFmtId="0" borderId="0" applyFont="1" fontId="68" applyFill="1"/>
    <xf applyAlignment="1" fillId="58" xfId="0" numFmtId="0" borderId="0" applyFont="1" fontId="69" applyFill="1">
      <alignment vertical="top" horizontal="general" wrapText="1"/>
    </xf>
    <xf applyAlignment="1" fillId="59" xfId="0" numFmtId="0" borderId="0" applyFont="1" fontId="70" applyFill="1">
      <alignment vertical="top" horizontal="general" wrapText="1"/>
    </xf>
    <xf applyAlignment="1" fillId="60" xfId="0" numFmtId="0" borderId="0" applyFont="1" fontId="71" applyFill="1">
      <alignment vertical="top" horizontal="general" wrapText="1"/>
    </xf>
    <xf fillId="61" xfId="0" numFmtId="0" borderId="0" applyFont="1" fontId="72" applyFill="1"/>
    <xf applyAlignment="1" fillId="62" xfId="0" numFmtId="0" borderId="0" applyFont="1" fontId="73" applyFill="1">
      <alignment vertical="center" horizontal="center" wrapText="1"/>
    </xf>
    <xf applyAlignment="1" fillId="63" xfId="0" numFmtId="0" borderId="0" applyFont="1" fontId="74" applyFill="1">
      <alignment vertical="top" horizontal="general" wrapText="1"/>
    </xf>
    <xf applyAlignment="1" fillId="64" xfId="0" numFmtId="49" borderId="0" applyFont="1" fontId="75" applyNumberFormat="1" applyFill="1">
      <alignment vertical="top" horizontal="left"/>
    </xf>
    <xf applyAlignment="1" fillId="65" xfId="0" numFmtId="0" borderId="0" applyFont="1" fontId="76" applyFill="1">
      <alignment vertical="top" horizontal="general" wrapText="1"/>
    </xf>
    <xf applyAlignment="1" fillId="66" xfId="0" numFmtId="0" borderId="0" applyFont="1" fontId="77" applyFill="1">
      <alignment vertical="top" horizontal="general"/>
    </xf>
    <xf applyAlignment="1" fillId="0" xfId="0" numFmtId="0" borderId="0" applyFont="1" fontId="78">
      <alignment vertical="bottom" horizontal="general" wrapText="1"/>
    </xf>
    <xf applyAlignment="1" fillId="67" xfId="0" numFmtId="0" borderId="0" applyFont="1" fontId="79" applyFill="1">
      <alignment vertical="top" horizontal="general"/>
    </xf>
    <xf applyAlignment="1" fillId="68" xfId="0" numFmtId="0" borderId="0" applyFont="1" fontId="80" applyFill="1">
      <alignment vertical="top" horizontal="general"/>
    </xf>
    <xf applyAlignment="1" fillId="69" xfId="0" numFmtId="49" borderId="0" applyFont="1" fontId="81" applyNumberFormat="1" applyFill="1">
      <alignment vertical="top" horizontal="general"/>
    </xf>
    <xf applyAlignment="1" fillId="70" xfId="0" numFmtId="0" borderId="0" fontId="0" applyFill="1">
      <alignment vertical="bottom" horizontal="general" wrapText="1"/>
    </xf>
    <xf applyAlignment="1" fillId="0" xfId="0" numFmtId="0" borderId="0" applyFont="1" fontId="82">
      <alignment vertical="top" horizontal="left"/>
    </xf>
    <xf applyAlignment="1" fillId="71" xfId="0" numFmtId="0" borderId="0" applyFont="1" fontId="83" applyFill="1">
      <alignment vertical="top" horizontal="general"/>
    </xf>
    <xf applyAlignment="1" fillId="72" xfId="0" numFmtId="0" borderId="0" applyFont="1" fontId="84" applyFill="1">
      <alignment vertical="top" horizontal="general"/>
    </xf>
    <xf applyAlignment="1" fillId="73" xfId="0" numFmtId="171" borderId="0" applyFont="1" fontId="85" applyNumberFormat="1" applyFill="1">
      <alignment vertical="bottom" horizontal="left"/>
    </xf>
    <xf applyAlignment="1" fillId="74" xfId="0" numFmtId="0" borderId="0" applyFont="1" fontId="86" applyFill="1">
      <alignment vertical="top" horizontal="general"/>
    </xf>
    <xf applyAlignment="1" fillId="75" xfId="0" numFmtId="0" borderId="0" applyFont="1" fontId="87" applyFill="1">
      <alignment vertical="top" horizontal="left" wrapText="1"/>
    </xf>
    <xf applyAlignment="1" fillId="76" xfId="0" numFmtId="0" borderId="0" applyFont="1" fontId="88" applyFill="1">
      <alignment vertical="top" horizontal="left" wrapText="1"/>
    </xf>
    <xf applyAlignment="1" fillId="77" xfId="0" numFmtId="0" borderId="0" applyFont="1" fontId="89" applyFill="1">
      <alignment vertical="top" horizontal="general"/>
    </xf>
    <xf applyAlignment="1" fillId="78" xfId="0" numFmtId="0" borderId="0" applyFont="1" fontId="90" applyFill="1">
      <alignment vertical="top" horizontal="general"/>
    </xf>
    <xf applyAlignment="1" fillId="0" xfId="0" numFmtId="49" borderId="0" fontId="0" applyNumberFormat="1">
      <alignment vertical="top" horizontal="left" wrapText="1"/>
    </xf>
    <xf applyAlignment="1" fillId="0" xfId="0" numFmtId="172" borderId="0" applyFont="1" fontId="91" applyNumberFormat="1">
      <alignment vertical="top" horizontal="general"/>
    </xf>
    <xf applyAlignment="1" fillId="79" xfId="0" numFmtId="0" borderId="0" applyFont="1" fontId="92" applyFill="1">
      <alignment vertical="top" horizontal="general" wrapText="1"/>
    </xf>
    <xf applyAlignment="1" fillId="80" xfId="0" numFmtId="0" borderId="0" applyFont="1" fontId="93" applyFill="1">
      <alignment vertical="top" horizontal="left" wrapText="1"/>
    </xf>
    <xf applyAlignment="1" fillId="0" xfId="0" numFmtId="49" borderId="0" applyFont="1" fontId="94" applyNumberFormat="1">
      <alignment vertical="top" horizontal="general"/>
    </xf>
    <xf fillId="81" xfId="0" numFmtId="0" borderId="0" applyFont="1" fontId="95" applyFill="1"/>
    <xf applyAlignment="1" fillId="82" xfId="0" numFmtId="173" borderId="0" applyFont="1" fontId="96" applyNumberFormat="1" applyFill="1">
      <alignment vertical="top" horizontal="left"/>
    </xf>
    <xf fillId="83" xfId="0" numFmtId="0" borderId="0" applyFont="1" fontId="97" applyFill="1"/>
    <xf applyAlignment="1" fillId="84" xfId="0" numFmtId="0" borderId="0" applyFont="1" fontId="98" applyFill="1">
      <alignment vertical="top" horizontal="left" wrapText="1"/>
    </xf>
    <xf applyAlignment="1" fillId="85" xfId="0" numFmtId="0" borderId="0" applyFont="1" fontId="99" applyFill="1">
      <alignment vertical="top" horizontal="general"/>
    </xf>
    <xf applyAlignment="1" fillId="86" xfId="0" numFmtId="0" borderId="0" applyFont="1" fontId="100" applyFill="1">
      <alignment vertical="top" horizontal="general"/>
    </xf>
  </cellXfs>
  <cellStyles count="1">
    <cellStyle builtinId="0" name="Normal" xfId="0"/>
  </cellStyles>
</styleSheet>
</file>

<file path=xl/_rels/workbook.xml.rels><?xml version="1.0" encoding="UTF-8" standalone="yes"?><Relationships xmlns="http://schemas.openxmlformats.org/package/2006/relationships"><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5" ySplit="4.0" activePane="bottomLeft" state="frozen"/>
      <selection sqref="A5" activeCell="A5" pane="bottomLeft"/>
    </sheetView>
  </sheetViews>
  <sheetFormatPr customHeight="1" defaultColWidth="17.14" defaultRowHeight="12.75"/>
  <cols>
    <col min="2" customWidth="1" max="2" width="19.43"/>
    <col min="4" customWidth="1" max="4" width="108.0"/>
  </cols>
  <sheetData>
    <row customHeight="1" r="1" ht="66.0">
      <c t="s" s="77" r="A1">
        <v>0</v>
      </c>
      <c s="77" r="B1"/>
      <c s="77" r="C1"/>
      <c s="77" r="D1"/>
      <c s="6" r="E1"/>
      <c s="6" r="F1"/>
    </row>
    <row r="2">
      <c t="s" s="27" r="A2">
        <v>1</v>
      </c>
      <c s="27" r="B2"/>
      <c s="27" r="C2"/>
      <c s="27" r="D2"/>
      <c s="6" r="E2"/>
      <c s="6" r="F2"/>
    </row>
    <row r="3">
      <c s="6" r="A3"/>
      <c s="6" r="B3"/>
      <c s="6" r="C3"/>
      <c s="6" r="D3"/>
      <c s="6" r="E3"/>
      <c s="6" r="F3"/>
    </row>
    <row r="4">
      <c t="s" s="74" r="A4">
        <v>2</v>
      </c>
      <c t="s" s="74" r="B4">
        <v>3</v>
      </c>
      <c t="s" s="74" r="C4">
        <v>4</v>
      </c>
      <c t="s" s="74" r="D4">
        <v>5</v>
      </c>
      <c s="74" r="E4"/>
      <c s="74" r="F4"/>
    </row>
    <row r="5">
      <c t="s" s="6" r="A5">
        <v>6</v>
      </c>
      <c s="6" r="B5"/>
      <c s="6" r="C5"/>
      <c t="s" s="6" r="D5">
        <v>7</v>
      </c>
      <c s="6" r="E5"/>
      <c s="6" r="F5"/>
    </row>
    <row r="6">
      <c s="6" r="A6"/>
      <c s="6" r="B6"/>
      <c s="6" r="C6"/>
      <c s="6" r="D6"/>
      <c s="6" r="E6"/>
      <c s="6" r="F6"/>
    </row>
    <row r="7">
      <c t="s" s="6" r="A7">
        <v>8</v>
      </c>
      <c s="6" r="B7"/>
      <c t="s" s="6" r="C7">
        <v>9</v>
      </c>
      <c t="s" s="6" r="D7">
        <v>10</v>
      </c>
      <c s="6" r="E7"/>
      <c s="6" r="F7"/>
    </row>
    <row r="8">
      <c t="s" s="6" r="A8">
        <v>11</v>
      </c>
      <c s="6" r="B8"/>
      <c s="6" r="C8"/>
      <c t="s" s="6" r="D8">
        <v>12</v>
      </c>
      <c s="6" r="E8"/>
      <c s="6" r="F8"/>
    </row>
    <row r="9">
      <c t="s" s="6" r="B9">
        <v>13</v>
      </c>
      <c t="s" s="6" r="C9">
        <v>14</v>
      </c>
      <c t="s" s="6" r="D9">
        <v>15</v>
      </c>
      <c s="6" r="E9"/>
      <c s="6" r="F9"/>
    </row>
    <row r="10">
      <c t="s" s="6" r="B10">
        <v>11</v>
      </c>
      <c t="s" s="6" r="C10">
        <v>14</v>
      </c>
      <c t="s" s="6" r="D10">
        <v>16</v>
      </c>
      <c s="6" r="E10"/>
      <c s="6" r="F10"/>
    </row>
    <row r="11">
      <c t="s" s="6" r="B11">
        <v>17</v>
      </c>
      <c t="s" s="6" r="C11">
        <v>14</v>
      </c>
      <c t="s" s="6" r="D11">
        <v>18</v>
      </c>
      <c s="6" r="E11"/>
      <c s="6" r="F11"/>
    </row>
    <row r="12">
      <c s="6" r="A12"/>
      <c t="s" s="6" r="B12">
        <v>19</v>
      </c>
      <c t="s" s="6" r="C12">
        <v>14</v>
      </c>
      <c t="s" s="6" r="D12">
        <v>20</v>
      </c>
      <c s="6" r="E12"/>
      <c s="6" r="F12"/>
    </row>
    <row r="13">
      <c s="6" r="A13"/>
      <c t="s" s="6" r="B13">
        <v>21</v>
      </c>
      <c t="s" s="6" r="C13">
        <v>14</v>
      </c>
      <c t="s" s="6" r="D13">
        <v>22</v>
      </c>
      <c s="6" r="E13"/>
      <c s="6" r="F13"/>
    </row>
    <row r="14">
      <c s="6" r="A14"/>
      <c t="s" s="6" r="B14">
        <v>23</v>
      </c>
      <c t="s" s="6" r="C14">
        <v>14</v>
      </c>
      <c t="s" s="6" r="D14">
        <v>24</v>
      </c>
      <c s="6" r="E14"/>
      <c s="6" r="F14"/>
    </row>
    <row r="15">
      <c s="6" r="A15"/>
      <c t="s" s="6" r="B15">
        <v>25</v>
      </c>
      <c t="s" s="6" r="C15">
        <v>14</v>
      </c>
      <c t="s" s="6" r="D15">
        <v>26</v>
      </c>
      <c s="6" r="E15"/>
      <c s="6" r="F15"/>
    </row>
    <row r="16">
      <c s="6" r="A16"/>
      <c t="s" s="6" r="B16">
        <v>27</v>
      </c>
      <c t="s" s="6" r="C16">
        <v>14</v>
      </c>
      <c t="s" s="6" r="D16">
        <v>28</v>
      </c>
      <c s="6" r="E16"/>
      <c s="6" r="F16"/>
    </row>
    <row r="17">
      <c s="6" r="A17"/>
      <c t="s" s="6" r="B17">
        <v>29</v>
      </c>
      <c t="s" s="6" r="C17">
        <v>14</v>
      </c>
      <c t="s" s="6" r="D17">
        <v>30</v>
      </c>
      <c s="6" r="E17"/>
      <c s="6" r="F17"/>
    </row>
    <row r="18">
      <c s="6" r="A18"/>
      <c t="s" s="6" r="B18">
        <v>31</v>
      </c>
      <c t="s" s="6" r="C18">
        <v>14</v>
      </c>
      <c t="s" s="6" r="D18">
        <v>32</v>
      </c>
      <c s="6" r="E18"/>
      <c s="6" r="F18"/>
    </row>
    <row r="19">
      <c t="s" s="6" r="A19">
        <v>33</v>
      </c>
      <c s="6" r="B19"/>
      <c s="6" r="C19"/>
      <c t="s" s="6" r="D19">
        <v>34</v>
      </c>
      <c s="6" r="E19"/>
      <c s="6" r="F19"/>
    </row>
    <row r="20">
      <c s="6" r="A20"/>
      <c t="s" s="6" r="B20">
        <v>35</v>
      </c>
      <c t="s" s="6" r="C20">
        <v>14</v>
      </c>
      <c t="s" s="6" r="D20">
        <v>36</v>
      </c>
      <c s="6" r="E20"/>
      <c s="6" r="F20"/>
    </row>
    <row r="21">
      <c s="6" r="A21"/>
      <c t="s" s="6" r="B21">
        <v>37</v>
      </c>
      <c t="s" s="6" r="C21">
        <v>14</v>
      </c>
      <c t="s" s="6" r="D21">
        <v>38</v>
      </c>
      <c s="6" r="E21"/>
      <c s="6" r="F21"/>
    </row>
    <row r="22">
      <c s="6" r="A22"/>
      <c t="s" s="6" r="B22">
        <v>39</v>
      </c>
      <c t="s" s="6" r="C22">
        <v>14</v>
      </c>
      <c t="s" s="6" r="D22">
        <v>40</v>
      </c>
      <c s="6" r="E22"/>
      <c s="6" r="F22"/>
    </row>
    <row r="23">
      <c t="s" s="6" r="A23">
        <v>41</v>
      </c>
      <c s="6" r="B23"/>
      <c t="s" s="6" r="C23">
        <v>14</v>
      </c>
      <c t="s" s="6" r="D23">
        <v>42</v>
      </c>
      <c s="6" r="E23"/>
      <c s="6" r="F23"/>
    </row>
    <row r="24">
      <c s="6" r="A24"/>
      <c t="s" s="6" r="B24">
        <v>35</v>
      </c>
      <c t="s" s="6" r="C24">
        <v>14</v>
      </c>
      <c t="s" s="6" r="D24">
        <v>43</v>
      </c>
      <c s="6" r="E24"/>
      <c s="6" r="F24"/>
    </row>
    <row r="25">
      <c s="6" r="A25"/>
      <c t="s" s="6" r="B25">
        <v>37</v>
      </c>
      <c t="s" s="6" r="C25">
        <v>14</v>
      </c>
      <c t="s" s="6" r="D25">
        <v>44</v>
      </c>
      <c s="6" r="E25"/>
      <c s="6" r="F25"/>
    </row>
    <row r="26">
      <c s="6" r="A26"/>
      <c t="s" s="6" r="B26">
        <v>39</v>
      </c>
      <c t="s" s="6" r="C26">
        <v>14</v>
      </c>
      <c t="s" s="6" r="D26">
        <v>45</v>
      </c>
      <c s="6" r="E26"/>
      <c s="6" r="F26"/>
    </row>
    <row r="27">
      <c t="s" s="6" r="A27">
        <v>46</v>
      </c>
      <c s="6" r="B27"/>
      <c s="6" r="C27"/>
      <c t="s" s="6" r="D27">
        <v>47</v>
      </c>
      <c s="6" r="E27"/>
      <c s="6" r="F27"/>
    </row>
    <row r="28">
      <c s="6" r="A28"/>
      <c t="s" s="6" r="B28">
        <v>48</v>
      </c>
      <c t="s" s="6" r="C28">
        <v>14</v>
      </c>
      <c t="s" s="6" r="D28">
        <v>49</v>
      </c>
      <c s="6" r="E28"/>
      <c s="6" r="F28"/>
    </row>
    <row r="29">
      <c s="6" r="A29"/>
      <c t="s" s="6" r="B29">
        <v>50</v>
      </c>
      <c t="s" s="6" r="C29">
        <v>14</v>
      </c>
      <c t="s" s="6" r="D29">
        <v>51</v>
      </c>
      <c s="6" r="E29"/>
      <c s="6" r="F29"/>
    </row>
    <row r="30">
      <c s="6" r="A30"/>
      <c t="s" s="6" r="B30">
        <v>35</v>
      </c>
      <c t="s" s="6" r="C30">
        <v>14</v>
      </c>
      <c t="s" s="6" r="D30">
        <v>52</v>
      </c>
      <c s="6" r="E30"/>
      <c s="6" r="F30"/>
    </row>
    <row r="31">
      <c s="6" r="A31"/>
      <c t="s" s="6" r="B31">
        <v>53</v>
      </c>
      <c t="s" s="6" r="C31">
        <v>14</v>
      </c>
      <c t="s" s="6" r="D31">
        <v>54</v>
      </c>
      <c s="6" r="E31"/>
      <c s="6" r="F31"/>
    </row>
    <row r="32">
      <c t="s" s="6" r="A32">
        <v>55</v>
      </c>
      <c s="6" r="B32"/>
      <c s="6" r="C32"/>
      <c t="s" s="6" r="D32">
        <v>56</v>
      </c>
      <c s="6" r="E32"/>
      <c s="6" r="F32"/>
    </row>
    <row r="33">
      <c s="6" r="A33"/>
      <c t="s" s="6" r="B33">
        <v>50</v>
      </c>
      <c t="s" s="6" r="C33">
        <v>14</v>
      </c>
      <c t="s" s="6" r="D33">
        <v>57</v>
      </c>
      <c s="6" r="E33"/>
      <c s="6" r="F33"/>
    </row>
    <row r="34">
      <c s="6" r="A34"/>
      <c t="s" s="6" r="B34">
        <v>58</v>
      </c>
      <c t="s" s="6" r="C34">
        <v>14</v>
      </c>
      <c t="s" s="6" r="D34">
        <v>59</v>
      </c>
      <c s="6" r="E34"/>
      <c s="6" r="F34"/>
    </row>
    <row r="35">
      <c t="s" s="6" r="A35">
        <v>60</v>
      </c>
      <c s="6" r="B35"/>
      <c t="s" s="6" r="C35">
        <v>9</v>
      </c>
      <c t="s" s="6" r="D35">
        <v>61</v>
      </c>
      <c s="6" r="E35"/>
      <c s="6" r="F35"/>
    </row>
    <row r="36">
      <c t="s" s="6" r="A36">
        <v>62</v>
      </c>
      <c s="6" r="B36"/>
      <c s="6" r="C36"/>
      <c t="s" s="6" r="D36">
        <v>63</v>
      </c>
      <c s="6" r="E36"/>
      <c s="6" r="F36"/>
    </row>
    <row r="37">
      <c s="6" r="A37"/>
      <c t="s" s="6" r="B37">
        <v>64</v>
      </c>
      <c t="s" s="6" r="C37">
        <v>65</v>
      </c>
      <c t="s" s="6" r="D37">
        <v>66</v>
      </c>
      <c s="6" r="E37"/>
      <c s="6" r="F37"/>
    </row>
    <row r="38">
      <c t="s" s="6" r="A38">
        <v>67</v>
      </c>
      <c s="6" r="B38"/>
      <c s="6" r="C38"/>
      <c t="s" s="6" r="D38">
        <v>68</v>
      </c>
      <c s="6" r="E38"/>
      <c s="6" r="F38"/>
    </row>
    <row r="39">
      <c s="6" r="A39"/>
      <c t="s" s="6" r="B39">
        <v>69</v>
      </c>
      <c t="s" s="6" r="C39">
        <v>65</v>
      </c>
      <c t="s" s="6" r="D39">
        <v>70</v>
      </c>
      <c s="6" r="E39"/>
      <c s="6" r="F39"/>
    </row>
    <row r="40">
      <c t="s" s="6" r="A40">
        <v>71</v>
      </c>
      <c s="6" r="B40"/>
      <c t="s" s="6" r="C40">
        <v>14</v>
      </c>
      <c t="s" s="6" r="D40">
        <v>72</v>
      </c>
      <c s="6" r="E40"/>
      <c s="6" r="F40"/>
    </row>
    <row r="41">
      <c s="6" r="A41"/>
      <c t="s" s="6" r="B41">
        <v>69</v>
      </c>
      <c t="s" s="6" r="C41">
        <v>14</v>
      </c>
      <c t="s" s="6" r="D41">
        <v>73</v>
      </c>
      <c s="6" r="E41"/>
      <c s="6" r="F41"/>
    </row>
    <row r="42">
      <c s="6" r="A42"/>
      <c t="s" s="6" r="B42">
        <v>74</v>
      </c>
      <c t="s" s="6" r="C42">
        <v>14</v>
      </c>
      <c t="s" s="6" r="D42">
        <v>75</v>
      </c>
      <c s="6" r="E42"/>
      <c s="6" r="F42"/>
    </row>
    <row r="43">
      <c t="s" s="6" r="A43">
        <v>76</v>
      </c>
      <c s="6" r="B43"/>
      <c s="6" r="C43"/>
      <c s="6" r="D43"/>
      <c s="6" r="E43"/>
      <c s="6" r="F43"/>
    </row>
    <row r="44">
      <c s="6" r="A44"/>
      <c t="s" s="6" r="B44">
        <v>77</v>
      </c>
      <c t="s" s="6" r="C44">
        <v>14</v>
      </c>
      <c t="s" s="6" r="D44">
        <v>78</v>
      </c>
      <c s="6" r="E44"/>
      <c s="6" r="F44"/>
    </row>
    <row r="45">
      <c s="6" r="A45"/>
      <c t="s" s="6" r="B45">
        <v>79</v>
      </c>
      <c t="s" s="6" r="C45">
        <v>14</v>
      </c>
      <c t="s" s="6" r="D45">
        <v>80</v>
      </c>
      <c s="6" r="E45"/>
      <c s="6" r="F45"/>
    </row>
    <row r="46">
      <c s="6" r="A46"/>
      <c t="s" s="6" r="B46">
        <v>81</v>
      </c>
      <c t="s" s="6" r="C46">
        <v>14</v>
      </c>
      <c t="s" s="6" r="D46">
        <v>82</v>
      </c>
      <c s="6" r="E46"/>
      <c s="6" r="F46"/>
    </row>
    <row r="47">
      <c s="6" r="A47"/>
      <c t="s" s="6" r="B47">
        <v>83</v>
      </c>
      <c t="s" s="6" r="C47">
        <v>14</v>
      </c>
      <c t="s" s="6" r="D47">
        <v>84</v>
      </c>
      <c s="6" r="E47"/>
      <c s="6" r="F47"/>
    </row>
    <row r="48">
      <c s="6" r="A48"/>
      <c t="s" s="6" r="B48">
        <v>85</v>
      </c>
      <c t="s" s="6" r="C48">
        <v>14</v>
      </c>
      <c t="s" s="6" r="D48">
        <v>86</v>
      </c>
      <c s="6" r="E48"/>
      <c s="6" r="F48"/>
    </row>
    <row r="49">
      <c s="6" r="A49"/>
      <c t="s" s="6" r="B49">
        <v>87</v>
      </c>
      <c t="s" s="6" r="C49">
        <v>14</v>
      </c>
      <c t="s" s="6" r="D49">
        <v>88</v>
      </c>
      <c s="6" r="E49"/>
      <c s="6" r="F49"/>
    </row>
    <row r="50">
      <c s="6" r="A50"/>
      <c t="s" s="6" r="B50">
        <v>69</v>
      </c>
      <c t="s" s="6" r="C50">
        <v>14</v>
      </c>
      <c t="s" s="6" r="D50">
        <v>89</v>
      </c>
      <c s="6" r="E50"/>
      <c s="6" r="F50"/>
    </row>
    <row r="51">
      <c s="6" r="A51"/>
      <c t="s" s="6" r="B51">
        <v>90</v>
      </c>
      <c t="s" s="6" r="C51">
        <v>14</v>
      </c>
      <c t="s" s="6" r="D51">
        <v>91</v>
      </c>
      <c s="6" r="E51"/>
      <c s="6" r="F51"/>
    </row>
    <row r="52">
      <c s="6" r="A52"/>
      <c t="s" s="6" r="B52">
        <v>92</v>
      </c>
      <c t="s" s="6" r="C52">
        <v>14</v>
      </c>
      <c t="s" s="6" r="D52">
        <v>93</v>
      </c>
      <c s="6" r="E52"/>
      <c s="6" r="F52"/>
    </row>
    <row r="53">
      <c s="6" r="A53"/>
      <c t="s" s="6" r="B53">
        <v>94</v>
      </c>
      <c t="s" s="6" r="C53">
        <v>14</v>
      </c>
      <c t="s" s="6" r="D53">
        <v>95</v>
      </c>
      <c s="6" r="E53"/>
      <c s="6" r="F53"/>
    </row>
    <row r="54">
      <c s="6" r="A54"/>
      <c t="s" s="6" r="B54">
        <v>96</v>
      </c>
      <c t="s" s="6" r="C54">
        <v>14</v>
      </c>
      <c t="s" s="6" r="D54">
        <v>97</v>
      </c>
      <c s="6" r="E54"/>
      <c s="6" r="F54"/>
    </row>
    <row r="55">
      <c t="s" s="6" r="A55">
        <v>98</v>
      </c>
      <c s="6" r="B55"/>
      <c s="6" r="C55"/>
      <c t="s" s="6" r="D55">
        <v>99</v>
      </c>
      <c s="6" r="E55"/>
      <c s="6" r="F55"/>
    </row>
    <row r="56">
      <c s="6" r="A56"/>
      <c t="s" s="6" r="B56">
        <v>100</v>
      </c>
      <c t="s" s="6" r="C56">
        <v>14</v>
      </c>
      <c t="s" s="6" r="D56">
        <v>101</v>
      </c>
      <c s="6" r="E56"/>
      <c s="6" r="F56"/>
    </row>
    <row r="57">
      <c s="6" r="A57"/>
      <c t="s" s="6" r="B57">
        <v>102</v>
      </c>
      <c s="6" r="C57"/>
      <c t="s" s="6" r="D57">
        <v>103</v>
      </c>
      <c s="6" r="E57"/>
      <c s="6" r="F57"/>
    </row>
    <row r="58">
      <c s="6" r="A58"/>
      <c t="s" s="6" r="B58">
        <v>64</v>
      </c>
      <c t="s" s="6" r="C58">
        <v>65</v>
      </c>
      <c t="s" s="6" r="D58">
        <v>104</v>
      </c>
      <c s="6" r="E58"/>
      <c s="6" r="F58"/>
    </row>
    <row r="59">
      <c t="s" s="6" r="A59">
        <v>105</v>
      </c>
      <c s="6" r="B59"/>
      <c s="6" r="C59"/>
      <c t="s" s="6" r="D59">
        <v>106</v>
      </c>
      <c s="6" r="E59"/>
      <c s="6" r="F59"/>
    </row>
    <row r="60">
      <c s="6" r="A60"/>
      <c t="s" s="6" r="B60">
        <v>100</v>
      </c>
      <c t="s" s="6" r="C60">
        <v>14</v>
      </c>
      <c t="s" s="6" r="D60">
        <v>107</v>
      </c>
      <c s="6" r="E60"/>
      <c s="6" r="F60"/>
    </row>
    <row r="61">
      <c s="6" r="A61"/>
      <c t="s" s="6" r="B61">
        <v>108</v>
      </c>
      <c t="s" s="6" r="C61">
        <v>14</v>
      </c>
      <c t="s" s="6" r="D61">
        <v>109</v>
      </c>
      <c s="6" r="E61"/>
      <c s="6" r="F61"/>
    </row>
    <row r="62">
      <c s="6" r="A62"/>
      <c t="s" s="6" r="B62">
        <v>110</v>
      </c>
      <c t="s" s="6" r="C62">
        <v>14</v>
      </c>
      <c t="s" s="6" r="D62">
        <v>111</v>
      </c>
      <c s="6" r="E62"/>
      <c s="6" r="F62"/>
    </row>
    <row r="63">
      <c s="6" r="A63"/>
      <c t="s" s="6" r="B63">
        <v>112</v>
      </c>
      <c t="s" s="6" r="C63">
        <v>14</v>
      </c>
      <c t="s" s="6" r="D63">
        <v>113</v>
      </c>
      <c s="6" r="E63"/>
      <c s="6" r="F63"/>
    </row>
    <row r="64">
      <c s="6" r="A64"/>
      <c t="s" s="6" r="B64">
        <v>114</v>
      </c>
      <c t="s" s="6" r="C64">
        <v>14</v>
      </c>
      <c t="s" s="6" r="D64">
        <v>115</v>
      </c>
      <c s="6" r="E64"/>
      <c s="6" r="F64"/>
    </row>
    <row r="65">
      <c s="6" r="A65"/>
      <c t="s" s="6" r="B65">
        <v>116</v>
      </c>
      <c t="s" s="6" r="C65">
        <v>14</v>
      </c>
      <c t="s" s="6" r="D65">
        <v>117</v>
      </c>
      <c s="6" r="E65"/>
      <c s="6" r="F65"/>
    </row>
    <row r="66">
      <c s="6" r="A66"/>
      <c t="s" s="6" r="B66">
        <v>118</v>
      </c>
      <c t="s" s="6" r="C66">
        <v>14</v>
      </c>
      <c t="s" s="6" r="D66">
        <v>119</v>
      </c>
      <c s="6" r="E66"/>
      <c s="6" r="F66"/>
    </row>
    <row r="67">
      <c t="s" s="6" r="A67">
        <v>120</v>
      </c>
      <c s="6" r="B67"/>
      <c t="s" s="6" r="C67">
        <v>9</v>
      </c>
      <c t="s" s="6" r="D67">
        <v>121</v>
      </c>
      <c s="6" r="E67"/>
      <c s="6" r="F67"/>
    </row>
    <row r="68">
      <c t="s" s="6" r="A68">
        <v>122</v>
      </c>
      <c s="6" r="B68"/>
      <c t="s" s="6" r="C68">
        <v>9</v>
      </c>
      <c t="s" s="6" r="D68">
        <v>123</v>
      </c>
      <c s="6" r="E68"/>
      <c s="6" r="F68"/>
    </row>
    <row r="69">
      <c s="6" r="A69"/>
      <c s="6" r="B69"/>
      <c s="6" r="C69"/>
      <c s="6" r="D69"/>
      <c s="6" r="E69"/>
      <c s="6" r="F69"/>
    </row>
    <row r="70">
      <c s="6" r="A70"/>
      <c s="6" r="B70"/>
      <c s="6" r="C70"/>
      <c s="6" r="D70"/>
      <c s="6" r="E70"/>
      <c s="6" r="F70"/>
    </row>
    <row r="71">
      <c s="6" r="A71"/>
      <c s="6" r="B71"/>
      <c s="6" r="C71"/>
      <c s="6" r="D71"/>
      <c s="6" r="E71"/>
      <c s="6" r="F71"/>
    </row>
    <row r="72">
      <c s="6" r="A72"/>
      <c s="6" r="B72"/>
      <c s="6" r="C72"/>
      <c s="6" r="D72"/>
      <c s="6" r="E72"/>
      <c s="6" r="F72"/>
    </row>
    <row r="73">
      <c s="6" r="A73"/>
      <c s="6" r="B73"/>
      <c s="6" r="C73"/>
      <c s="6" r="D73"/>
      <c s="6" r="E73"/>
      <c s="6" r="F73"/>
    </row>
    <row r="74">
      <c s="6" r="A74"/>
      <c s="6" r="B74"/>
      <c s="6" r="C74"/>
      <c s="6" r="D74"/>
      <c s="6" r="E74"/>
      <c s="6" r="F74"/>
    </row>
    <row r="75">
      <c s="6" r="A75"/>
      <c s="6" r="B75"/>
      <c s="6" r="C75"/>
      <c s="6" r="D75"/>
      <c s="6" r="E75"/>
      <c s="6" r="F75"/>
    </row>
    <row r="76">
      <c s="6" r="A76"/>
      <c s="6" r="B76"/>
      <c s="6" r="C76"/>
      <c s="6" r="D76"/>
      <c s="6" r="E76"/>
      <c s="6" r="F76"/>
    </row>
    <row r="77">
      <c s="6" r="A77"/>
      <c s="6" r="B77"/>
      <c s="6" r="C77"/>
      <c s="6" r="D77"/>
      <c s="6" r="E77"/>
      <c s="6" r="F77"/>
    </row>
    <row r="78">
      <c s="6" r="A78"/>
      <c s="6" r="B78"/>
      <c s="6" r="C78"/>
      <c s="6" r="D78"/>
      <c s="6" r="E78"/>
      <c s="6" r="F78"/>
    </row>
    <row r="79">
      <c s="6" r="A79"/>
      <c s="6" r="B79"/>
      <c s="6" r="C79"/>
      <c s="6" r="D79"/>
      <c s="6" r="E79"/>
      <c s="6" r="F79"/>
    </row>
    <row r="80">
      <c s="6" r="A80"/>
      <c s="6" r="B80"/>
      <c s="6" r="C80"/>
      <c s="6" r="D80"/>
      <c s="6" r="E80"/>
      <c s="6" r="F80"/>
    </row>
    <row r="81">
      <c s="6" r="A81"/>
      <c s="6" r="B81"/>
      <c s="6" r="C81"/>
      <c s="6" r="D81"/>
      <c s="6" r="E81"/>
      <c s="6" r="F81"/>
    </row>
    <row r="82">
      <c s="6" r="A82"/>
      <c s="6" r="B82"/>
      <c s="6" r="C82"/>
      <c s="6" r="D82"/>
      <c s="6" r="E82"/>
      <c s="6" r="F82"/>
    </row>
    <row r="83">
      <c s="6" r="A83"/>
      <c s="6" r="B83"/>
      <c s="6" r="C83"/>
      <c s="6" r="D83"/>
      <c s="6" r="E83"/>
      <c s="6" r="F83"/>
    </row>
    <row r="84">
      <c s="6" r="A84"/>
      <c s="6" r="B84"/>
      <c s="6" r="C84"/>
      <c s="6" r="D84"/>
      <c s="6" r="E84"/>
      <c s="6" r="F84"/>
    </row>
    <row r="85">
      <c s="6" r="A85"/>
      <c s="6" r="B85"/>
      <c s="6" r="C85"/>
      <c s="6" r="D85"/>
      <c s="6" r="E85"/>
      <c s="6" r="F85"/>
    </row>
    <row r="86">
      <c s="6" r="A86"/>
      <c s="6" r="B86"/>
      <c s="6" r="C86"/>
      <c s="6" r="D86"/>
      <c s="6" r="E86"/>
      <c s="6" r="F86"/>
    </row>
    <row r="87">
      <c s="6" r="A87"/>
      <c s="6" r="B87"/>
      <c s="6" r="C87"/>
      <c s="6" r="D87"/>
      <c s="6" r="E87"/>
      <c s="6" r="F87"/>
    </row>
    <row r="88">
      <c s="6" r="A88"/>
      <c s="6" r="B88"/>
      <c s="6" r="C88"/>
      <c s="6" r="D88"/>
      <c s="6" r="E88"/>
      <c s="6" r="F88"/>
    </row>
    <row r="89">
      <c s="6" r="A89"/>
      <c s="6" r="B89"/>
      <c s="6" r="C89"/>
      <c s="6" r="D89"/>
      <c s="6" r="E89"/>
      <c s="6" r="F89"/>
    </row>
    <row r="90">
      <c s="6" r="A90"/>
      <c s="6" r="B90"/>
      <c s="6" r="C90"/>
      <c s="6" r="D90"/>
      <c s="6" r="E90"/>
      <c s="6" r="F90"/>
    </row>
    <row r="91">
      <c s="6" r="A91"/>
      <c s="6" r="B91"/>
      <c s="6" r="C91"/>
      <c s="6" r="D91"/>
      <c s="6" r="E91"/>
      <c s="6" r="F91"/>
    </row>
    <row r="92">
      <c s="6" r="A92"/>
      <c s="6" r="B92"/>
      <c s="6" r="C92"/>
      <c s="6" r="D92"/>
      <c s="6" r="E92"/>
      <c s="6" r="F92"/>
    </row>
    <row r="93">
      <c s="6" r="A93"/>
      <c s="6" r="B93"/>
      <c s="6" r="C93"/>
      <c s="6" r="D93"/>
      <c s="6" r="E93"/>
      <c s="6" r="F93"/>
    </row>
    <row r="94">
      <c s="6" r="A94"/>
      <c s="6" r="B94"/>
      <c s="6" r="C94"/>
      <c s="6" r="D94"/>
      <c s="6" r="E94"/>
      <c s="6" r="F94"/>
    </row>
    <row r="95">
      <c s="6" r="A95"/>
      <c s="6" r="B95"/>
      <c s="6" r="C95"/>
      <c s="6" r="D95"/>
      <c s="6" r="E95"/>
      <c s="6" r="F95"/>
    </row>
    <row r="96">
      <c s="6" r="A96"/>
      <c s="6" r="B96"/>
      <c s="6" r="C96"/>
      <c s="6" r="D96"/>
      <c s="6" r="E96"/>
      <c s="6" r="F96"/>
    </row>
    <row r="97">
      <c s="6" r="A97"/>
      <c s="6" r="B97"/>
      <c s="6" r="C97"/>
      <c s="6" r="D97"/>
      <c s="6" r="E97"/>
      <c s="6" r="F97"/>
    </row>
    <row r="98">
      <c s="6" r="A98"/>
      <c s="6" r="B98"/>
      <c s="6" r="C98"/>
      <c s="6" r="D98"/>
      <c s="6" r="E98"/>
      <c s="6" r="F98"/>
    </row>
    <row r="99">
      <c s="6" r="A99"/>
      <c s="6" r="B99"/>
      <c s="6" r="C99"/>
      <c s="6" r="D99"/>
      <c s="6" r="E99"/>
      <c s="6" r="F99"/>
    </row>
    <row r="100">
      <c s="6" r="A100"/>
      <c s="6" r="B100"/>
      <c s="6" r="C100"/>
      <c s="6" r="D100"/>
      <c s="6" r="E100"/>
      <c s="6" r="F100"/>
    </row>
    <row r="101">
      <c s="6" r="A101"/>
      <c s="6" r="B101"/>
      <c s="6" r="C101"/>
      <c s="6" r="D101"/>
      <c s="6" r="E101"/>
      <c s="6" r="F101"/>
    </row>
    <row r="102">
      <c s="6" r="A102"/>
      <c s="6" r="B102"/>
      <c s="6" r="C102"/>
      <c s="6" r="D102"/>
      <c s="6" r="E102"/>
      <c s="6" r="F102"/>
    </row>
    <row r="103">
      <c s="6" r="A103"/>
      <c s="6" r="B103"/>
      <c s="6" r="C103"/>
      <c s="6" r="D103"/>
      <c s="6" r="E103"/>
      <c s="6" r="F103"/>
    </row>
    <row r="104">
      <c s="6" r="A104"/>
      <c s="6" r="B104"/>
      <c s="6" r="C104"/>
      <c s="6" r="D104"/>
      <c s="6" r="E104"/>
      <c s="6" r="F104"/>
    </row>
    <row r="105">
      <c s="6" r="A105"/>
      <c s="6" r="B105"/>
      <c s="6" r="C105"/>
      <c s="6" r="D105"/>
      <c s="6" r="E105"/>
      <c s="6" r="F105"/>
    </row>
    <row r="106">
      <c s="6" r="A106"/>
      <c s="6" r="B106"/>
      <c s="6" r="C106"/>
      <c s="6" r="D106"/>
      <c s="6" r="E106"/>
      <c s="6" r="F106"/>
    </row>
    <row r="107">
      <c s="6" r="A107"/>
      <c s="6" r="B107"/>
      <c s="6" r="C107"/>
      <c s="6" r="D107"/>
      <c s="6" r="E107"/>
      <c s="6" r="F107"/>
    </row>
    <row r="108">
      <c s="6" r="A108"/>
      <c s="6" r="B108"/>
      <c s="6" r="C108"/>
      <c s="6" r="D108"/>
      <c s="6" r="E108"/>
      <c s="6" r="F108"/>
    </row>
    <row r="109">
      <c s="6" r="A109"/>
      <c s="6" r="B109"/>
      <c s="6" r="C109"/>
      <c s="6" r="D109"/>
      <c s="6" r="E109"/>
      <c s="6" r="F109"/>
    </row>
    <row r="110">
      <c s="6" r="A110"/>
      <c s="6" r="B110"/>
      <c s="6" r="C110"/>
      <c s="6" r="D110"/>
      <c s="6" r="E110"/>
      <c s="6" r="F110"/>
    </row>
    <row r="111">
      <c s="6" r="A111"/>
      <c s="6" r="B111"/>
      <c s="6" r="C111"/>
      <c s="6" r="D111"/>
      <c s="6" r="E111"/>
      <c s="6" r="F111"/>
    </row>
    <row r="112">
      <c s="6" r="A112"/>
      <c s="6" r="B112"/>
      <c s="6" r="C112"/>
      <c s="6" r="D112"/>
      <c s="6" r="E112"/>
      <c s="6" r="F112"/>
    </row>
    <row r="113">
      <c s="6" r="A113"/>
      <c s="6" r="B113"/>
      <c s="6" r="C113"/>
      <c s="6" r="D113"/>
      <c s="6" r="E113"/>
      <c s="6" r="F113"/>
    </row>
    <row r="114">
      <c s="6" r="A114"/>
      <c s="6" r="B114"/>
      <c s="6" r="C114"/>
      <c s="6" r="D114"/>
      <c s="6" r="E114"/>
      <c s="6" r="F114"/>
    </row>
    <row r="115">
      <c s="6" r="A115"/>
      <c s="6" r="B115"/>
      <c s="6" r="C115"/>
      <c s="6" r="D115"/>
      <c s="6" r="E115"/>
      <c s="6" r="F115"/>
    </row>
    <row r="116">
      <c s="6" r="A116"/>
      <c s="6" r="B116"/>
      <c s="6" r="C116"/>
      <c s="6" r="D116"/>
      <c s="6" r="E116"/>
      <c s="6" r="F116"/>
    </row>
    <row r="117">
      <c s="6" r="A117"/>
      <c s="6" r="B117"/>
      <c s="6" r="C117"/>
      <c s="6" r="D117"/>
      <c s="6" r="E117"/>
      <c s="6" r="F117"/>
    </row>
    <row r="118">
      <c s="6" r="A118"/>
      <c s="6" r="B118"/>
      <c s="6" r="C118"/>
      <c s="6" r="D118"/>
      <c s="6" r="E118"/>
      <c s="6" r="F118"/>
    </row>
    <row r="119">
      <c s="6" r="A119"/>
      <c s="6" r="B119"/>
      <c s="6" r="C119"/>
      <c s="6" r="D119"/>
      <c s="6" r="E119"/>
      <c s="6" r="F119"/>
    </row>
    <row r="120">
      <c s="6" r="A120"/>
      <c s="6" r="B120"/>
      <c s="6" r="C120"/>
      <c s="6" r="D120"/>
      <c s="6" r="E120"/>
      <c s="6" r="F120"/>
    </row>
    <row r="121">
      <c s="6" r="A121"/>
      <c s="6" r="B121"/>
      <c s="6" r="C121"/>
      <c s="6" r="D121"/>
      <c s="6" r="E121"/>
      <c s="6" r="F121"/>
    </row>
    <row r="122">
      <c s="6" r="A122"/>
      <c s="6" r="B122"/>
      <c s="6" r="C122"/>
      <c s="6" r="D122"/>
      <c s="6" r="E122"/>
      <c s="6" r="F122"/>
    </row>
    <row r="123">
      <c s="6" r="A123"/>
      <c s="6" r="B123"/>
      <c s="6" r="C123"/>
      <c s="6" r="D123"/>
      <c s="6" r="E123"/>
      <c s="6" r="F123"/>
    </row>
    <row r="124">
      <c s="6" r="A124"/>
      <c s="6" r="B124"/>
      <c s="6" r="C124"/>
      <c s="6" r="D124"/>
      <c s="6" r="E124"/>
      <c s="6" r="F124"/>
    </row>
    <row r="125">
      <c s="6" r="A125"/>
      <c s="6" r="B125"/>
      <c s="6" r="C125"/>
      <c s="6" r="D125"/>
      <c s="6" r="E125"/>
      <c s="6" r="F125"/>
    </row>
    <row r="126">
      <c s="6" r="A126"/>
      <c s="6" r="B126"/>
      <c s="6" r="C126"/>
      <c s="6" r="D126"/>
      <c s="6" r="E126"/>
      <c s="6" r="F126"/>
    </row>
    <row r="127">
      <c s="6" r="A127"/>
      <c s="6" r="B127"/>
      <c s="6" r="C127"/>
      <c s="6" r="D127"/>
      <c s="6" r="E127"/>
      <c s="6" r="F127"/>
    </row>
    <row r="128">
      <c s="6" r="A128"/>
      <c s="6" r="B128"/>
      <c s="6" r="C128"/>
      <c s="6" r="D128"/>
      <c s="6" r="E128"/>
      <c s="6" r="F128"/>
    </row>
    <row r="129">
      <c s="6" r="A129"/>
      <c s="6" r="B129"/>
      <c s="6" r="C129"/>
      <c s="6" r="D129"/>
      <c s="6" r="E129"/>
      <c s="6" r="F129"/>
    </row>
    <row r="130">
      <c s="6" r="A130"/>
      <c s="6" r="B130"/>
      <c s="6" r="C130"/>
      <c s="6" r="D130"/>
      <c s="6" r="E130"/>
      <c s="6" r="F130"/>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10.71"/>
  </cols>
  <sheetData>
    <row r="1">
      <c t="s" s="56" r="A1">
        <v>124</v>
      </c>
      <c t="s" s="74" r="B1">
        <v>102</v>
      </c>
      <c t="s" s="74" r="C1">
        <v>5</v>
      </c>
      <c s="74" r="D1"/>
      <c s="74" r="E1"/>
      <c s="74" r="F1"/>
      <c s="74" r="G1"/>
      <c s="74" r="H1"/>
      <c s="74" r="I1"/>
      <c s="74" r="J1"/>
      <c s="74" r="K1"/>
      <c s="74" r="L1"/>
      <c s="74" r="M1"/>
      <c s="74" r="N1"/>
      <c s="74" r="O1"/>
      <c s="74" r="P1"/>
      <c s="74" r="Q1"/>
      <c s="74" r="R1"/>
      <c s="74" r="S1"/>
      <c s="74" r="T1"/>
    </row>
    <row r="2">
      <c t="s" s="96" r="A2">
        <v>125</v>
      </c>
      <c t="s" s="6" r="B2">
        <v>126</v>
      </c>
      <c t="s" s="6" r="C2">
        <v>127</v>
      </c>
      <c s="6" r="D2"/>
      <c s="6" r="E2"/>
      <c s="6" r="F2"/>
      <c s="6" r="G2"/>
      <c s="6" r="H2"/>
      <c s="6" r="I2"/>
      <c s="6" r="J2"/>
      <c s="6" r="K2"/>
      <c s="6" r="L2"/>
      <c s="6" r="M2"/>
      <c s="6" r="N2"/>
      <c s="6" r="O2"/>
      <c s="6" r="P2"/>
      <c s="6" r="Q2"/>
      <c s="6" r="R2"/>
      <c s="6" r="S2"/>
      <c s="6" r="T2"/>
    </row>
    <row r="3">
      <c t="s" s="96" r="A3">
        <v>125</v>
      </c>
      <c t="s" s="6" r="B3">
        <v>126</v>
      </c>
      <c t="s" s="6" r="C3">
        <v>128</v>
      </c>
      <c s="6" r="D3"/>
      <c s="6" r="E3"/>
      <c s="6" r="F3"/>
      <c s="6" r="G3"/>
      <c s="6" r="H3"/>
      <c s="6" r="I3"/>
      <c s="6" r="J3"/>
      <c s="6" r="K3"/>
      <c s="6" r="L3"/>
      <c s="6" r="M3"/>
      <c s="6" r="N3"/>
      <c s="6" r="O3"/>
      <c s="6" r="P3"/>
      <c s="6" r="Q3"/>
      <c s="6" r="R3"/>
      <c s="6" r="S3"/>
      <c s="6" r="T3"/>
    </row>
    <row r="4">
      <c t="s" s="96" r="A4">
        <v>129</v>
      </c>
      <c t="s" s="6" r="B4">
        <v>126</v>
      </c>
      <c t="s" s="6" r="C4">
        <v>130</v>
      </c>
      <c s="6" r="D4"/>
      <c s="6" r="E4"/>
      <c s="6" r="F4"/>
      <c s="6" r="G4"/>
      <c s="6" r="H4"/>
      <c s="6" r="I4"/>
      <c s="6" r="J4"/>
      <c s="6" r="K4"/>
      <c s="6" r="L4"/>
      <c s="6" r="M4"/>
      <c s="6" r="N4"/>
      <c s="6" r="O4"/>
      <c s="6" r="P4"/>
      <c s="6" r="Q4"/>
      <c s="6" r="R4"/>
      <c s="6" r="S4"/>
      <c s="6" r="T4"/>
    </row>
    <row r="5">
      <c t="s" s="96" r="A5">
        <v>131</v>
      </c>
      <c t="s" s="6" r="B5">
        <v>126</v>
      </c>
      <c t="s" s="6" r="C5">
        <v>132</v>
      </c>
      <c s="6" r="D5"/>
      <c s="6" r="E5"/>
      <c s="6" r="F5"/>
      <c s="6" r="G5"/>
      <c s="6" r="H5"/>
      <c s="6" r="I5"/>
      <c s="6" r="J5"/>
      <c s="6" r="K5"/>
      <c s="6" r="L5"/>
      <c s="6" r="M5"/>
      <c s="6" r="N5"/>
      <c s="6" r="O5"/>
      <c s="6" r="P5"/>
      <c s="6" r="Q5"/>
      <c s="6" r="R5"/>
      <c s="6" r="S5"/>
      <c s="6" r="T5"/>
    </row>
    <row r="6">
      <c t="s" s="96" r="A6">
        <v>133</v>
      </c>
      <c t="s" s="6" r="B6">
        <v>134</v>
      </c>
      <c t="s" s="6" r="C6">
        <v>135</v>
      </c>
      <c s="6" r="D6"/>
      <c s="6" r="E6"/>
      <c s="6" r="F6"/>
      <c s="6" r="G6"/>
      <c s="6" r="H6"/>
      <c s="6" r="I6"/>
      <c s="6" r="J6"/>
      <c s="6" r="K6"/>
      <c s="6" r="L6"/>
      <c s="6" r="M6"/>
      <c s="6" r="N6"/>
      <c s="6" r="O6"/>
      <c s="6" r="P6"/>
      <c s="6" r="Q6"/>
      <c s="6" r="R6"/>
      <c s="6" r="S6"/>
      <c s="6" r="T6"/>
    </row>
    <row r="7">
      <c t="s" s="96" r="A7">
        <v>136</v>
      </c>
      <c t="s" s="6" r="B7">
        <v>126</v>
      </c>
      <c t="s" s="6" r="C7">
        <v>137</v>
      </c>
      <c s="6" r="D7"/>
      <c s="6" r="E7"/>
      <c s="6" r="F7"/>
      <c s="6" r="G7"/>
      <c s="6" r="H7"/>
      <c s="6" r="I7"/>
      <c s="6" r="J7"/>
      <c s="6" r="K7"/>
      <c s="6" r="L7"/>
      <c s="6" r="M7"/>
      <c s="6" r="N7"/>
      <c s="6" r="O7"/>
      <c s="6" r="P7"/>
      <c s="6" r="Q7"/>
      <c s="6" r="R7"/>
      <c s="6" r="S7"/>
      <c s="6" r="T7"/>
    </row>
    <row r="8">
      <c t="s" s="96" r="A8">
        <v>138</v>
      </c>
      <c t="s" s="6" r="B8">
        <v>126</v>
      </c>
      <c t="s" s="6" r="C8">
        <v>139</v>
      </c>
      <c s="6" r="D8"/>
      <c s="6" r="E8"/>
      <c s="6" r="F8"/>
      <c s="6" r="G8"/>
      <c s="6" r="H8"/>
      <c s="6" r="I8"/>
      <c s="6" r="J8"/>
      <c s="6" r="K8"/>
      <c s="6" r="L8"/>
      <c s="6" r="M8"/>
      <c s="6" r="N8"/>
      <c s="6" r="O8"/>
      <c s="6" r="P8"/>
      <c s="6" r="Q8"/>
      <c s="6" r="R8"/>
      <c s="6" r="S8"/>
      <c s="6" r="T8"/>
    </row>
    <row r="9">
      <c t="s" s="96" r="A9">
        <v>140</v>
      </c>
      <c t="s" s="6" r="B9">
        <v>126</v>
      </c>
      <c t="s" s="6" r="C9">
        <v>141</v>
      </c>
      <c s="6" r="D9"/>
      <c s="6" r="E9"/>
      <c s="6" r="F9"/>
      <c s="6" r="G9"/>
      <c s="6" r="H9"/>
      <c s="6" r="I9"/>
      <c s="6" r="J9"/>
      <c s="6" r="K9"/>
      <c s="6" r="L9"/>
      <c s="6" r="M9"/>
      <c s="6" r="N9"/>
      <c s="6" r="O9"/>
      <c s="6" r="P9"/>
      <c s="6" r="Q9"/>
      <c s="6" r="R9"/>
      <c s="6" r="S9"/>
      <c s="6" r="T9"/>
    </row>
    <row r="10">
      <c t="s" s="96" r="A10">
        <v>142</v>
      </c>
      <c t="s" s="6" r="B10">
        <v>126</v>
      </c>
      <c t="s" s="6" r="C10">
        <v>143</v>
      </c>
      <c s="6" r="D10"/>
      <c s="6" r="E10"/>
      <c s="6" r="F10"/>
      <c s="6" r="G10"/>
      <c s="6" r="H10"/>
      <c s="6" r="I10"/>
      <c s="6" r="J10"/>
      <c s="6" r="K10"/>
      <c s="6" r="L10"/>
      <c s="6" r="M10"/>
      <c s="6" r="N10"/>
      <c s="6" r="O10"/>
      <c s="6" r="P10"/>
      <c s="6" r="Q10"/>
      <c s="6" r="R10"/>
      <c s="6" r="S10"/>
      <c s="6" r="T10"/>
    </row>
    <row r="11">
      <c t="s" s="96" r="A11">
        <v>144</v>
      </c>
      <c t="s" s="6" r="B11">
        <v>126</v>
      </c>
      <c t="s" s="6" r="C11">
        <v>145</v>
      </c>
      <c s="6" r="D11"/>
      <c s="6" r="E11"/>
      <c s="6" r="F11"/>
      <c s="6" r="G11"/>
      <c s="6" r="H11"/>
      <c s="6" r="I11"/>
      <c s="6" r="J11"/>
      <c s="6" r="K11"/>
      <c s="6" r="L11"/>
      <c s="6" r="M11"/>
      <c s="6" r="N11"/>
      <c s="6" r="O11"/>
      <c s="6" r="P11"/>
      <c s="6" r="Q11"/>
      <c s="6" r="R11"/>
      <c s="6" r="S11"/>
      <c s="6" r="T11"/>
    </row>
    <row r="12">
      <c t="s" s="96" r="A12">
        <v>144</v>
      </c>
      <c t="s" s="6" r="B12">
        <v>126</v>
      </c>
      <c t="s" s="6" r="C12">
        <v>146</v>
      </c>
      <c s="6" r="D12"/>
      <c s="6" r="E12"/>
      <c s="6" r="F12"/>
      <c s="6" r="G12"/>
      <c s="6" r="H12"/>
      <c s="6" r="I12"/>
      <c s="6" r="J12"/>
      <c s="6" r="K12"/>
      <c s="6" r="L12"/>
      <c s="6" r="M12"/>
      <c s="6" r="N12"/>
      <c s="6" r="O12"/>
      <c s="6" r="P12"/>
      <c s="6" r="Q12"/>
      <c s="6" r="R12"/>
      <c s="6" r="S12"/>
      <c s="6" r="T12"/>
    </row>
    <row r="13">
      <c t="s" s="96" r="A13">
        <v>147</v>
      </c>
      <c t="s" s="6" r="B13">
        <v>126</v>
      </c>
      <c t="s" s="6" r="C13">
        <v>148</v>
      </c>
      <c s="6" r="D13"/>
      <c s="6" r="E13"/>
      <c s="6" r="F13"/>
      <c s="6" r="G13"/>
      <c s="6" r="H13"/>
      <c s="6" r="I13"/>
      <c s="6" r="J13"/>
      <c s="6" r="K13"/>
      <c s="6" r="L13"/>
      <c s="6" r="M13"/>
      <c s="6" r="N13"/>
      <c s="6" r="O13"/>
      <c s="6" r="P13"/>
      <c s="6" r="Q13"/>
      <c s="6" r="R13"/>
      <c s="6" r="S13"/>
      <c s="6" r="T13"/>
    </row>
    <row r="14">
      <c t="s" s="96" r="A14">
        <v>149</v>
      </c>
      <c t="s" s="6" r="B14">
        <v>134</v>
      </c>
      <c t="s" s="6" r="C14">
        <v>150</v>
      </c>
      <c s="6" r="D14"/>
      <c s="6" r="E14"/>
      <c s="6" r="F14"/>
      <c s="6" r="G14"/>
      <c s="6" r="H14"/>
      <c s="6" r="I14"/>
      <c s="6" r="J14"/>
      <c s="6" r="K14"/>
      <c s="6" r="L14"/>
      <c s="6" r="M14"/>
      <c s="6" r="N14"/>
      <c s="6" r="O14"/>
      <c s="6" r="P14"/>
      <c s="6" r="Q14"/>
      <c s="6" r="R14"/>
      <c s="6" r="S14"/>
      <c s="6" r="T14"/>
    </row>
    <row r="15">
      <c t="s" s="96" r="A15">
        <v>151</v>
      </c>
      <c t="s" s="6" r="B15">
        <v>134</v>
      </c>
      <c t="s" s="6" r="C15">
        <v>152</v>
      </c>
      <c s="6" r="D15"/>
      <c s="6" r="E15"/>
      <c s="6" r="F15"/>
      <c s="6" r="G15"/>
      <c s="6" r="H15"/>
      <c s="6" r="I15"/>
      <c s="6" r="J15"/>
      <c s="6" r="K15"/>
      <c s="6" r="L15"/>
      <c s="6" r="M15"/>
      <c s="6" r="N15"/>
      <c s="6" r="O15"/>
      <c s="6" r="P15"/>
      <c s="6" r="Q15"/>
      <c s="6" r="R15"/>
      <c s="6" r="S15"/>
      <c s="6" r="T15"/>
    </row>
    <row r="16">
      <c t="s" s="96" r="A16">
        <v>153</v>
      </c>
      <c t="s" s="6" r="B16">
        <v>134</v>
      </c>
      <c t="s" s="6" r="C16">
        <v>154</v>
      </c>
      <c s="6" r="D16"/>
      <c s="6" r="E16"/>
      <c s="6" r="F16"/>
      <c s="6" r="G16"/>
      <c s="6" r="H16"/>
      <c s="6" r="I16"/>
      <c s="6" r="J16"/>
      <c s="6" r="K16"/>
      <c s="6" r="L16"/>
      <c s="6" r="M16"/>
      <c s="6" r="N16"/>
      <c s="6" r="O16"/>
      <c s="6" r="P16"/>
      <c s="6" r="Q16"/>
      <c s="6" r="R16"/>
      <c s="6" r="S16"/>
      <c s="6" r="T16"/>
    </row>
    <row r="17">
      <c t="s" s="96" r="A17">
        <v>155</v>
      </c>
      <c t="s" s="6" r="B17">
        <v>126</v>
      </c>
      <c t="s" s="6" r="C17">
        <v>156</v>
      </c>
      <c s="6" r="D17"/>
      <c s="6" r="E17"/>
      <c s="6" r="F17"/>
      <c s="6" r="G17"/>
      <c s="6" r="H17"/>
      <c s="6" r="I17"/>
      <c s="6" r="J17"/>
      <c s="6" r="K17"/>
      <c s="6" r="L17"/>
      <c s="6" r="M17"/>
      <c s="6" r="N17"/>
      <c s="6" r="O17"/>
      <c s="6" r="P17"/>
      <c s="6" r="Q17"/>
      <c s="6" r="R17"/>
      <c s="6" r="S17"/>
      <c s="6" r="T17"/>
    </row>
    <row r="18">
      <c t="s" s="96" r="A18">
        <v>157</v>
      </c>
      <c t="s" s="6" r="B18">
        <v>134</v>
      </c>
      <c t="s" s="6" r="C18">
        <v>158</v>
      </c>
      <c s="6" r="D18"/>
      <c s="6" r="E18"/>
      <c s="6" r="F18"/>
      <c s="6" r="G18"/>
      <c s="6" r="H18"/>
      <c s="6" r="I18"/>
      <c s="6" r="J18"/>
      <c s="6" r="K18"/>
      <c s="6" r="L18"/>
      <c s="6" r="M18"/>
      <c s="6" r="N18"/>
      <c s="6" r="O18"/>
      <c s="6" r="P18"/>
      <c s="6" r="Q18"/>
      <c s="6" r="R18"/>
      <c s="6" r="S18"/>
      <c s="6" r="T18"/>
    </row>
    <row r="19">
      <c t="s" s="96" r="A19">
        <v>159</v>
      </c>
      <c t="s" s="6" r="B19">
        <v>126</v>
      </c>
      <c t="s" s="6" r="C19">
        <v>160</v>
      </c>
      <c s="6" r="D19"/>
      <c s="6" r="E19"/>
      <c s="6" r="F19"/>
      <c s="6" r="G19"/>
      <c s="6" r="H19"/>
      <c s="6" r="I19"/>
      <c s="6" r="J19"/>
      <c s="6" r="K19"/>
      <c s="6" r="L19"/>
      <c s="6" r="M19"/>
      <c s="6" r="N19"/>
      <c s="6" r="O19"/>
      <c s="6" r="P19"/>
      <c s="6" r="Q19"/>
      <c s="6" r="R19"/>
      <c s="6" r="S19"/>
      <c s="6" r="T19"/>
    </row>
    <row r="20">
      <c t="s" s="96" r="A20">
        <v>161</v>
      </c>
      <c t="s" s="6" r="B20">
        <v>126</v>
      </c>
      <c t="s" s="6" r="C20">
        <v>162</v>
      </c>
      <c s="6" r="D20"/>
      <c s="6" r="E20"/>
      <c s="6" r="F20"/>
      <c s="6" r="G20"/>
      <c s="6" r="H20"/>
      <c s="6" r="I20"/>
      <c s="6" r="J20"/>
      <c s="6" r="K20"/>
      <c s="6" r="L20"/>
      <c s="6" r="M20"/>
      <c s="6" r="N20"/>
      <c s="6" r="O20"/>
      <c s="6" r="P20"/>
      <c s="6" r="Q20"/>
      <c s="6" r="R20"/>
      <c s="6" r="S20"/>
      <c s="6" r="T20"/>
    </row>
    <row r="21">
      <c t="s" s="96" r="A21">
        <v>161</v>
      </c>
      <c t="s" s="6" r="B21">
        <v>126</v>
      </c>
      <c t="s" s="6" r="C21">
        <v>163</v>
      </c>
      <c s="6" r="D21"/>
      <c s="6" r="E21"/>
      <c s="6" r="F21"/>
      <c s="6" r="G21"/>
      <c s="6" r="H21"/>
      <c s="6" r="I21"/>
      <c s="6" r="J21"/>
      <c s="6" r="K21"/>
      <c s="6" r="L21"/>
      <c s="6" r="M21"/>
      <c s="6" r="N21"/>
      <c s="6" r="O21"/>
      <c s="6" r="P21"/>
      <c s="6" r="Q21"/>
      <c s="6" r="R21"/>
      <c s="6" r="S21"/>
      <c s="6" r="T21"/>
    </row>
    <row r="22">
      <c t="s" s="96" r="A22">
        <v>161</v>
      </c>
      <c t="s" s="6" r="B22">
        <v>126</v>
      </c>
      <c t="s" s="6" r="C22">
        <v>164</v>
      </c>
      <c s="6" r="D22"/>
      <c s="6" r="E22"/>
      <c s="6" r="F22"/>
      <c s="6" r="G22"/>
      <c s="6" r="H22"/>
      <c s="6" r="I22"/>
      <c s="6" r="J22"/>
      <c s="6" r="K22"/>
      <c s="6" r="L22"/>
      <c s="6" r="M22"/>
      <c s="6" r="N22"/>
      <c s="6" r="O22"/>
      <c s="6" r="P22"/>
      <c s="6" r="Q22"/>
      <c s="6" r="R22"/>
      <c s="6" r="S22"/>
      <c s="6" r="T22"/>
    </row>
    <row r="23">
      <c s="96" r="A23"/>
      <c s="6" r="B23"/>
      <c s="6" r="C23"/>
      <c s="6" r="D23"/>
      <c s="6" r="E23"/>
      <c s="6" r="F23"/>
      <c s="6" r="G23"/>
      <c s="6" r="H23"/>
      <c s="6" r="I23"/>
      <c s="6" r="J23"/>
      <c s="6" r="K23"/>
      <c s="6" r="L23"/>
      <c s="6" r="M23"/>
      <c s="6" r="N23"/>
      <c s="6" r="O23"/>
      <c s="6" r="P23"/>
      <c s="6" r="Q23"/>
      <c s="6" r="R23"/>
      <c s="6" r="S23"/>
      <c s="6" r="T23"/>
    </row>
    <row r="24">
      <c s="96" r="A24"/>
      <c s="6" r="B24"/>
      <c s="6" r="C24"/>
      <c s="6" r="D24"/>
      <c s="6" r="E24"/>
      <c s="6" r="F24"/>
      <c s="6" r="G24"/>
      <c s="6" r="H24"/>
      <c s="6" r="I24"/>
      <c s="6" r="J24"/>
      <c s="6" r="K24"/>
      <c s="6" r="L24"/>
      <c s="6" r="M24"/>
      <c s="6" r="N24"/>
      <c s="6" r="O24"/>
      <c s="6" r="P24"/>
      <c s="6" r="Q24"/>
      <c s="6" r="R24"/>
      <c s="6" r="S24"/>
      <c s="6" r="T24"/>
    </row>
    <row r="25">
      <c s="96" r="A25"/>
      <c s="6" r="B25"/>
      <c s="6" r="C25"/>
      <c s="6" r="D25"/>
      <c s="6" r="E25"/>
      <c s="6" r="F25"/>
      <c s="6" r="G25"/>
      <c s="6" r="H25"/>
      <c s="6" r="I25"/>
      <c s="6" r="J25"/>
      <c s="6" r="K25"/>
      <c s="6" r="L25"/>
      <c s="6" r="M25"/>
      <c s="6" r="N25"/>
      <c s="6" r="O25"/>
      <c s="6" r="P25"/>
      <c s="6" r="Q25"/>
      <c s="6" r="R25"/>
      <c s="6" r="S25"/>
      <c s="6" r="T25"/>
    </row>
    <row r="26">
      <c s="96" r="A26"/>
      <c s="6" r="B26"/>
      <c s="6" r="C26"/>
      <c s="6" r="D26"/>
      <c s="6" r="E26"/>
      <c s="6" r="F26"/>
      <c s="6" r="G26"/>
      <c s="6" r="H26"/>
      <c s="6" r="I26"/>
      <c s="6" r="J26"/>
      <c s="6" r="K26"/>
      <c s="6" r="L26"/>
      <c s="6" r="M26"/>
      <c s="6" r="N26"/>
      <c s="6" r="O26"/>
      <c s="6" r="P26"/>
      <c s="6" r="Q26"/>
      <c s="6" r="R26"/>
      <c s="6" r="S26"/>
      <c s="6" r="T26"/>
    </row>
    <row r="27">
      <c s="96" r="A27"/>
      <c s="6" r="B27"/>
      <c s="6" r="C27"/>
      <c s="6" r="D27"/>
      <c s="6" r="E27"/>
      <c s="6" r="F27"/>
      <c s="6" r="G27"/>
      <c s="6" r="H27"/>
      <c s="6" r="I27"/>
      <c s="6" r="J27"/>
      <c s="6" r="K27"/>
      <c s="6" r="L27"/>
      <c s="6" r="M27"/>
      <c s="6" r="N27"/>
      <c s="6" r="O27"/>
      <c s="6" r="P27"/>
      <c s="6" r="Q27"/>
      <c s="6" r="R27"/>
      <c s="6" r="S27"/>
      <c s="6" r="T27"/>
    </row>
    <row r="28">
      <c s="96" r="A28"/>
      <c s="6" r="B28"/>
      <c s="6" r="C28"/>
      <c s="6" r="D28"/>
      <c s="6" r="E28"/>
      <c s="6" r="F28"/>
      <c s="6" r="G28"/>
      <c s="6" r="H28"/>
      <c s="6" r="I28"/>
      <c s="6" r="J28"/>
      <c s="6" r="K28"/>
      <c s="6" r="L28"/>
      <c s="6" r="M28"/>
      <c s="6" r="N28"/>
      <c s="6" r="O28"/>
      <c s="6" r="P28"/>
      <c s="6" r="Q28"/>
      <c s="6" r="R28"/>
      <c s="6" r="S28"/>
      <c s="6" r="T28"/>
    </row>
    <row r="29">
      <c s="96" r="A29"/>
      <c s="6" r="B29"/>
      <c s="6" r="C29"/>
      <c s="6" r="D29"/>
      <c s="6" r="E29"/>
      <c s="6" r="F29"/>
      <c s="6" r="G29"/>
      <c s="6" r="H29"/>
      <c s="6" r="I29"/>
      <c s="6" r="J29"/>
      <c s="6" r="K29"/>
      <c s="6" r="L29"/>
      <c s="6" r="M29"/>
      <c s="6" r="N29"/>
      <c s="6" r="O29"/>
      <c s="6" r="P29"/>
      <c s="6" r="Q29"/>
      <c s="6" r="R29"/>
      <c s="6" r="S29"/>
      <c s="6" r="T29"/>
    </row>
    <row r="30">
      <c s="96" r="A30"/>
      <c s="6" r="B30"/>
      <c s="6" r="C30"/>
      <c s="6" r="D30"/>
      <c s="6" r="E30"/>
      <c s="6" r="F30"/>
      <c s="6" r="G30"/>
      <c s="6" r="H30"/>
      <c s="6" r="I30"/>
      <c s="6" r="J30"/>
      <c s="6" r="K30"/>
      <c s="6" r="L30"/>
      <c s="6" r="M30"/>
      <c s="6" r="N30"/>
      <c s="6" r="O30"/>
      <c s="6" r="P30"/>
      <c s="6" r="Q30"/>
      <c s="6" r="R30"/>
      <c s="6" r="S30"/>
      <c s="6" r="T30"/>
    </row>
    <row r="31">
      <c s="96" r="A31"/>
      <c s="6" r="B31"/>
      <c s="6" r="C31"/>
      <c s="6" r="D31"/>
      <c s="6" r="E31"/>
      <c s="6" r="F31"/>
      <c s="6" r="G31"/>
      <c s="6" r="H31"/>
      <c s="6" r="I31"/>
      <c s="6" r="J31"/>
      <c s="6" r="K31"/>
      <c s="6" r="L31"/>
      <c s="6" r="M31"/>
      <c s="6" r="N31"/>
      <c s="6" r="O31"/>
      <c s="6" r="P31"/>
      <c s="6" r="Q31"/>
      <c s="6" r="R31"/>
      <c s="6" r="S31"/>
      <c s="6" r="T31"/>
    </row>
    <row r="32">
      <c s="96" r="A32"/>
      <c s="6" r="B32"/>
      <c s="6" r="C32"/>
      <c s="6" r="D32"/>
      <c s="6" r="E32"/>
      <c s="6" r="F32"/>
      <c s="6" r="G32"/>
      <c s="6" r="H32"/>
      <c s="6" r="I32"/>
      <c s="6" r="J32"/>
      <c s="6" r="K32"/>
      <c s="6" r="L32"/>
      <c s="6" r="M32"/>
      <c s="6" r="N32"/>
      <c s="6" r="O32"/>
      <c s="6" r="P32"/>
      <c s="6" r="Q32"/>
      <c s="6" r="R32"/>
      <c s="6" r="S32"/>
      <c s="6" r="T32"/>
    </row>
    <row r="33">
      <c s="96" r="A33"/>
      <c s="6" r="B33"/>
      <c s="6" r="C33"/>
      <c s="6" r="D33"/>
      <c s="6" r="E33"/>
      <c s="6" r="F33"/>
      <c s="6" r="G33"/>
      <c s="6" r="H33"/>
      <c s="6" r="I33"/>
      <c s="6" r="J33"/>
      <c s="6" r="K33"/>
      <c s="6" r="L33"/>
      <c s="6" r="M33"/>
      <c s="6" r="N33"/>
      <c s="6" r="O33"/>
      <c s="6" r="P33"/>
      <c s="6" r="Q33"/>
      <c s="6" r="R33"/>
      <c s="6" r="S33"/>
      <c s="6" r="T33"/>
    </row>
    <row r="34">
      <c s="96" r="A34"/>
      <c s="6" r="B34"/>
      <c s="6" r="C34"/>
      <c s="6" r="D34"/>
      <c s="6" r="E34"/>
      <c s="6" r="F34"/>
      <c s="6" r="G34"/>
      <c s="6" r="H34"/>
      <c s="6" r="I34"/>
      <c s="6" r="J34"/>
      <c s="6" r="K34"/>
      <c s="6" r="L34"/>
      <c s="6" r="M34"/>
      <c s="6" r="N34"/>
      <c s="6" r="O34"/>
      <c s="6" r="P34"/>
      <c s="6" r="Q34"/>
      <c s="6" r="R34"/>
      <c s="6" r="S34"/>
      <c s="6" r="T34"/>
    </row>
    <row r="35">
      <c s="96" r="A35"/>
      <c s="6" r="B35"/>
      <c s="6" r="C35"/>
      <c s="6" r="D35"/>
      <c s="6" r="E35"/>
      <c s="6" r="F35"/>
      <c s="6" r="G35"/>
      <c s="6" r="H35"/>
      <c s="6" r="I35"/>
      <c s="6" r="J35"/>
      <c s="6" r="K35"/>
      <c s="6" r="L35"/>
      <c s="6" r="M35"/>
      <c s="6" r="N35"/>
      <c s="6" r="O35"/>
      <c s="6" r="P35"/>
      <c s="6" r="Q35"/>
      <c s="6" r="R35"/>
      <c s="6" r="S35"/>
      <c s="6" r="T35"/>
    </row>
    <row r="36">
      <c s="96" r="A36"/>
      <c s="6" r="B36"/>
      <c s="6" r="C36"/>
      <c s="6" r="D36"/>
      <c s="6" r="E36"/>
      <c s="6" r="F36"/>
      <c s="6" r="G36"/>
      <c s="6" r="H36"/>
      <c s="6" r="I36"/>
      <c s="6" r="J36"/>
      <c s="6" r="K36"/>
      <c s="6" r="L36"/>
      <c s="6" r="M36"/>
      <c s="6" r="N36"/>
      <c s="6" r="O36"/>
      <c s="6" r="P36"/>
      <c s="6" r="Q36"/>
      <c s="6" r="R36"/>
      <c s="6" r="S36"/>
      <c s="6" r="T36"/>
    </row>
    <row r="37">
      <c s="96" r="A37"/>
      <c s="6" r="B37"/>
      <c s="6" r="C37"/>
      <c s="6" r="D37"/>
      <c s="6" r="E37"/>
      <c s="6" r="F37"/>
      <c s="6" r="G37"/>
      <c s="6" r="H37"/>
      <c s="6" r="I37"/>
      <c s="6" r="J37"/>
      <c s="6" r="K37"/>
      <c s="6" r="L37"/>
      <c s="6" r="M37"/>
      <c s="6" r="N37"/>
      <c s="6" r="O37"/>
      <c s="6" r="P37"/>
      <c s="6" r="Q37"/>
      <c s="6" r="R37"/>
      <c s="6" r="S37"/>
      <c s="6" r="T37"/>
    </row>
    <row r="38">
      <c s="96" r="A38"/>
      <c s="6" r="B38"/>
      <c s="6" r="C38"/>
      <c s="6" r="D38"/>
      <c s="6" r="E38"/>
      <c s="6" r="F38"/>
      <c s="6" r="G38"/>
      <c s="6" r="H38"/>
      <c s="6" r="I38"/>
      <c s="6" r="J38"/>
      <c s="6" r="K38"/>
      <c s="6" r="L38"/>
      <c s="6" r="M38"/>
      <c s="6" r="N38"/>
      <c s="6" r="O38"/>
      <c s="6" r="P38"/>
      <c s="6" r="Q38"/>
      <c s="6" r="R38"/>
      <c s="6" r="S38"/>
      <c s="6" r="T38"/>
    </row>
    <row r="39">
      <c s="96" r="A39"/>
      <c s="6" r="B39"/>
      <c s="6" r="C39"/>
      <c s="6" r="D39"/>
      <c s="6" r="E39"/>
      <c s="6" r="F39"/>
      <c s="6" r="G39"/>
      <c s="6" r="H39"/>
      <c s="6" r="I39"/>
      <c s="6" r="J39"/>
      <c s="6" r="K39"/>
      <c s="6" r="L39"/>
      <c s="6" r="M39"/>
      <c s="6" r="N39"/>
      <c s="6" r="O39"/>
      <c s="6" r="P39"/>
      <c s="6" r="Q39"/>
      <c s="6" r="R39"/>
      <c s="6" r="S39"/>
      <c s="6" r="T39"/>
    </row>
    <row r="40">
      <c s="96" r="A40"/>
      <c s="6" r="B40"/>
      <c s="6" r="C40"/>
      <c s="6" r="D40"/>
      <c s="6" r="E40"/>
      <c s="6" r="F40"/>
      <c s="6" r="G40"/>
      <c s="6" r="H40"/>
      <c s="6" r="I40"/>
      <c s="6" r="J40"/>
      <c s="6" r="K40"/>
      <c s="6" r="L40"/>
      <c s="6" r="M40"/>
      <c s="6" r="N40"/>
      <c s="6" r="O40"/>
      <c s="6" r="P40"/>
      <c s="6" r="Q40"/>
      <c s="6" r="R40"/>
      <c s="6" r="S40"/>
      <c s="6" r="T40"/>
    </row>
    <row r="41">
      <c s="96" r="A41"/>
      <c s="6" r="B41"/>
      <c s="6" r="C41"/>
      <c s="6" r="D41"/>
      <c s="6" r="E41"/>
      <c s="6" r="F41"/>
      <c s="6" r="G41"/>
      <c s="6" r="H41"/>
      <c s="6" r="I41"/>
      <c s="6" r="J41"/>
      <c s="6" r="K41"/>
      <c s="6" r="L41"/>
      <c s="6" r="M41"/>
      <c s="6" r="N41"/>
      <c s="6" r="O41"/>
      <c s="6" r="P41"/>
      <c s="6" r="Q41"/>
      <c s="6" r="R41"/>
      <c s="6" r="S41"/>
      <c s="6" r="T41"/>
    </row>
    <row r="42">
      <c s="96" r="A42"/>
      <c s="6" r="B42"/>
      <c s="6" r="C42"/>
      <c s="6" r="D42"/>
      <c s="6" r="E42"/>
      <c s="6" r="F42"/>
      <c s="6" r="G42"/>
      <c s="6" r="H42"/>
      <c s="6" r="I42"/>
      <c s="6" r="J42"/>
      <c s="6" r="K42"/>
      <c s="6" r="L42"/>
      <c s="6" r="M42"/>
      <c s="6" r="N42"/>
      <c s="6" r="O42"/>
      <c s="6" r="P42"/>
      <c s="6" r="Q42"/>
      <c s="6" r="R42"/>
      <c s="6" r="S42"/>
      <c s="6" r="T42"/>
    </row>
    <row r="43">
      <c s="96" r="A43"/>
      <c s="6" r="B43"/>
      <c s="6" r="C43"/>
      <c s="6" r="D43"/>
      <c s="6" r="E43"/>
      <c s="6" r="F43"/>
      <c s="6" r="G43"/>
      <c s="6" r="H43"/>
      <c s="6" r="I43"/>
      <c s="6" r="J43"/>
      <c s="6" r="K43"/>
      <c s="6" r="L43"/>
      <c s="6" r="M43"/>
      <c s="6" r="N43"/>
      <c s="6" r="O43"/>
      <c s="6" r="P43"/>
      <c s="6" r="Q43"/>
      <c s="6" r="R43"/>
      <c s="6" r="S43"/>
      <c s="6" r="T43"/>
    </row>
    <row r="44">
      <c s="96" r="A44"/>
      <c s="6" r="B44"/>
      <c s="6" r="C44"/>
      <c s="6" r="D44"/>
      <c s="6" r="E44"/>
      <c s="6" r="F44"/>
      <c s="6" r="G44"/>
      <c s="6" r="H44"/>
      <c s="6" r="I44"/>
      <c s="6" r="J44"/>
      <c s="6" r="K44"/>
      <c s="6" r="L44"/>
      <c s="6" r="M44"/>
      <c s="6" r="N44"/>
      <c s="6" r="O44"/>
      <c s="6" r="P44"/>
      <c s="6" r="Q44"/>
      <c s="6" r="R44"/>
      <c s="6" r="S44"/>
      <c s="6" r="T44"/>
    </row>
    <row r="45">
      <c s="96" r="A45"/>
      <c s="6" r="B45"/>
      <c s="6" r="C45"/>
      <c s="6" r="D45"/>
      <c s="6" r="E45"/>
      <c s="6" r="F45"/>
      <c s="6" r="G45"/>
      <c s="6" r="H45"/>
      <c s="6" r="I45"/>
      <c s="6" r="J45"/>
      <c s="6" r="K45"/>
      <c s="6" r="L45"/>
      <c s="6" r="M45"/>
      <c s="6" r="N45"/>
      <c s="6" r="O45"/>
      <c s="6" r="P45"/>
      <c s="6" r="Q45"/>
      <c s="6" r="R45"/>
      <c s="6" r="S45"/>
      <c s="6" r="T45"/>
    </row>
    <row r="46">
      <c s="96" r="A46"/>
      <c s="6" r="B46"/>
      <c s="6" r="C46"/>
      <c s="6" r="D46"/>
      <c s="6" r="E46"/>
      <c s="6" r="F46"/>
      <c s="6" r="G46"/>
      <c s="6" r="H46"/>
      <c s="6" r="I46"/>
      <c s="6" r="J46"/>
      <c s="6" r="K46"/>
      <c s="6" r="L46"/>
      <c s="6" r="M46"/>
      <c s="6" r="N46"/>
      <c s="6" r="O46"/>
      <c s="6" r="P46"/>
      <c s="6" r="Q46"/>
      <c s="6" r="R46"/>
      <c s="6" r="S46"/>
      <c s="6" r="T46"/>
    </row>
    <row r="47">
      <c s="96" r="A47"/>
      <c s="6" r="B47"/>
      <c s="6" r="C47"/>
      <c s="6" r="D47"/>
      <c s="6" r="E47"/>
      <c s="6" r="F47"/>
      <c s="6" r="G47"/>
      <c s="6" r="H47"/>
      <c s="6" r="I47"/>
      <c s="6" r="J47"/>
      <c s="6" r="K47"/>
      <c s="6" r="L47"/>
      <c s="6" r="M47"/>
      <c s="6" r="N47"/>
      <c s="6" r="O47"/>
      <c s="6" r="P47"/>
      <c s="6" r="Q47"/>
      <c s="6" r="R47"/>
      <c s="6" r="S47"/>
      <c s="6" r="T47"/>
    </row>
    <row r="48">
      <c s="96" r="A48"/>
      <c s="6" r="B48"/>
      <c s="6" r="C48"/>
      <c s="6" r="D48"/>
      <c s="6" r="E48"/>
      <c s="6" r="F48"/>
      <c s="6" r="G48"/>
      <c s="6" r="H48"/>
      <c s="6" r="I48"/>
      <c s="6" r="J48"/>
      <c s="6" r="K48"/>
      <c s="6" r="L48"/>
      <c s="6" r="M48"/>
      <c s="6" r="N48"/>
      <c s="6" r="O48"/>
      <c s="6" r="P48"/>
      <c s="6" r="Q48"/>
      <c s="6" r="R48"/>
      <c s="6" r="S48"/>
      <c s="6" r="T48"/>
    </row>
    <row r="49">
      <c s="96" r="A49"/>
      <c s="6" r="B49"/>
      <c s="6" r="C49"/>
      <c s="6" r="D49"/>
      <c s="6" r="E49"/>
      <c s="6" r="F49"/>
      <c s="6" r="G49"/>
      <c s="6" r="H49"/>
      <c s="6" r="I49"/>
      <c s="6" r="J49"/>
      <c s="6" r="K49"/>
      <c s="6" r="L49"/>
      <c s="6" r="M49"/>
      <c s="6" r="N49"/>
      <c s="6" r="O49"/>
      <c s="6" r="P49"/>
      <c s="6" r="Q49"/>
      <c s="6" r="R49"/>
      <c s="6" r="S49"/>
      <c s="6" r="T49"/>
    </row>
    <row r="50">
      <c s="96" r="A50"/>
      <c s="6" r="B50"/>
      <c s="6" r="C50"/>
      <c s="6" r="D50"/>
      <c s="6" r="E50"/>
      <c s="6" r="F50"/>
      <c s="6" r="G50"/>
      <c s="6" r="H50"/>
      <c s="6" r="I50"/>
      <c s="6" r="J50"/>
      <c s="6" r="K50"/>
      <c s="6" r="L50"/>
      <c s="6" r="M50"/>
      <c s="6" r="N50"/>
      <c s="6" r="O50"/>
      <c s="6" r="P50"/>
      <c s="6" r="Q50"/>
      <c s="6" r="R50"/>
      <c s="6" r="S50"/>
      <c s="6" r="T50"/>
    </row>
    <row r="51">
      <c s="96" r="A51"/>
      <c s="6" r="B51"/>
      <c s="6" r="C51"/>
      <c s="6" r="D51"/>
      <c s="6" r="E51"/>
      <c s="6" r="F51"/>
      <c s="6" r="G51"/>
      <c s="6" r="H51"/>
      <c s="6" r="I51"/>
      <c s="6" r="J51"/>
      <c s="6" r="K51"/>
      <c s="6" r="L51"/>
      <c s="6" r="M51"/>
      <c s="6" r="N51"/>
      <c s="6" r="O51"/>
      <c s="6" r="P51"/>
      <c s="6" r="Q51"/>
      <c s="6" r="R51"/>
      <c s="6" r="S51"/>
      <c s="6" r="T51"/>
    </row>
    <row r="52">
      <c s="96" r="A52"/>
      <c s="6" r="B52"/>
      <c s="6" r="C52"/>
      <c s="6" r="D52"/>
      <c s="6" r="E52"/>
      <c s="6" r="F52"/>
      <c s="6" r="G52"/>
      <c s="6" r="H52"/>
      <c s="6" r="I52"/>
      <c s="6" r="J52"/>
      <c s="6" r="K52"/>
      <c s="6" r="L52"/>
      <c s="6" r="M52"/>
      <c s="6" r="N52"/>
      <c s="6" r="O52"/>
      <c s="6" r="P52"/>
      <c s="6" r="Q52"/>
      <c s="6" r="R52"/>
      <c s="6" r="S52"/>
      <c s="6" r="T52"/>
    </row>
    <row r="53">
      <c s="96" r="A53"/>
      <c s="6" r="B53"/>
      <c s="6" r="C53"/>
      <c s="6" r="D53"/>
      <c s="6" r="E53"/>
      <c s="6" r="F53"/>
      <c s="6" r="G53"/>
      <c s="6" r="H53"/>
      <c s="6" r="I53"/>
      <c s="6" r="J53"/>
      <c s="6" r="K53"/>
      <c s="6" r="L53"/>
      <c s="6" r="M53"/>
      <c s="6" r="N53"/>
      <c s="6" r="O53"/>
      <c s="6" r="P53"/>
      <c s="6" r="Q53"/>
      <c s="6" r="R53"/>
      <c s="6" r="S53"/>
      <c s="6" r="T53"/>
    </row>
    <row r="54">
      <c s="96" r="A54"/>
      <c s="6" r="B54"/>
      <c s="6" r="C54"/>
      <c s="6" r="D54"/>
      <c s="6" r="E54"/>
      <c s="6" r="F54"/>
      <c s="6" r="G54"/>
      <c s="6" r="H54"/>
      <c s="6" r="I54"/>
      <c s="6" r="J54"/>
      <c s="6" r="K54"/>
      <c s="6" r="L54"/>
      <c s="6" r="M54"/>
      <c s="6" r="N54"/>
      <c s="6" r="O54"/>
      <c s="6" r="P54"/>
      <c s="6" r="Q54"/>
      <c s="6" r="R54"/>
      <c s="6" r="S54"/>
      <c s="6" r="T54"/>
    </row>
    <row r="55">
      <c s="96" r="A55"/>
      <c s="6" r="B55"/>
      <c s="6" r="C55"/>
      <c s="6" r="D55"/>
      <c s="6" r="E55"/>
      <c s="6" r="F55"/>
      <c s="6" r="G55"/>
      <c s="6" r="H55"/>
      <c s="6" r="I55"/>
      <c s="6" r="J55"/>
      <c s="6" r="K55"/>
      <c s="6" r="L55"/>
      <c s="6" r="M55"/>
      <c s="6" r="N55"/>
      <c s="6" r="O55"/>
      <c s="6" r="P55"/>
      <c s="6" r="Q55"/>
      <c s="6" r="R55"/>
      <c s="6" r="S55"/>
      <c s="6" r="T55"/>
    </row>
    <row r="56">
      <c s="96" r="A56"/>
      <c s="6" r="B56"/>
      <c s="6" r="C56"/>
      <c s="6" r="D56"/>
      <c s="6" r="E56"/>
      <c s="6" r="F56"/>
      <c s="6" r="G56"/>
      <c s="6" r="H56"/>
      <c s="6" r="I56"/>
      <c s="6" r="J56"/>
      <c s="6" r="K56"/>
      <c s="6" r="L56"/>
      <c s="6" r="M56"/>
      <c s="6" r="N56"/>
      <c s="6" r="O56"/>
      <c s="6" r="P56"/>
      <c s="6" r="Q56"/>
      <c s="6" r="R56"/>
      <c s="6" r="S56"/>
      <c s="6" r="T56"/>
    </row>
    <row r="57">
      <c s="96" r="A57"/>
      <c s="6" r="B57"/>
      <c s="6" r="C57"/>
      <c s="6" r="D57"/>
      <c s="6" r="E57"/>
      <c s="6" r="F57"/>
      <c s="6" r="G57"/>
      <c s="6" r="H57"/>
      <c s="6" r="I57"/>
      <c s="6" r="J57"/>
      <c s="6" r="K57"/>
      <c s="6" r="L57"/>
      <c s="6" r="M57"/>
      <c s="6" r="N57"/>
      <c s="6" r="O57"/>
      <c s="6" r="P57"/>
      <c s="6" r="Q57"/>
      <c s="6" r="R57"/>
      <c s="6" r="S57"/>
      <c s="6" r="T57"/>
    </row>
    <row r="58">
      <c s="96" r="A58"/>
      <c s="6" r="B58"/>
      <c s="6" r="C58"/>
      <c s="6" r="D58"/>
      <c s="6" r="E58"/>
      <c s="6" r="F58"/>
      <c s="6" r="G58"/>
      <c s="6" r="H58"/>
      <c s="6" r="I58"/>
      <c s="6" r="J58"/>
      <c s="6" r="K58"/>
      <c s="6" r="L58"/>
      <c s="6" r="M58"/>
      <c s="6" r="N58"/>
      <c s="6" r="O58"/>
      <c s="6" r="P58"/>
      <c s="6" r="Q58"/>
      <c s="6" r="R58"/>
      <c s="6" r="S58"/>
      <c s="6" r="T58"/>
    </row>
    <row r="59">
      <c s="96" r="A59"/>
      <c s="6" r="B59"/>
      <c s="6" r="C59"/>
      <c s="6" r="D59"/>
      <c s="6" r="E59"/>
      <c s="6" r="F59"/>
      <c s="6" r="G59"/>
      <c s="6" r="H59"/>
      <c s="6" r="I59"/>
      <c s="6" r="J59"/>
      <c s="6" r="K59"/>
      <c s="6" r="L59"/>
      <c s="6" r="M59"/>
      <c s="6" r="N59"/>
      <c s="6" r="O59"/>
      <c s="6" r="P59"/>
      <c s="6" r="Q59"/>
      <c s="6" r="R59"/>
      <c s="6" r="S59"/>
      <c s="6" r="T59"/>
    </row>
    <row r="60">
      <c s="96" r="A60"/>
      <c s="6" r="B60"/>
      <c s="6" r="C60"/>
      <c s="6" r="D60"/>
      <c s="6" r="E60"/>
      <c s="6" r="F60"/>
      <c s="6" r="G60"/>
      <c s="6" r="H60"/>
      <c s="6" r="I60"/>
      <c s="6" r="J60"/>
      <c s="6" r="K60"/>
      <c s="6" r="L60"/>
      <c s="6" r="M60"/>
      <c s="6" r="N60"/>
      <c s="6" r="O60"/>
      <c s="6" r="P60"/>
      <c s="6" r="Q60"/>
      <c s="6" r="R60"/>
      <c s="6" r="S60"/>
      <c s="6" r="T60"/>
    </row>
    <row r="61">
      <c s="96" r="A61"/>
      <c s="6" r="B61"/>
      <c s="6" r="C61"/>
      <c s="6" r="D61"/>
      <c s="6" r="E61"/>
      <c s="6" r="F61"/>
      <c s="6" r="G61"/>
      <c s="6" r="H61"/>
      <c s="6" r="I61"/>
      <c s="6" r="J61"/>
      <c s="6" r="K61"/>
      <c s="6" r="L61"/>
      <c s="6" r="M61"/>
      <c s="6" r="N61"/>
      <c s="6" r="O61"/>
      <c s="6" r="P61"/>
      <c s="6" r="Q61"/>
      <c s="6" r="R61"/>
      <c s="6" r="S61"/>
      <c s="6" r="T61"/>
    </row>
    <row r="62">
      <c s="96" r="A62"/>
      <c s="6" r="B62"/>
      <c s="6" r="C62"/>
      <c s="6" r="D62"/>
      <c s="6" r="E62"/>
      <c s="6" r="F62"/>
      <c s="6" r="G62"/>
      <c s="6" r="H62"/>
      <c s="6" r="I62"/>
      <c s="6" r="J62"/>
      <c s="6" r="K62"/>
      <c s="6" r="L62"/>
      <c s="6" r="M62"/>
      <c s="6" r="N62"/>
      <c s="6" r="O62"/>
      <c s="6" r="P62"/>
      <c s="6" r="Q62"/>
      <c s="6" r="R62"/>
      <c s="6" r="S62"/>
      <c s="6" r="T62"/>
    </row>
    <row r="63">
      <c s="96" r="A63"/>
      <c s="6" r="B63"/>
      <c s="6" r="C63"/>
      <c s="6" r="D63"/>
      <c s="6" r="E63"/>
      <c s="6" r="F63"/>
      <c s="6" r="G63"/>
      <c s="6" r="H63"/>
      <c s="6" r="I63"/>
      <c s="6" r="J63"/>
      <c s="6" r="K63"/>
      <c s="6" r="L63"/>
      <c s="6" r="M63"/>
      <c s="6" r="N63"/>
      <c s="6" r="O63"/>
      <c s="6" r="P63"/>
      <c s="6" r="Q63"/>
      <c s="6" r="R63"/>
      <c s="6" r="S63"/>
      <c s="6" r="T63"/>
    </row>
    <row r="64">
      <c s="96" r="A64"/>
      <c s="6" r="B64"/>
      <c s="6" r="C64"/>
      <c s="6" r="D64"/>
      <c s="6" r="E64"/>
      <c s="6" r="F64"/>
      <c s="6" r="G64"/>
      <c s="6" r="H64"/>
      <c s="6" r="I64"/>
      <c s="6" r="J64"/>
      <c s="6" r="K64"/>
      <c s="6" r="L64"/>
      <c s="6" r="M64"/>
      <c s="6" r="N64"/>
      <c s="6" r="O64"/>
      <c s="6" r="P64"/>
      <c s="6" r="Q64"/>
      <c s="6" r="R64"/>
      <c s="6" r="S64"/>
      <c s="6" r="T64"/>
    </row>
    <row r="65">
      <c s="96" r="A65"/>
      <c s="6" r="B65"/>
      <c s="6" r="C65"/>
      <c s="6" r="D65"/>
      <c s="6" r="E65"/>
      <c s="6" r="F65"/>
      <c s="6" r="G65"/>
      <c s="6" r="H65"/>
      <c s="6" r="I65"/>
      <c s="6" r="J65"/>
      <c s="6" r="K65"/>
      <c s="6" r="L65"/>
      <c s="6" r="M65"/>
      <c s="6" r="N65"/>
      <c s="6" r="O65"/>
      <c s="6" r="P65"/>
      <c s="6" r="Q65"/>
      <c s="6" r="R65"/>
      <c s="6" r="S65"/>
      <c s="6" r="T65"/>
    </row>
    <row r="66">
      <c s="96" r="A66"/>
      <c s="6" r="B66"/>
      <c s="6" r="C66"/>
      <c s="6" r="D66"/>
      <c s="6" r="E66"/>
      <c s="6" r="F66"/>
      <c s="6" r="G66"/>
      <c s="6" r="H66"/>
      <c s="6" r="I66"/>
      <c s="6" r="J66"/>
      <c s="6" r="K66"/>
      <c s="6" r="L66"/>
      <c s="6" r="M66"/>
      <c s="6" r="N66"/>
      <c s="6" r="O66"/>
      <c s="6" r="P66"/>
      <c s="6" r="Q66"/>
      <c s="6" r="R66"/>
      <c s="6" r="S66"/>
      <c s="6" r="T66"/>
    </row>
    <row r="67">
      <c s="96" r="A67"/>
      <c s="6" r="B67"/>
      <c s="6" r="C67"/>
      <c s="6" r="D67"/>
      <c s="6" r="E67"/>
      <c s="6" r="F67"/>
      <c s="6" r="G67"/>
      <c s="6" r="H67"/>
      <c s="6" r="I67"/>
      <c s="6" r="J67"/>
      <c s="6" r="K67"/>
      <c s="6" r="L67"/>
      <c s="6" r="M67"/>
      <c s="6" r="N67"/>
      <c s="6" r="O67"/>
      <c s="6" r="P67"/>
      <c s="6" r="Q67"/>
      <c s="6" r="R67"/>
      <c s="6" r="S67"/>
      <c s="6" r="T67"/>
    </row>
    <row r="68">
      <c s="96" r="A68"/>
      <c s="6" r="B68"/>
      <c s="6" r="C68"/>
      <c s="6" r="D68"/>
      <c s="6" r="E68"/>
      <c s="6" r="F68"/>
      <c s="6" r="G68"/>
      <c s="6" r="H68"/>
      <c s="6" r="I68"/>
      <c s="6" r="J68"/>
      <c s="6" r="K68"/>
      <c s="6" r="L68"/>
      <c s="6" r="M68"/>
      <c s="6" r="N68"/>
      <c s="6" r="O68"/>
      <c s="6" r="P68"/>
      <c s="6" r="Q68"/>
      <c s="6" r="R68"/>
      <c s="6" r="S68"/>
      <c s="6" r="T68"/>
    </row>
    <row r="69">
      <c s="96" r="A69"/>
      <c s="6" r="B69"/>
      <c s="6" r="C69"/>
      <c s="6" r="D69"/>
      <c s="6" r="E69"/>
      <c s="6" r="F69"/>
      <c s="6" r="G69"/>
      <c s="6" r="H69"/>
      <c s="6" r="I69"/>
      <c s="6" r="J69"/>
      <c s="6" r="K69"/>
      <c s="6" r="L69"/>
      <c s="6" r="M69"/>
      <c s="6" r="N69"/>
      <c s="6" r="O69"/>
      <c s="6" r="P69"/>
      <c s="6" r="Q69"/>
      <c s="6" r="R69"/>
      <c s="6" r="S69"/>
      <c s="6" r="T69"/>
    </row>
    <row r="70">
      <c s="96" r="A70"/>
      <c s="6" r="B70"/>
      <c s="6" r="C70"/>
      <c s="6" r="D70"/>
      <c s="6" r="E70"/>
      <c s="6" r="F70"/>
      <c s="6" r="G70"/>
      <c s="6" r="H70"/>
      <c s="6" r="I70"/>
      <c s="6" r="J70"/>
      <c s="6" r="K70"/>
      <c s="6" r="L70"/>
      <c s="6" r="M70"/>
      <c s="6" r="N70"/>
      <c s="6" r="O70"/>
      <c s="6" r="P70"/>
      <c s="6" r="Q70"/>
      <c s="6" r="R70"/>
      <c s="6" r="S70"/>
      <c s="6" r="T70"/>
    </row>
    <row r="71">
      <c s="96" r="A71"/>
      <c s="6" r="B71"/>
      <c s="6" r="C71"/>
      <c s="6" r="D71"/>
      <c s="6" r="E71"/>
      <c s="6" r="F71"/>
      <c s="6" r="G71"/>
      <c s="6" r="H71"/>
      <c s="6" r="I71"/>
      <c s="6" r="J71"/>
      <c s="6" r="K71"/>
      <c s="6" r="L71"/>
      <c s="6" r="M71"/>
      <c s="6" r="N71"/>
      <c s="6" r="O71"/>
      <c s="6" r="P71"/>
      <c s="6" r="Q71"/>
      <c s="6" r="R71"/>
      <c s="6" r="S71"/>
      <c s="6" r="T71"/>
    </row>
    <row r="72">
      <c s="96" r="A72"/>
      <c s="6" r="B72"/>
      <c s="6" r="C72"/>
      <c s="6" r="D72"/>
      <c s="6" r="E72"/>
      <c s="6" r="F72"/>
      <c s="6" r="G72"/>
      <c s="6" r="H72"/>
      <c s="6" r="I72"/>
      <c s="6" r="J72"/>
      <c s="6" r="K72"/>
      <c s="6" r="L72"/>
      <c s="6" r="M72"/>
      <c s="6" r="N72"/>
      <c s="6" r="O72"/>
      <c s="6" r="P72"/>
      <c s="6" r="Q72"/>
      <c s="6" r="R72"/>
      <c s="6" r="S72"/>
      <c s="6" r="T72"/>
    </row>
    <row r="73">
      <c s="96" r="A73"/>
      <c s="6" r="B73"/>
      <c s="6" r="C73"/>
      <c s="6" r="D73"/>
      <c s="6" r="E73"/>
      <c s="6" r="F73"/>
      <c s="6" r="G73"/>
      <c s="6" r="H73"/>
      <c s="6" r="I73"/>
      <c s="6" r="J73"/>
      <c s="6" r="K73"/>
      <c s="6" r="L73"/>
      <c s="6" r="M73"/>
      <c s="6" r="N73"/>
      <c s="6" r="O73"/>
      <c s="6" r="P73"/>
      <c s="6" r="Q73"/>
      <c s="6" r="R73"/>
      <c s="6" r="S73"/>
      <c s="6" r="T73"/>
    </row>
    <row r="74">
      <c s="96" r="A74"/>
      <c s="6" r="B74"/>
      <c s="6" r="C74"/>
      <c s="6" r="D74"/>
      <c s="6" r="E74"/>
      <c s="6" r="F74"/>
      <c s="6" r="G74"/>
      <c s="6" r="H74"/>
      <c s="6" r="I74"/>
      <c s="6" r="J74"/>
      <c s="6" r="K74"/>
      <c s="6" r="L74"/>
      <c s="6" r="M74"/>
      <c s="6" r="N74"/>
      <c s="6" r="O74"/>
      <c s="6" r="P74"/>
      <c s="6" r="Q74"/>
      <c s="6" r="R74"/>
      <c s="6" r="S74"/>
      <c s="6" r="T74"/>
    </row>
    <row r="75">
      <c s="96" r="A75"/>
      <c s="6" r="B75"/>
      <c s="6" r="C75"/>
      <c s="6" r="D75"/>
      <c s="6" r="E75"/>
      <c s="6" r="F75"/>
      <c s="6" r="G75"/>
      <c s="6" r="H75"/>
      <c s="6" r="I75"/>
      <c s="6" r="J75"/>
      <c s="6" r="K75"/>
      <c s="6" r="L75"/>
      <c s="6" r="M75"/>
      <c s="6" r="N75"/>
      <c s="6" r="O75"/>
      <c s="6" r="P75"/>
      <c s="6" r="Q75"/>
      <c s="6" r="R75"/>
      <c s="6" r="S75"/>
      <c s="6" r="T75"/>
    </row>
    <row r="76">
      <c s="96" r="A76"/>
      <c s="6" r="B76"/>
      <c s="6" r="C76"/>
      <c s="6" r="D76"/>
      <c s="6" r="E76"/>
      <c s="6" r="F76"/>
      <c s="6" r="G76"/>
      <c s="6" r="H76"/>
      <c s="6" r="I76"/>
      <c s="6" r="J76"/>
      <c s="6" r="K76"/>
      <c s="6" r="L76"/>
      <c s="6" r="M76"/>
      <c s="6" r="N76"/>
      <c s="6" r="O76"/>
      <c s="6" r="P76"/>
      <c s="6" r="Q76"/>
      <c s="6" r="R76"/>
      <c s="6" r="S76"/>
      <c s="6" r="T76"/>
    </row>
    <row r="77">
      <c s="96" r="A77"/>
      <c s="6" r="B77"/>
      <c s="6" r="C77"/>
      <c s="6" r="D77"/>
      <c s="6" r="E77"/>
      <c s="6" r="F77"/>
      <c s="6" r="G77"/>
      <c s="6" r="H77"/>
      <c s="6" r="I77"/>
      <c s="6" r="J77"/>
      <c s="6" r="K77"/>
      <c s="6" r="L77"/>
      <c s="6" r="M77"/>
      <c s="6" r="N77"/>
      <c s="6" r="O77"/>
      <c s="6" r="P77"/>
      <c s="6" r="Q77"/>
      <c s="6" r="R77"/>
      <c s="6" r="S77"/>
      <c s="6" r="T77"/>
    </row>
    <row r="78">
      <c s="96" r="A78"/>
      <c s="6" r="B78"/>
      <c s="6" r="C78"/>
      <c s="6" r="D78"/>
      <c s="6" r="E78"/>
      <c s="6" r="F78"/>
      <c s="6" r="G78"/>
      <c s="6" r="H78"/>
      <c s="6" r="I78"/>
      <c s="6" r="J78"/>
      <c s="6" r="K78"/>
      <c s="6" r="L78"/>
      <c s="6" r="M78"/>
      <c s="6" r="N78"/>
      <c s="6" r="O78"/>
      <c s="6" r="P78"/>
      <c s="6" r="Q78"/>
      <c s="6" r="R78"/>
      <c s="6" r="S78"/>
      <c s="6" r="T78"/>
    </row>
    <row r="79">
      <c s="96" r="A79"/>
      <c s="6" r="B79"/>
      <c s="6" r="C79"/>
      <c s="6" r="D79"/>
      <c s="6" r="E79"/>
      <c s="6" r="F79"/>
      <c s="6" r="G79"/>
      <c s="6" r="H79"/>
      <c s="6" r="I79"/>
      <c s="6" r="J79"/>
      <c s="6" r="K79"/>
      <c s="6" r="L79"/>
      <c s="6" r="M79"/>
      <c s="6" r="N79"/>
      <c s="6" r="O79"/>
      <c s="6" r="P79"/>
      <c s="6" r="Q79"/>
      <c s="6" r="R79"/>
      <c s="6" r="S79"/>
      <c s="6" r="T79"/>
    </row>
    <row r="80">
      <c s="96" r="A80"/>
      <c s="6" r="B80"/>
      <c s="6" r="C80"/>
      <c s="6" r="D80"/>
      <c s="6" r="E80"/>
      <c s="6" r="F80"/>
      <c s="6" r="G80"/>
      <c s="6" r="H80"/>
      <c s="6" r="I80"/>
      <c s="6" r="J80"/>
      <c s="6" r="K80"/>
      <c s="6" r="L80"/>
      <c s="6" r="M80"/>
      <c s="6" r="N80"/>
      <c s="6" r="O80"/>
      <c s="6" r="P80"/>
      <c s="6" r="Q80"/>
      <c s="6" r="R80"/>
      <c s="6" r="S80"/>
      <c s="6" r="T80"/>
    </row>
    <row r="81">
      <c s="96" r="A81"/>
      <c s="6" r="B81"/>
      <c s="6" r="C81"/>
      <c s="6" r="D81"/>
      <c s="6" r="E81"/>
      <c s="6" r="F81"/>
      <c s="6" r="G81"/>
      <c s="6" r="H81"/>
      <c s="6" r="I81"/>
      <c s="6" r="J81"/>
      <c s="6" r="K81"/>
      <c s="6" r="L81"/>
      <c s="6" r="M81"/>
      <c s="6" r="N81"/>
      <c s="6" r="O81"/>
      <c s="6" r="P81"/>
      <c s="6" r="Q81"/>
      <c s="6" r="R81"/>
      <c s="6" r="S81"/>
      <c s="6" r="T81"/>
    </row>
    <row r="82">
      <c s="96" r="A82"/>
      <c s="6" r="B82"/>
      <c s="6" r="C82"/>
      <c s="6" r="D82"/>
      <c s="6" r="E82"/>
      <c s="6" r="F82"/>
      <c s="6" r="G82"/>
      <c s="6" r="H82"/>
      <c s="6" r="I82"/>
      <c s="6" r="J82"/>
      <c s="6" r="K82"/>
      <c s="6" r="L82"/>
      <c s="6" r="M82"/>
      <c s="6" r="N82"/>
      <c s="6" r="O82"/>
      <c s="6" r="P82"/>
      <c s="6" r="Q82"/>
      <c s="6" r="R82"/>
      <c s="6" r="S82"/>
      <c s="6" r="T82"/>
    </row>
    <row r="83">
      <c s="96" r="A83"/>
      <c s="6" r="B83"/>
      <c s="6" r="C83"/>
      <c s="6" r="D83"/>
      <c s="6" r="E83"/>
      <c s="6" r="F83"/>
      <c s="6" r="G83"/>
      <c s="6" r="H83"/>
      <c s="6" r="I83"/>
      <c s="6" r="J83"/>
      <c s="6" r="K83"/>
      <c s="6" r="L83"/>
      <c s="6" r="M83"/>
      <c s="6" r="N83"/>
      <c s="6" r="O83"/>
      <c s="6" r="P83"/>
      <c s="6" r="Q83"/>
      <c s="6" r="R83"/>
      <c s="6" r="S83"/>
      <c s="6" r="T83"/>
    </row>
    <row r="84">
      <c s="96" r="A84"/>
      <c s="6" r="B84"/>
      <c s="6" r="C84"/>
      <c s="6" r="D84"/>
      <c s="6" r="E84"/>
      <c s="6" r="F84"/>
      <c s="6" r="G84"/>
      <c s="6" r="H84"/>
      <c s="6" r="I84"/>
      <c s="6" r="J84"/>
      <c s="6" r="K84"/>
      <c s="6" r="L84"/>
      <c s="6" r="M84"/>
      <c s="6" r="N84"/>
      <c s="6" r="O84"/>
      <c s="6" r="P84"/>
      <c s="6" r="Q84"/>
      <c s="6" r="R84"/>
      <c s="6" r="S84"/>
      <c s="6" r="T84"/>
    </row>
    <row r="85">
      <c s="96" r="A85"/>
      <c s="6" r="B85"/>
      <c s="6" r="C85"/>
      <c s="6" r="D85"/>
      <c s="6" r="E85"/>
      <c s="6" r="F85"/>
      <c s="6" r="G85"/>
      <c s="6" r="H85"/>
      <c s="6" r="I85"/>
      <c s="6" r="J85"/>
      <c s="6" r="K85"/>
      <c s="6" r="L85"/>
      <c s="6" r="M85"/>
      <c s="6" r="N85"/>
      <c s="6" r="O85"/>
      <c s="6" r="P85"/>
      <c s="6" r="Q85"/>
      <c s="6" r="R85"/>
      <c s="6" r="S85"/>
      <c s="6" r="T85"/>
    </row>
    <row r="86">
      <c s="96" r="A86"/>
      <c s="6" r="B86"/>
      <c s="6" r="C86"/>
      <c s="6" r="D86"/>
      <c s="6" r="E86"/>
      <c s="6" r="F86"/>
      <c s="6" r="G86"/>
      <c s="6" r="H86"/>
      <c s="6" r="I86"/>
      <c s="6" r="J86"/>
      <c s="6" r="K86"/>
      <c s="6" r="L86"/>
      <c s="6" r="M86"/>
      <c s="6" r="N86"/>
      <c s="6" r="O86"/>
      <c s="6" r="P86"/>
      <c s="6" r="Q86"/>
      <c s="6" r="R86"/>
      <c s="6" r="S86"/>
      <c s="6" r="T86"/>
    </row>
    <row r="87">
      <c s="96" r="A87"/>
      <c s="6" r="B87"/>
      <c s="6" r="C87"/>
      <c s="6" r="D87"/>
      <c s="6" r="E87"/>
      <c s="6" r="F87"/>
      <c s="6" r="G87"/>
      <c s="6" r="H87"/>
      <c s="6" r="I87"/>
      <c s="6" r="J87"/>
      <c s="6" r="K87"/>
      <c s="6" r="L87"/>
      <c s="6" r="M87"/>
      <c s="6" r="N87"/>
      <c s="6" r="O87"/>
      <c s="6" r="P87"/>
      <c s="6" r="Q87"/>
      <c s="6" r="R87"/>
      <c s="6" r="S87"/>
      <c s="6" r="T87"/>
    </row>
    <row r="88">
      <c s="96" r="A88"/>
      <c s="6" r="B88"/>
      <c s="6" r="C88"/>
      <c s="6" r="D88"/>
      <c s="6" r="E88"/>
      <c s="6" r="F88"/>
      <c s="6" r="G88"/>
      <c s="6" r="H88"/>
      <c s="6" r="I88"/>
      <c s="6" r="J88"/>
      <c s="6" r="K88"/>
      <c s="6" r="L88"/>
      <c s="6" r="M88"/>
      <c s="6" r="N88"/>
      <c s="6" r="O88"/>
      <c s="6" r="P88"/>
      <c s="6" r="Q88"/>
      <c s="6" r="R88"/>
      <c s="6" r="S88"/>
      <c s="6" r="T88"/>
    </row>
    <row r="89">
      <c s="96" r="A89"/>
      <c s="6" r="B89"/>
      <c s="6" r="C89"/>
      <c s="6" r="D89"/>
      <c s="6" r="E89"/>
      <c s="6" r="F89"/>
      <c s="6" r="G89"/>
      <c s="6" r="H89"/>
      <c s="6" r="I89"/>
      <c s="6" r="J89"/>
      <c s="6" r="K89"/>
      <c s="6" r="L89"/>
      <c s="6" r="M89"/>
      <c s="6" r="N89"/>
      <c s="6" r="O89"/>
      <c s="6" r="P89"/>
      <c s="6" r="Q89"/>
      <c s="6" r="R89"/>
      <c s="6" r="S89"/>
      <c s="6" r="T89"/>
    </row>
    <row r="90">
      <c s="96" r="A90"/>
      <c s="6" r="B90"/>
      <c s="6" r="C90"/>
      <c s="6" r="D90"/>
      <c s="6" r="E90"/>
      <c s="6" r="F90"/>
      <c s="6" r="G90"/>
      <c s="6" r="H90"/>
      <c s="6" r="I90"/>
      <c s="6" r="J90"/>
      <c s="6" r="K90"/>
      <c s="6" r="L90"/>
      <c s="6" r="M90"/>
      <c s="6" r="N90"/>
      <c s="6" r="O90"/>
      <c s="6" r="P90"/>
      <c s="6" r="Q90"/>
      <c s="6" r="R90"/>
      <c s="6" r="S90"/>
      <c s="6" r="T90"/>
    </row>
    <row r="91">
      <c s="96" r="A91"/>
      <c s="6" r="B91"/>
      <c s="6" r="C91"/>
      <c s="6" r="D91"/>
      <c s="6" r="E91"/>
      <c s="6" r="F91"/>
      <c s="6" r="G91"/>
      <c s="6" r="H91"/>
      <c s="6" r="I91"/>
      <c s="6" r="J91"/>
      <c s="6" r="K91"/>
      <c s="6" r="L91"/>
      <c s="6" r="M91"/>
      <c s="6" r="N91"/>
      <c s="6" r="O91"/>
      <c s="6" r="P91"/>
      <c s="6" r="Q91"/>
      <c s="6" r="R91"/>
      <c s="6" r="S91"/>
      <c s="6" r="T91"/>
    </row>
    <row r="92">
      <c s="96" r="A92"/>
      <c s="6" r="B92"/>
      <c s="6" r="C92"/>
      <c s="6" r="D92"/>
      <c s="6" r="E92"/>
      <c s="6" r="F92"/>
      <c s="6" r="G92"/>
      <c s="6" r="H92"/>
      <c s="6" r="I92"/>
      <c s="6" r="J92"/>
      <c s="6" r="K92"/>
      <c s="6" r="L92"/>
      <c s="6" r="M92"/>
      <c s="6" r="N92"/>
      <c s="6" r="O92"/>
      <c s="6" r="P92"/>
      <c s="6" r="Q92"/>
      <c s="6" r="R92"/>
      <c s="6" r="S92"/>
      <c s="6" r="T92"/>
    </row>
    <row r="93">
      <c s="96" r="A93"/>
      <c s="6" r="B93"/>
      <c s="6" r="C93"/>
      <c s="6" r="D93"/>
      <c s="6" r="E93"/>
      <c s="6" r="F93"/>
      <c s="6" r="G93"/>
      <c s="6" r="H93"/>
      <c s="6" r="I93"/>
      <c s="6" r="J93"/>
      <c s="6" r="K93"/>
      <c s="6" r="L93"/>
      <c s="6" r="M93"/>
      <c s="6" r="N93"/>
      <c s="6" r="O93"/>
      <c s="6" r="P93"/>
      <c s="6" r="Q93"/>
      <c s="6" r="R93"/>
      <c s="6" r="S93"/>
      <c s="6" r="T93"/>
    </row>
    <row r="94">
      <c s="96" r="A94"/>
      <c s="6" r="B94"/>
      <c s="6" r="C94"/>
      <c s="6" r="D94"/>
      <c s="6" r="E94"/>
      <c s="6" r="F94"/>
      <c s="6" r="G94"/>
      <c s="6" r="H94"/>
      <c s="6" r="I94"/>
      <c s="6" r="J94"/>
      <c s="6" r="K94"/>
      <c s="6" r="L94"/>
      <c s="6" r="M94"/>
      <c s="6" r="N94"/>
      <c s="6" r="O94"/>
      <c s="6" r="P94"/>
      <c s="6" r="Q94"/>
      <c s="6" r="R94"/>
      <c s="6" r="S94"/>
      <c s="6" r="T94"/>
    </row>
    <row r="95">
      <c s="96" r="A95"/>
      <c s="6" r="B95"/>
      <c s="6" r="C95"/>
      <c s="6" r="D95"/>
      <c s="6" r="E95"/>
      <c s="6" r="F95"/>
      <c s="6" r="G95"/>
      <c s="6" r="H95"/>
      <c s="6" r="I95"/>
      <c s="6" r="J95"/>
      <c s="6" r="K95"/>
      <c s="6" r="L95"/>
      <c s="6" r="M95"/>
      <c s="6" r="N95"/>
      <c s="6" r="O95"/>
      <c s="6" r="P95"/>
      <c s="6" r="Q95"/>
      <c s="6" r="R95"/>
      <c s="6" r="S95"/>
      <c s="6" r="T95"/>
    </row>
    <row r="96">
      <c s="96" r="A96"/>
      <c s="6" r="B96"/>
      <c s="6" r="C96"/>
      <c s="6" r="D96"/>
      <c s="6" r="E96"/>
      <c s="6" r="F96"/>
      <c s="6" r="G96"/>
      <c s="6" r="H96"/>
      <c s="6" r="I96"/>
      <c s="6" r="J96"/>
      <c s="6" r="K96"/>
      <c s="6" r="L96"/>
      <c s="6" r="M96"/>
      <c s="6" r="N96"/>
      <c s="6" r="O96"/>
      <c s="6" r="P96"/>
      <c s="6" r="Q96"/>
      <c s="6" r="R96"/>
      <c s="6" r="S96"/>
      <c s="6" r="T96"/>
    </row>
    <row r="97">
      <c s="96" r="A97"/>
      <c s="6" r="B97"/>
      <c s="6" r="C97"/>
      <c s="6" r="D97"/>
      <c s="6" r="E97"/>
      <c s="6" r="F97"/>
      <c s="6" r="G97"/>
      <c s="6" r="H97"/>
      <c s="6" r="I97"/>
      <c s="6" r="J97"/>
      <c s="6" r="K97"/>
      <c s="6" r="L97"/>
      <c s="6" r="M97"/>
      <c s="6" r="N97"/>
      <c s="6" r="O97"/>
      <c s="6" r="P97"/>
      <c s="6" r="Q97"/>
      <c s="6" r="R97"/>
      <c s="6" r="S97"/>
      <c s="6" r="T97"/>
    </row>
    <row r="98">
      <c s="96" r="A98"/>
      <c s="6" r="B98"/>
      <c s="6" r="C98"/>
      <c s="6" r="D98"/>
      <c s="6" r="E98"/>
      <c s="6" r="F98"/>
      <c s="6" r="G98"/>
      <c s="6" r="H98"/>
      <c s="6" r="I98"/>
      <c s="6" r="J98"/>
      <c s="6" r="K98"/>
      <c s="6" r="L98"/>
      <c s="6" r="M98"/>
      <c s="6" r="N98"/>
      <c s="6" r="O98"/>
      <c s="6" r="P98"/>
      <c s="6" r="Q98"/>
      <c s="6" r="R98"/>
      <c s="6" r="S98"/>
      <c s="6" r="T98"/>
    </row>
    <row r="99">
      <c s="96" r="A99"/>
      <c s="6" r="B99"/>
      <c s="6" r="C99"/>
      <c s="6" r="D99"/>
      <c s="6" r="E99"/>
      <c s="6" r="F99"/>
      <c s="6" r="G99"/>
      <c s="6" r="H99"/>
      <c s="6" r="I99"/>
      <c s="6" r="J99"/>
      <c s="6" r="K99"/>
      <c s="6" r="L99"/>
      <c s="6" r="M99"/>
      <c s="6" r="N99"/>
      <c s="6" r="O99"/>
      <c s="6" r="P99"/>
      <c s="6" r="Q99"/>
      <c s="6" r="R99"/>
      <c s="6" r="S99"/>
      <c s="6" r="T99"/>
    </row>
    <row r="100">
      <c s="96" r="A100"/>
      <c s="6" r="B100"/>
      <c s="6" r="C100"/>
      <c s="6" r="D100"/>
      <c s="6" r="E100"/>
      <c s="6" r="F100"/>
      <c s="6" r="G100"/>
      <c s="6" r="H100"/>
      <c s="6" r="I100"/>
      <c s="6" r="J100"/>
      <c s="6" r="K100"/>
      <c s="6" r="L100"/>
      <c s="6" r="M100"/>
      <c s="6" r="N100"/>
      <c s="6" r="O100"/>
      <c s="6" r="P100"/>
      <c s="6" r="Q100"/>
      <c s="6" r="R100"/>
      <c s="6" r="S100"/>
      <c s="6" r="T100"/>
    </row>
    <row r="101">
      <c s="96" r="A101"/>
      <c s="6" r="B101"/>
      <c s="6" r="C101"/>
      <c s="6" r="D101"/>
      <c s="6" r="E101"/>
      <c s="6" r="F101"/>
      <c s="6" r="G101"/>
      <c s="6" r="H101"/>
      <c s="6" r="I101"/>
      <c s="6" r="J101"/>
      <c s="6" r="K101"/>
      <c s="6" r="L101"/>
      <c s="6" r="M101"/>
      <c s="6" r="N101"/>
      <c s="6" r="O101"/>
      <c s="6" r="P101"/>
      <c s="6" r="Q101"/>
      <c s="6" r="R101"/>
      <c s="6" r="S101"/>
      <c s="6" r="T101"/>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3.57" defaultRowHeight="15.0"/>
  <cols>
    <col min="1" customWidth="1" max="1" width="9.71"/>
    <col min="2" customWidth="1" max="2" width="4.14"/>
    <col min="3" customWidth="1" max="3" width="17.57"/>
    <col min="4" customWidth="1" max="4" width="29.86"/>
    <col min="5" customWidth="1" max="5" width="22.71"/>
    <col min="7" customWidth="1" max="7" width="8.0"/>
    <col min="8" customWidth="1" max="8" width="5.86"/>
    <col min="9" customWidth="1" max="9" width="23.29"/>
    <col min="10" customWidth="1" max="10" width="5.14"/>
    <col min="11" customWidth="1" max="11" style="2" width="15.43"/>
    <col min="12" customWidth="1" max="12" width="5.71"/>
    <col min="13" customWidth="1" max="13" style="2" width="17.43"/>
    <col min="14" customWidth="1" max="14" hidden="1" width="6.14"/>
    <col min="15" customWidth="1" max="15" style="2" hidden="1" width="13.71"/>
    <col min="17" customWidth="1" max="17" width="9.14"/>
    <col min="18" customWidth="1" max="18" style="31" width="34.71"/>
  </cols>
  <sheetData>
    <row customHeight="1" s="101" customFormat="1" r="1" ht="9.75">
      <c t="s" s="83" r="A1">
        <v>13</v>
      </c>
      <c t="s" s="83" r="B1">
        <v>11</v>
      </c>
      <c t="s" s="29" r="C1">
        <v>5</v>
      </c>
      <c t="s" s="29" r="D1">
        <v>165</v>
      </c>
      <c t="s" s="29" r="E1">
        <v>166</v>
      </c>
      <c t="s" s="29" r="F1">
        <v>167</v>
      </c>
      <c t="s" s="44" r="G1">
        <v>17</v>
      </c>
      <c t="s" s="44" r="H1">
        <v>168</v>
      </c>
      <c t="s" s="28" r="I1">
        <v>169</v>
      </c>
      <c t="s" s="44" r="J1">
        <v>19</v>
      </c>
      <c t="s" s="20" r="K1">
        <v>21</v>
      </c>
      <c t="s" s="44" r="L1">
        <v>23</v>
      </c>
      <c t="s" s="20" r="M1">
        <v>25</v>
      </c>
      <c t="s" s="44" r="N1">
        <v>27</v>
      </c>
      <c t="s" s="20" r="O1">
        <v>29</v>
      </c>
      <c t="s" s="20" r="P1">
        <v>170</v>
      </c>
      <c t="s" s="44" r="Q1">
        <v>171</v>
      </c>
      <c t="s" s="28" r="R1">
        <v>172</v>
      </c>
    </row>
    <row customHeight="1" r="2" ht="9.75">
      <c t="s" s="95" r="A2">
        <v>173</v>
      </c>
      <c t="s" s="37" r="B2">
        <v>174</v>
      </c>
      <c t="s" s="13" r="C2">
        <v>175</v>
      </c>
      <c t="s" s="13" r="D2">
        <v>176</v>
      </c>
      <c t="s" s="13" r="E2">
        <v>177</v>
      </c>
      <c t="s" s="13" r="F2">
        <v>178</v>
      </c>
      <c s="50" r="G2"/>
      <c s="50" r="H2"/>
      <c s="61" r="I2"/>
      <c t="s" s="85" r="J2">
        <v>9</v>
      </c>
      <c s="62" r="K2"/>
      <c s="16" r="L2"/>
      <c s="16" r="M2"/>
      <c s="43" r="N2"/>
      <c s="43" r="O2"/>
      <c t="s" s="100" r="P2">
        <v>179</v>
      </c>
      <c s="50" r="Q2"/>
      <c s="75" r="R2"/>
    </row>
    <row customHeight="1" r="3" ht="9.75">
      <c t="s" s="95" r="A3">
        <v>173</v>
      </c>
      <c t="s" s="37" r="B3">
        <v>180</v>
      </c>
      <c s="13" r="C3"/>
      <c t="s" s="13" r="D3">
        <v>181</v>
      </c>
      <c t="s" s="13" r="E3">
        <v>182</v>
      </c>
      <c t="s" s="13" r="F3">
        <v>178</v>
      </c>
      <c s="50" r="G3"/>
      <c s="50" r="H3"/>
      <c s="61" r="I3"/>
      <c t="s" s="85" r="J3">
        <v>9</v>
      </c>
      <c s="62" r="K3"/>
      <c s="16" r="L3"/>
      <c s="16" r="M3"/>
      <c s="43" r="N3"/>
      <c s="43" r="O3"/>
      <c t="s" s="100" r="P3">
        <v>179</v>
      </c>
      <c s="50" r="Q3"/>
      <c s="75" r="R3"/>
    </row>
    <row customHeight="1" r="4" ht="9.75">
      <c t="s" s="95" r="A4">
        <v>183</v>
      </c>
      <c t="s" s="37" r="B4">
        <v>184</v>
      </c>
      <c t="s" s="13" r="C4">
        <v>185</v>
      </c>
      <c t="s" s="13" r="D4">
        <v>186</v>
      </c>
      <c t="s" s="13" r="E4">
        <v>187</v>
      </c>
      <c t="s" s="13" r="F4">
        <v>19</v>
      </c>
      <c t="s" s="23" r="G4">
        <v>188</v>
      </c>
      <c t="s" s="23" r="H4">
        <v>189</v>
      </c>
      <c s="66" r="I4"/>
      <c t="s" s="85" r="J4">
        <v>14</v>
      </c>
      <c t="s" s="85" r="K4">
        <v>190</v>
      </c>
      <c s="16" r="L4"/>
      <c s="16" r="M4"/>
      <c s="43" r="N4"/>
      <c s="43" r="O4"/>
      <c t="s" s="100" r="P4">
        <v>191</v>
      </c>
      <c s="50" r="Q4"/>
      <c s="75" r="R4"/>
    </row>
    <row customHeight="1" r="5" ht="9.75">
      <c t="s" s="95" r="A5">
        <v>183</v>
      </c>
      <c t="s" s="37" r="B5">
        <v>192</v>
      </c>
      <c s="13" r="C5"/>
      <c t="s" s="13" r="D5">
        <v>193</v>
      </c>
      <c t="s" s="13" r="E5">
        <v>194</v>
      </c>
      <c t="s" s="13" r="F5">
        <v>195</v>
      </c>
      <c s="50" r="G5"/>
      <c s="50" r="H5"/>
      <c s="61" r="I5"/>
      <c s="62" r="J5"/>
      <c s="85" r="K5"/>
      <c s="16" r="L5"/>
      <c s="16" r="M5"/>
      <c s="43" r="N5"/>
      <c s="43" r="O5"/>
      <c t="s" s="50" r="P5">
        <v>196</v>
      </c>
      <c s="50" r="Q5"/>
      <c s="75" r="R5"/>
    </row>
    <row customHeight="1" r="6" ht="9.75">
      <c t="s" s="95" r="A6">
        <v>183</v>
      </c>
      <c t="s" s="37" r="B6">
        <v>197</v>
      </c>
      <c s="13" r="C6"/>
      <c t="s" s="13" r="D6">
        <v>198</v>
      </c>
      <c t="s" s="13" r="E6">
        <v>199</v>
      </c>
      <c t="s" s="68" r="F6">
        <v>19</v>
      </c>
      <c s="50" r="G6"/>
      <c s="50" r="H6"/>
      <c s="61" r="I6"/>
      <c t="s" s="85" r="J6">
        <v>14</v>
      </c>
      <c t="s" s="85" r="K6">
        <v>200</v>
      </c>
      <c s="16" r="L6"/>
      <c s="16" r="M6"/>
      <c s="43" r="N6"/>
      <c s="43" r="O6"/>
      <c t="s" s="50" r="P6">
        <v>191</v>
      </c>
      <c s="50" r="Q6"/>
      <c s="75" r="R6"/>
    </row>
    <row customHeight="1" r="7" ht="9.75">
      <c t="s" s="95" r="A7">
        <v>183</v>
      </c>
      <c t="s" s="37" r="B7">
        <v>201</v>
      </c>
      <c s="13" r="C7"/>
      <c t="s" s="13" r="D7">
        <v>202</v>
      </c>
      <c t="s" s="13" r="E7">
        <v>203</v>
      </c>
      <c t="s" s="13" r="F7">
        <v>178</v>
      </c>
      <c t="s" s="88" r="G7">
        <v>204</v>
      </c>
      <c t="s" s="88" r="H7">
        <v>205</v>
      </c>
      <c s="15" r="I7"/>
      <c s="85" r="J7"/>
      <c s="85" r="K7"/>
      <c t="s" s="16" r="L7">
        <v>14</v>
      </c>
      <c t="s" s="16" r="M7">
        <v>206</v>
      </c>
      <c s="43" r="N7"/>
      <c s="43" r="O7"/>
      <c t="s" s="50" r="P7">
        <v>179</v>
      </c>
      <c s="50" r="Q7"/>
      <c s="75" r="R7"/>
    </row>
    <row customHeight="1" r="8" ht="9.75">
      <c t="s" s="95" r="A8">
        <v>183</v>
      </c>
      <c t="s" s="37" r="B8">
        <v>180</v>
      </c>
      <c s="13" r="C8"/>
      <c t="s" s="13" r="D8">
        <v>207</v>
      </c>
      <c t="s" s="13" r="E8">
        <v>208</v>
      </c>
      <c t="s" s="13" r="F8">
        <v>195</v>
      </c>
      <c s="50" r="G8"/>
      <c s="50" r="H8"/>
      <c s="61" r="I8"/>
      <c s="62" r="J8"/>
      <c s="85" r="K8"/>
      <c s="16" r="L8"/>
      <c s="16" r="M8"/>
      <c s="43" r="N8"/>
      <c s="43" r="O8"/>
      <c t="s" s="50" r="P8">
        <v>196</v>
      </c>
      <c s="50" r="Q8"/>
      <c s="75" r="R8"/>
    </row>
    <row customHeight="1" r="9" ht="9.75">
      <c t="s" s="95" r="A9">
        <v>209</v>
      </c>
      <c t="s" s="37" r="B9">
        <v>210</v>
      </c>
      <c t="s" s="13" r="C9">
        <v>211</v>
      </c>
      <c t="s" s="13" r="D9">
        <v>212</v>
      </c>
      <c t="s" s="13" r="E9">
        <v>213</v>
      </c>
      <c t="s" s="13" r="F9">
        <v>195</v>
      </c>
      <c s="50" r="G9"/>
      <c s="50" r="H9"/>
      <c s="61" r="I9"/>
      <c s="62" r="J9"/>
      <c s="85" r="K9"/>
      <c s="16" r="L9"/>
      <c s="16" r="M9"/>
      <c s="43" r="N9"/>
      <c s="43" r="O9"/>
      <c t="s" s="50" r="P9">
        <v>196</v>
      </c>
      <c s="50" r="Q9"/>
      <c s="75" r="R9"/>
    </row>
    <row customHeight="1" r="10" ht="9.75">
      <c t="s" s="95" r="A10">
        <v>209</v>
      </c>
      <c t="s" s="37" r="B10">
        <v>214</v>
      </c>
      <c s="13" r="C10"/>
      <c t="s" s="13" r="D10">
        <v>215</v>
      </c>
      <c t="s" s="13" r="E10">
        <v>216</v>
      </c>
      <c t="s" s="13" r="F10">
        <v>19</v>
      </c>
      <c s="50" r="G10"/>
      <c s="50" r="H10"/>
      <c s="61" r="I10"/>
      <c t="s" s="85" r="J10">
        <v>14</v>
      </c>
      <c t="s" s="85" r="K10">
        <v>217</v>
      </c>
      <c s="16" r="L10"/>
      <c s="16" r="M10"/>
      <c s="43" r="N10"/>
      <c s="43" r="O10"/>
      <c t="s" s="50" r="P10">
        <v>191</v>
      </c>
      <c s="50" r="Q10"/>
      <c s="75" r="R10"/>
    </row>
    <row customHeight="1" r="11" ht="9.75">
      <c t="s" s="95" r="A11">
        <v>209</v>
      </c>
      <c t="s" s="37" r="B11">
        <v>218</v>
      </c>
      <c s="13" r="C11"/>
      <c t="s" s="13" r="D11">
        <v>219</v>
      </c>
      <c t="s" s="13" r="E11">
        <v>220</v>
      </c>
      <c t="s" s="13" r="F11">
        <v>195</v>
      </c>
      <c s="50" r="G11"/>
      <c s="50" r="H11"/>
      <c s="61" r="I11"/>
      <c s="62" r="J11"/>
      <c s="85" r="K11"/>
      <c s="16" r="L11"/>
      <c s="16" r="M11"/>
      <c s="43" r="N11"/>
      <c s="43" r="O11"/>
      <c t="s" s="50" r="P11">
        <v>196</v>
      </c>
      <c s="50" r="Q11"/>
      <c s="75" r="R11"/>
    </row>
    <row customHeight="1" r="12" ht="9.75">
      <c t="s" s="95" r="A12">
        <v>209</v>
      </c>
      <c t="s" s="37" r="B12">
        <v>221</v>
      </c>
      <c s="13" r="C12"/>
      <c t="s" s="13" r="D12">
        <v>222</v>
      </c>
      <c t="s" s="13" r="E12">
        <v>223</v>
      </c>
      <c t="s" s="13" r="F12">
        <v>19</v>
      </c>
      <c s="50" r="G12"/>
      <c s="50" r="H12"/>
      <c s="61" r="I12"/>
      <c s="62" r="J12"/>
      <c t="s" s="85" r="K12">
        <v>224</v>
      </c>
      <c s="16" r="L12"/>
      <c s="16" r="M12"/>
      <c s="43" r="N12"/>
      <c s="43" r="O12"/>
      <c t="s" s="50" r="P12">
        <v>196</v>
      </c>
      <c s="50" r="Q12"/>
      <c s="75" r="R12"/>
    </row>
    <row customHeight="1" r="13" ht="9.75">
      <c t="s" s="95" r="A13">
        <v>209</v>
      </c>
      <c t="s" s="37" r="B13">
        <v>225</v>
      </c>
      <c s="13" r="C13"/>
      <c t="s" s="13" r="D13">
        <v>226</v>
      </c>
      <c t="s" s="13" r="E13">
        <v>223</v>
      </c>
      <c t="s" s="13" r="F13">
        <v>19</v>
      </c>
      <c s="50" r="G13"/>
      <c s="50" r="H13"/>
      <c s="61" r="I13"/>
      <c s="62" r="J13"/>
      <c s="62" r="K13"/>
      <c s="16" r="L13"/>
      <c s="16" r="M13"/>
      <c s="43" r="N13"/>
      <c s="43" r="O13"/>
      <c s="50" r="P13"/>
      <c s="50" r="Q13"/>
      <c s="75" r="R13"/>
    </row>
    <row customHeight="1" r="14" ht="9.75">
      <c t="s" s="95" r="A14">
        <v>209</v>
      </c>
      <c t="s" s="37" r="B14">
        <v>227</v>
      </c>
      <c s="13" r="C14"/>
      <c t="s" s="13" r="D14">
        <v>228</v>
      </c>
      <c t="s" s="13" r="E14">
        <v>229</v>
      </c>
      <c t="s" s="13" r="F14">
        <v>230</v>
      </c>
      <c s="50" r="G14"/>
      <c s="50" r="H14"/>
      <c s="61" r="I14"/>
      <c t="s" s="62" r="J14">
        <v>14</v>
      </c>
      <c t="s" s="85" r="K14">
        <v>231</v>
      </c>
      <c s="16" r="L14"/>
      <c s="16" r="M14"/>
      <c s="14" r="N14"/>
      <c s="43" r="O14"/>
      <c t="s" s="50" r="P14">
        <v>232</v>
      </c>
      <c s="50" r="Q14"/>
      <c s="75" r="R14"/>
    </row>
    <row customHeight="1" r="15" ht="9.75">
      <c t="s" s="95" r="A15">
        <v>209</v>
      </c>
      <c t="s" s="37" r="B15">
        <v>233</v>
      </c>
      <c s="13" r="C15"/>
      <c t="s" s="13" r="D15">
        <v>234</v>
      </c>
      <c t="s" s="13" r="E15">
        <v>235</v>
      </c>
      <c t="s" s="13" r="F15">
        <v>178</v>
      </c>
      <c t="s" s="50" r="G15">
        <v>236</v>
      </c>
      <c s="50" r="H15"/>
      <c s="61" r="I15"/>
      <c s="85" r="J15"/>
      <c s="62" r="K15"/>
      <c t="s" s="16" r="L15">
        <v>14</v>
      </c>
      <c t="s" s="16" r="M15">
        <v>237</v>
      </c>
      <c s="43" r="N15"/>
      <c s="43" r="O15"/>
      <c t="s" s="50" r="P15">
        <v>179</v>
      </c>
      <c s="50" r="Q15"/>
      <c s="75" r="R15"/>
    </row>
    <row customHeight="1" r="16" ht="9.75">
      <c t="s" s="95" r="A16">
        <v>209</v>
      </c>
      <c t="s" s="37" r="B16">
        <v>174</v>
      </c>
      <c s="13" r="C16"/>
      <c t="s" s="13" r="D16">
        <v>238</v>
      </c>
      <c t="s" s="13" r="E16">
        <v>239</v>
      </c>
      <c t="s" s="13" r="F16">
        <v>178</v>
      </c>
      <c s="50" r="G16"/>
      <c s="50" r="H16"/>
      <c s="61" r="I16"/>
      <c t="s" s="85" r="J16">
        <v>14</v>
      </c>
      <c s="85" r="K16"/>
      <c s="16" r="L16"/>
      <c s="16" r="M16"/>
      <c s="43" r="N16"/>
      <c s="43" r="O16"/>
      <c t="s" s="50" r="P16">
        <v>191</v>
      </c>
      <c s="50" r="Q16"/>
      <c s="75" r="R16"/>
    </row>
    <row customHeight="1" r="17" ht="9.75">
      <c t="s" s="95" r="A17">
        <v>240</v>
      </c>
      <c t="s" s="37" r="B17">
        <v>210</v>
      </c>
      <c t="s" s="13" r="C17">
        <v>241</v>
      </c>
      <c t="s" s="13" r="D17">
        <v>242</v>
      </c>
      <c t="s" s="13" r="E17">
        <v>243</v>
      </c>
      <c t="s" s="13" r="F17">
        <v>19</v>
      </c>
      <c t="s" s="9" r="G17">
        <v>188</v>
      </c>
      <c t="s" s="9" r="H17">
        <v>189</v>
      </c>
      <c t="s" s="80" r="I17">
        <v>244</v>
      </c>
      <c t="s" s="85" r="J17">
        <v>14</v>
      </c>
      <c t="s" s="85" r="K17">
        <v>245</v>
      </c>
      <c s="16" r="L17"/>
      <c s="16" r="M17"/>
      <c s="43" r="N17"/>
      <c s="43" r="O17"/>
      <c t="s" s="50" r="P17">
        <v>191</v>
      </c>
      <c s="50" r="Q17"/>
      <c t="s" s="75" r="R17">
        <v>246</v>
      </c>
    </row>
    <row customHeight="1" r="18" ht="9.75">
      <c t="s" s="95" r="A18">
        <v>247</v>
      </c>
      <c t="s" s="37" r="B18">
        <v>210</v>
      </c>
      <c t="s" s="13" r="C18">
        <v>248</v>
      </c>
      <c t="s" s="13" r="D18">
        <v>249</v>
      </c>
      <c t="s" s="13" r="E18">
        <v>250</v>
      </c>
      <c t="s" s="13" r="F18">
        <v>230</v>
      </c>
      <c s="50" r="G18"/>
      <c s="50" r="H18"/>
      <c s="61" r="I18"/>
      <c t="s" s="85" r="J18">
        <v>14</v>
      </c>
      <c t="s" s="85" r="K18">
        <v>251</v>
      </c>
      <c s="16" r="L18"/>
      <c s="16" r="M18"/>
      <c s="43" r="N18"/>
      <c s="43" r="O18"/>
      <c t="s" s="50" r="P18">
        <v>191</v>
      </c>
      <c s="50" r="Q18"/>
      <c s="75" r="R18"/>
    </row>
    <row customHeight="1" r="19" ht="9.75">
      <c t="s" s="95" r="A19">
        <v>247</v>
      </c>
      <c t="s" s="37" r="B19">
        <v>214</v>
      </c>
      <c s="13" r="C19"/>
      <c t="s" s="13" r="D19">
        <v>252</v>
      </c>
      <c t="s" s="13" r="E19">
        <v>253</v>
      </c>
      <c t="s" s="13" r="F19">
        <v>19</v>
      </c>
      <c t="s" s="9" r="G19">
        <v>188</v>
      </c>
      <c t="s" s="9" r="H19">
        <v>189</v>
      </c>
      <c t="s" s="80" r="I19">
        <v>244</v>
      </c>
      <c t="s" s="85" r="J19">
        <v>14</v>
      </c>
      <c t="s" s="85" r="K19">
        <v>254</v>
      </c>
      <c s="16" r="L19"/>
      <c s="16" r="M19"/>
      <c s="43" r="N19"/>
      <c s="43" r="O19"/>
      <c t="s" s="50" r="P19">
        <v>191</v>
      </c>
      <c s="50" r="Q19"/>
      <c t="s" s="75" r="R19">
        <v>255</v>
      </c>
    </row>
    <row customHeight="1" r="20" ht="9.75">
      <c t="s" s="95" r="A20">
        <v>247</v>
      </c>
      <c t="s" s="37" r="B20">
        <v>218</v>
      </c>
      <c s="13" r="C20"/>
      <c s="13" r="D20"/>
      <c t="s" s="13" r="E20">
        <v>223</v>
      </c>
      <c t="s" s="13" r="F20">
        <v>19</v>
      </c>
      <c s="50" r="G20"/>
      <c s="50" r="H20"/>
      <c s="61" r="I20"/>
      <c s="62" r="J20"/>
      <c s="62" r="K20"/>
      <c s="16" r="L20"/>
      <c s="16" r="M20"/>
      <c s="43" r="N20"/>
      <c s="43" r="O20"/>
      <c s="50" r="P20"/>
      <c s="50" r="Q20"/>
      <c s="75" r="R20"/>
    </row>
    <row customHeight="1" r="21" ht="9.75">
      <c t="s" s="95" r="A21">
        <v>256</v>
      </c>
      <c t="s" s="37" r="B21">
        <v>210</v>
      </c>
      <c t="s" s="13" r="C21">
        <v>257</v>
      </c>
      <c t="s" s="13" r="D21">
        <v>258</v>
      </c>
      <c t="s" s="13" r="E21">
        <v>243</v>
      </c>
      <c t="s" s="13" r="F21">
        <v>19</v>
      </c>
      <c t="s" s="9" r="G21">
        <v>188</v>
      </c>
      <c t="s" s="9" r="H21">
        <v>189</v>
      </c>
      <c t="s" s="80" r="I21">
        <v>244</v>
      </c>
      <c t="s" s="85" r="J21">
        <v>14</v>
      </c>
      <c t="s" s="85" r="K21">
        <v>259</v>
      </c>
      <c s="16" r="L21"/>
      <c s="16" r="M21"/>
      <c s="43" r="N21"/>
      <c s="43" r="O21"/>
      <c t="s" s="50" r="P21">
        <v>191</v>
      </c>
      <c s="50" r="Q21"/>
      <c s="75" r="R21"/>
    </row>
    <row customHeight="1" r="22" ht="9.75">
      <c t="s" s="95" r="A22">
        <v>260</v>
      </c>
      <c t="s" s="37" r="B22">
        <v>180</v>
      </c>
      <c t="s" s="13" r="C22">
        <v>261</v>
      </c>
      <c s="13" r="D22"/>
      <c t="s" s="13" r="E22">
        <v>182</v>
      </c>
      <c t="s" s="13" r="F22">
        <v>178</v>
      </c>
      <c s="50" r="G22"/>
      <c s="50" r="H22"/>
      <c s="61" r="I22"/>
      <c t="s" s="85" r="J22">
        <v>9</v>
      </c>
      <c s="62" r="K22"/>
      <c s="16" r="L22"/>
      <c s="16" r="M22"/>
      <c s="43" r="N22"/>
      <c s="43" r="O22"/>
      <c t="s" s="50" r="P22">
        <v>179</v>
      </c>
      <c s="50" r="Q22"/>
      <c s="75" r="R22"/>
    </row>
    <row customHeight="1" r="23" ht="9.75">
      <c t="s" s="95" r="A23">
        <v>262</v>
      </c>
      <c t="s" s="37" r="B23">
        <v>218</v>
      </c>
      <c t="s" s="13" r="C23">
        <v>263</v>
      </c>
      <c t="s" s="13" r="D23">
        <v>264</v>
      </c>
      <c t="s" s="13" r="E23">
        <v>265</v>
      </c>
      <c t="s" s="13" r="F23">
        <v>266</v>
      </c>
      <c s="50" r="G23"/>
      <c s="50" r="H23"/>
      <c s="61" r="I23"/>
      <c t="s" s="85" r="J23">
        <v>14</v>
      </c>
      <c t="s" s="85" r="K23">
        <v>267</v>
      </c>
      <c s="16" r="L23"/>
      <c s="16" r="M23"/>
      <c s="14" r="N23"/>
      <c s="43" r="O23"/>
      <c t="s" s="50" r="P23">
        <v>232</v>
      </c>
      <c s="50" r="Q23"/>
      <c s="75" r="R23"/>
    </row>
    <row customHeight="1" r="24" ht="9.75">
      <c t="s" s="95" r="A24">
        <v>262</v>
      </c>
      <c t="s" s="37" r="B24">
        <v>221</v>
      </c>
      <c s="13" r="C24"/>
      <c t="s" s="13" r="D24">
        <v>268</v>
      </c>
      <c t="s" s="13" r="E24">
        <v>229</v>
      </c>
      <c t="s" s="68" r="F24">
        <v>195</v>
      </c>
      <c s="50" r="G24"/>
      <c s="50" r="H24"/>
      <c s="61" r="I24"/>
      <c t="s" s="85" r="J24">
        <v>14</v>
      </c>
      <c t="s" s="85" r="K24">
        <v>267</v>
      </c>
      <c s="16" r="L24"/>
      <c s="16" r="M24"/>
      <c s="14" r="N24"/>
      <c s="43" r="O24"/>
      <c t="s" s="50" r="P24">
        <v>232</v>
      </c>
      <c s="50" r="Q24"/>
      <c s="75" r="R24"/>
    </row>
    <row customHeight="1" r="25" ht="9.75">
      <c t="s" s="95" r="A25">
        <v>262</v>
      </c>
      <c t="s" s="37" r="B25">
        <v>225</v>
      </c>
      <c s="13" r="C25"/>
      <c t="s" s="13" r="D25">
        <v>269</v>
      </c>
      <c t="s" s="13" r="E25">
        <v>270</v>
      </c>
      <c t="s" s="68" r="F25">
        <v>195</v>
      </c>
      <c s="50" r="G25"/>
      <c s="50" r="H25"/>
      <c s="61" r="I25"/>
      <c s="62" r="J25"/>
      <c t="s" s="85" r="K25">
        <v>267</v>
      </c>
      <c s="16" r="L25"/>
      <c s="16" r="M25"/>
      <c s="43" r="N25"/>
      <c s="43" r="O25"/>
      <c t="s" s="50" r="P25">
        <v>196</v>
      </c>
      <c s="50" r="Q25"/>
      <c s="75" r="R25"/>
    </row>
    <row customHeight="1" r="26" ht="9.75">
      <c t="s" s="95" r="A26">
        <v>262</v>
      </c>
      <c t="s" s="37" r="B26">
        <v>227</v>
      </c>
      <c s="13" r="C26"/>
      <c t="s" s="13" r="D26">
        <v>271</v>
      </c>
      <c t="s" s="13" r="E26">
        <v>272</v>
      </c>
      <c t="s" s="68" r="F26">
        <v>195</v>
      </c>
      <c s="50" r="G26"/>
      <c s="50" r="H26"/>
      <c s="61" r="I26"/>
      <c s="62" r="J26"/>
      <c t="s" s="85" r="K26">
        <v>267</v>
      </c>
      <c s="16" r="L26"/>
      <c s="16" r="M26"/>
      <c s="43" r="N26"/>
      <c s="43" r="O26"/>
      <c t="s" s="50" r="P26">
        <v>196</v>
      </c>
      <c s="50" r="Q26"/>
      <c s="75" r="R26"/>
    </row>
    <row customHeight="1" r="27" ht="9.75">
      <c t="s" s="95" r="A27">
        <v>262</v>
      </c>
      <c t="s" s="37" r="B27">
        <v>180</v>
      </c>
      <c s="13" r="C27"/>
      <c t="s" s="13" r="D27">
        <v>273</v>
      </c>
      <c t="s" s="13" r="E27">
        <v>216</v>
      </c>
      <c t="s" s="13" r="F27">
        <v>19</v>
      </c>
      <c s="50" r="G27"/>
      <c s="50" r="H27"/>
      <c s="61" r="I27"/>
      <c t="s" s="85" r="J27">
        <v>14</v>
      </c>
      <c t="s" s="85" r="K27">
        <v>274</v>
      </c>
      <c s="16" r="L27"/>
      <c s="16" r="M27"/>
      <c s="43" r="N27"/>
      <c s="43" r="O27"/>
      <c t="s" s="50" r="P27">
        <v>191</v>
      </c>
      <c s="50" r="Q27"/>
      <c s="75" r="R27"/>
    </row>
    <row customHeight="1" r="28" ht="9.75">
      <c t="s" s="95" r="A28">
        <v>262</v>
      </c>
      <c t="s" s="37" r="B28">
        <v>275</v>
      </c>
      <c s="13" r="C28"/>
      <c t="s" s="13" r="D28">
        <v>276</v>
      </c>
      <c t="s" s="13" r="E28">
        <v>277</v>
      </c>
      <c t="s" s="13" r="F28">
        <v>19</v>
      </c>
      <c t="s" s="23" r="G28">
        <v>188</v>
      </c>
      <c t="s" s="23" r="H28">
        <v>189</v>
      </c>
      <c s="66" r="I28"/>
      <c t="s" s="85" r="J28">
        <v>14</v>
      </c>
      <c t="s" s="85" r="K28">
        <v>274</v>
      </c>
      <c s="16" r="L28"/>
      <c s="16" r="M28"/>
      <c s="43" r="N28"/>
      <c s="43" r="O28"/>
      <c t="s" s="50" r="P28">
        <v>191</v>
      </c>
      <c s="50" r="Q28"/>
      <c s="75" r="R28"/>
    </row>
    <row customHeight="1" r="29" ht="9.75">
      <c t="s" s="95" r="A29">
        <v>278</v>
      </c>
      <c t="s" s="37" r="B29">
        <v>174</v>
      </c>
      <c t="s" s="13" r="C29">
        <v>279</v>
      </c>
      <c s="13" r="D29"/>
      <c t="s" s="13" r="E29">
        <v>280</v>
      </c>
      <c t="s" s="13" r="F29">
        <v>178</v>
      </c>
      <c t="s" s="7" r="G29">
        <v>204</v>
      </c>
      <c t="s" s="88" r="H29">
        <v>205</v>
      </c>
      <c s="17" r="I29"/>
      <c t="s" s="85" r="J29">
        <v>9</v>
      </c>
      <c s="62" r="K29"/>
      <c t="s" s="16" r="L29">
        <v>14</v>
      </c>
      <c t="s" s="16" r="M29">
        <v>281</v>
      </c>
      <c s="43" r="N29"/>
      <c s="43" r="O29"/>
      <c t="s" s="50" r="P29">
        <v>179</v>
      </c>
      <c s="50" r="Q29"/>
      <c s="75" r="R29"/>
    </row>
    <row customHeight="1" r="30" ht="9.75">
      <c t="s" s="95" r="A30">
        <v>282</v>
      </c>
      <c t="s" s="37" r="B30">
        <v>233</v>
      </c>
      <c t="s" s="13" r="C30">
        <v>283</v>
      </c>
      <c t="s" s="13" r="D30">
        <v>284</v>
      </c>
      <c t="s" s="13" r="E30">
        <v>285</v>
      </c>
      <c t="s" s="13" r="F30">
        <v>178</v>
      </c>
      <c t="s" s="88" r="G30">
        <v>204</v>
      </c>
      <c t="s" s="88" r="H30">
        <v>205</v>
      </c>
      <c s="15" r="I30"/>
      <c s="62" r="J30"/>
      <c s="85" r="K30"/>
      <c t="s" s="16" r="L30">
        <v>14</v>
      </c>
      <c t="s" s="16" r="M30">
        <v>286</v>
      </c>
      <c s="43" r="N30"/>
      <c s="43" r="O30"/>
      <c t="s" s="50" r="P30">
        <v>179</v>
      </c>
      <c s="50" r="Q30"/>
      <c s="75" r="R30"/>
    </row>
    <row customHeight="1" r="31" ht="9.75">
      <c t="s" s="95" r="A31">
        <v>282</v>
      </c>
      <c t="s" s="37" r="B31">
        <v>287</v>
      </c>
      <c s="13" r="C31"/>
      <c t="s" s="13" r="D31">
        <v>288</v>
      </c>
      <c t="s" s="13" r="E31">
        <v>285</v>
      </c>
      <c t="s" s="13" r="F31">
        <v>178</v>
      </c>
      <c t="s" s="88" r="G31">
        <v>204</v>
      </c>
      <c t="s" s="88" r="H31">
        <v>205</v>
      </c>
      <c s="15" r="I31"/>
      <c s="62" r="J31"/>
      <c s="62" r="K31"/>
      <c t="s" s="16" r="L31">
        <v>14</v>
      </c>
      <c t="s" s="16" r="M31">
        <v>286</v>
      </c>
      <c s="43" r="N31"/>
      <c s="43" r="O31"/>
      <c t="s" s="50" r="P31">
        <v>179</v>
      </c>
      <c s="50" r="Q31"/>
      <c s="75" r="R31"/>
    </row>
    <row customHeight="1" r="32" ht="9.75">
      <c t="s" s="95" r="A32">
        <v>282</v>
      </c>
      <c t="s" s="37" r="B32">
        <v>289</v>
      </c>
      <c s="13" r="C32"/>
      <c t="s" s="13" r="D32">
        <v>284</v>
      </c>
      <c t="s" s="13" r="E32">
        <v>272</v>
      </c>
      <c t="s" s="13" r="F32">
        <v>195</v>
      </c>
      <c s="50" r="G32"/>
      <c s="50" r="H32"/>
      <c s="61" r="I32"/>
      <c s="62" r="J32"/>
      <c t="s" s="85" r="K32">
        <v>290</v>
      </c>
      <c s="16" r="L32"/>
      <c s="16" r="M32"/>
      <c s="43" r="N32"/>
      <c s="43" r="O32"/>
      <c t="s" s="50" r="P32">
        <v>196</v>
      </c>
      <c s="50" r="Q32"/>
      <c s="75" r="R32"/>
    </row>
    <row customHeight="1" r="33" ht="9.75">
      <c t="s" s="95" r="A33">
        <v>282</v>
      </c>
      <c t="s" s="37" r="B33">
        <v>291</v>
      </c>
      <c s="13" r="C33"/>
      <c t="s" s="13" r="D33">
        <v>288</v>
      </c>
      <c t="s" s="13" r="E33">
        <v>272</v>
      </c>
      <c t="s" s="13" r="F33">
        <v>195</v>
      </c>
      <c s="50" r="G33"/>
      <c s="50" r="H33"/>
      <c s="61" r="I33"/>
      <c s="62" r="J33"/>
      <c s="62" r="K33"/>
      <c s="16" r="L33"/>
      <c s="16" r="M33"/>
      <c s="43" r="N33"/>
      <c s="43" r="O33"/>
      <c s="50" r="P33"/>
      <c s="50" r="Q33"/>
      <c s="75" r="R33"/>
    </row>
    <row customHeight="1" r="34" ht="9.75">
      <c t="s" s="95" r="A34">
        <v>292</v>
      </c>
      <c t="s" s="37" r="B34">
        <v>210</v>
      </c>
      <c t="s" s="13" r="C34">
        <v>293</v>
      </c>
      <c t="s" s="13" r="D34">
        <v>294</v>
      </c>
      <c t="s" s="13" r="E34">
        <v>295</v>
      </c>
      <c t="s" s="13" r="F34">
        <v>19</v>
      </c>
      <c s="50" r="G34"/>
      <c s="50" r="H34"/>
      <c s="61" r="I34"/>
      <c s="62" r="J34"/>
      <c t="s" s="85" r="K34">
        <v>296</v>
      </c>
      <c s="16" r="L34"/>
      <c s="16" r="M34"/>
      <c s="43" r="N34"/>
      <c s="43" r="O34"/>
      <c t="s" s="50" r="P34">
        <v>196</v>
      </c>
      <c s="50" r="Q34"/>
      <c s="75" r="R34"/>
    </row>
    <row customHeight="1" r="35" ht="9.75">
      <c t="s" s="95" r="A35">
        <v>292</v>
      </c>
      <c t="s" s="37" r="B35">
        <v>297</v>
      </c>
      <c s="13" r="C35"/>
      <c t="s" s="13" r="D35">
        <v>298</v>
      </c>
      <c t="s" s="13" r="E35">
        <v>299</v>
      </c>
      <c t="s" s="13" r="F35">
        <v>19</v>
      </c>
      <c s="50" r="G35"/>
      <c s="50" r="H35"/>
      <c s="61" r="I35"/>
      <c s="62" r="J35"/>
      <c t="s" s="62" r="K35">
        <v>300</v>
      </c>
      <c s="16" r="L35"/>
      <c s="16" r="M35"/>
      <c s="43" r="N35"/>
      <c s="43" r="O35"/>
      <c s="50" r="P35"/>
      <c s="50" r="Q35"/>
      <c s="75" r="R35"/>
    </row>
    <row customHeight="1" r="36" ht="9.75">
      <c t="s" s="95" r="A36">
        <v>292</v>
      </c>
      <c t="s" s="37" r="B36">
        <v>214</v>
      </c>
      <c s="13" r="C36"/>
      <c t="s" s="13" r="D36">
        <v>301</v>
      </c>
      <c t="s" s="13" r="E36">
        <v>223</v>
      </c>
      <c t="s" s="13" r="F36">
        <v>19</v>
      </c>
      <c s="50" r="G36"/>
      <c s="50" r="H36"/>
      <c s="61" r="I36"/>
      <c s="62" r="J36"/>
      <c s="62" r="K36"/>
      <c s="16" r="L36"/>
      <c s="16" r="M36"/>
      <c s="43" r="N36"/>
      <c s="43" r="O36"/>
      <c s="50" r="P36"/>
      <c s="50" r="Q36"/>
      <c s="75" r="R36"/>
    </row>
    <row customHeight="1" r="37" ht="9.75">
      <c t="s" s="95" r="A37">
        <v>292</v>
      </c>
      <c t="s" s="37" r="B37">
        <v>218</v>
      </c>
      <c s="50" r="G37"/>
      <c s="50" r="H37"/>
      <c s="61" r="I37"/>
      <c s="62" r="J37"/>
      <c t="s" s="85" r="K37">
        <v>302</v>
      </c>
      <c s="16" r="L37"/>
      <c s="16" r="M37"/>
      <c s="43" r="N37"/>
      <c s="43" r="O37"/>
      <c t="s" s="50" r="P37">
        <v>196</v>
      </c>
      <c s="50" r="Q37"/>
      <c s="75" r="R37"/>
    </row>
    <row customHeight="1" r="38" ht="9.75">
      <c t="s" s="95" r="A38">
        <v>292</v>
      </c>
      <c t="s" s="37" r="B38">
        <v>192</v>
      </c>
      <c s="50" r="G38"/>
      <c s="50" r="H38"/>
      <c s="61" r="I38"/>
      <c t="s" s="85" r="J38">
        <v>9</v>
      </c>
      <c s="62" r="K38"/>
      <c s="16" r="L38"/>
      <c s="16" r="M38"/>
      <c s="43" r="N38"/>
      <c s="43" r="O38"/>
      <c t="s" s="50" r="P38">
        <v>179</v>
      </c>
      <c s="50" r="Q38"/>
      <c s="75" r="R38"/>
    </row>
    <row customHeight="1" r="39" ht="9.75">
      <c t="s" s="95" r="A39">
        <v>292</v>
      </c>
      <c t="s" s="37" r="B39">
        <v>197</v>
      </c>
      <c s="13" r="C39"/>
      <c t="s" s="13" r="D39">
        <v>303</v>
      </c>
      <c t="s" s="13" r="E39">
        <v>304</v>
      </c>
      <c t="s" s="13" r="F39">
        <v>178</v>
      </c>
      <c t="s" s="50" r="G39">
        <v>236</v>
      </c>
      <c s="50" r="H39"/>
      <c s="61" r="I39"/>
      <c s="62" r="J39"/>
      <c s="62" r="K39"/>
      <c t="s" s="16" r="L39">
        <v>14</v>
      </c>
      <c t="s" s="16" r="M39">
        <v>305</v>
      </c>
      <c s="43" r="N39"/>
      <c s="43" r="O39"/>
      <c t="s" s="50" r="P39">
        <v>179</v>
      </c>
      <c s="50" r="Q39"/>
      <c s="75" r="R39"/>
    </row>
    <row customHeight="1" r="40" ht="9.75">
      <c t="s" s="95" r="A40">
        <v>292</v>
      </c>
      <c t="s" s="37" r="B40">
        <v>201</v>
      </c>
      <c s="13" r="C40"/>
      <c t="s" s="13" r="D40">
        <v>303</v>
      </c>
      <c t="s" s="13" r="E40">
        <v>306</v>
      </c>
      <c t="s" s="13" r="F40">
        <v>307</v>
      </c>
      <c t="s" s="88" r="G40">
        <v>204</v>
      </c>
      <c t="s" s="88" r="H40">
        <v>205</v>
      </c>
      <c s="15" r="I40"/>
      <c s="62" r="J40"/>
      <c s="62" r="K40"/>
      <c t="s" s="16" r="L40">
        <v>14</v>
      </c>
      <c t="s" s="16" r="M40">
        <v>308</v>
      </c>
      <c s="43" r="N40"/>
      <c s="43" r="O40"/>
      <c s="50" r="P40"/>
      <c s="50" r="Q40"/>
      <c s="75" r="R40"/>
    </row>
    <row customHeight="1" r="41" ht="9.75">
      <c t="s" s="95" r="A41">
        <v>292</v>
      </c>
      <c t="s" s="37" r="B41">
        <v>275</v>
      </c>
      <c t="s" s="88" r="G41">
        <v>204</v>
      </c>
      <c t="s" s="88" r="H41">
        <v>205</v>
      </c>
      <c s="15" r="I41"/>
      <c s="62" r="J41"/>
      <c s="62" r="K41"/>
      <c t="s" s="16" r="L41">
        <v>14</v>
      </c>
      <c t="s" s="16" r="M41">
        <v>309</v>
      </c>
      <c s="43" r="N41"/>
      <c s="43" r="O41"/>
      <c s="50" r="P41"/>
      <c s="50" r="Q41"/>
      <c s="75" r="R41"/>
    </row>
    <row customHeight="1" r="42" ht="9.75">
      <c t="s" s="95" r="A42">
        <v>292</v>
      </c>
      <c t="s" s="37" r="B42">
        <v>291</v>
      </c>
      <c s="13" r="C42"/>
      <c t="s" s="13" r="D42">
        <v>310</v>
      </c>
      <c t="s" s="13" r="E42">
        <v>311</v>
      </c>
      <c t="s" s="13" r="F42">
        <v>178</v>
      </c>
      <c s="50" r="G42"/>
      <c s="50" r="H42"/>
      <c s="61" r="I42"/>
      <c s="62" r="J42"/>
      <c s="62" r="K42"/>
      <c s="16" r="L42"/>
      <c s="16" r="M42"/>
      <c s="43" r="N42"/>
      <c s="43" r="O42"/>
      <c s="50" r="P42"/>
      <c s="50" r="Q42"/>
      <c s="75" r="R42"/>
    </row>
    <row customHeight="1" r="43" ht="9.75">
      <c t="s" s="95" r="A43">
        <v>312</v>
      </c>
      <c t="s" s="37" r="B43">
        <v>210</v>
      </c>
      <c t="s" s="13" r="C43">
        <v>313</v>
      </c>
      <c t="s" s="13" r="D43">
        <v>314</v>
      </c>
      <c t="s" s="13" r="E43">
        <v>315</v>
      </c>
      <c t="s" s="13" r="F43">
        <v>316</v>
      </c>
      <c s="50" r="G43"/>
      <c s="50" r="H43"/>
      <c s="61" r="I43"/>
      <c s="62" r="J43"/>
      <c t="s" s="85" r="K43">
        <v>317</v>
      </c>
      <c s="16" r="L43"/>
      <c s="16" r="M43"/>
      <c s="43" r="N43"/>
      <c s="43" r="O43"/>
      <c t="s" s="50" r="P43">
        <v>196</v>
      </c>
      <c s="50" r="Q43"/>
      <c s="75" r="R43"/>
    </row>
    <row customHeight="1" r="44" ht="9.75">
      <c t="s" s="95" r="A44">
        <v>312</v>
      </c>
      <c t="s" s="37" r="B44">
        <v>192</v>
      </c>
      <c s="13" r="C44"/>
      <c t="s" s="13" r="D44">
        <v>310</v>
      </c>
      <c t="s" s="13" r="E44">
        <v>318</v>
      </c>
      <c t="s" s="13" r="F44">
        <v>195</v>
      </c>
      <c s="50" r="G44"/>
      <c s="50" r="H44"/>
      <c s="61" r="I44"/>
      <c s="62" r="J44"/>
      <c s="62" r="K44"/>
      <c s="16" r="L44"/>
      <c s="16" r="M44"/>
      <c s="43" r="N44"/>
      <c s="43" r="O44"/>
      <c s="50" r="P44"/>
      <c s="50" r="Q44"/>
      <c s="75" r="R44"/>
    </row>
    <row customHeight="1" r="45" ht="9.75">
      <c t="s" s="95" r="A45">
        <v>312</v>
      </c>
      <c t="s" s="37" r="B45">
        <v>197</v>
      </c>
      <c s="13" r="C45"/>
      <c t="s" s="13" r="D45">
        <v>314</v>
      </c>
      <c t="s" s="13" r="E45">
        <v>319</v>
      </c>
      <c t="s" s="13" r="F45">
        <v>178</v>
      </c>
      <c t="s" s="50" r="G45">
        <v>236</v>
      </c>
      <c s="50" r="H45"/>
      <c s="61" r="I45"/>
      <c s="62" r="J45"/>
      <c s="62" r="K45"/>
      <c t="s" s="16" r="L45">
        <v>14</v>
      </c>
      <c t="s" s="16" r="M45">
        <v>320</v>
      </c>
      <c s="43" r="N45"/>
      <c s="43" r="O45"/>
      <c t="s" s="50" r="P45">
        <v>179</v>
      </c>
      <c s="50" r="Q45"/>
      <c s="75" r="R45"/>
    </row>
    <row customHeight="1" r="46" ht="9.75">
      <c t="s" s="95" r="A46">
        <v>321</v>
      </c>
      <c t="s" s="37" r="B46">
        <v>210</v>
      </c>
      <c s="50" r="G46"/>
      <c s="50" r="H46"/>
      <c s="61" r="I46"/>
      <c s="62" r="J46"/>
      <c t="s" s="85" r="K46">
        <v>322</v>
      </c>
      <c s="16" r="L46"/>
      <c s="16" r="M46"/>
      <c s="43" r="N46"/>
      <c s="43" r="O46"/>
      <c t="s" s="50" r="P46">
        <v>196</v>
      </c>
      <c s="50" r="Q46"/>
      <c s="75" r="R46"/>
    </row>
    <row customHeight="1" r="47" ht="9.75">
      <c t="s" s="95" r="A47">
        <v>321</v>
      </c>
      <c t="s" s="37" r="B47">
        <v>214</v>
      </c>
      <c s="50" r="G47"/>
      <c s="50" r="H47"/>
      <c s="61" r="I47"/>
      <c s="62" r="J47"/>
      <c s="62" r="K47"/>
      <c s="16" r="L47"/>
      <c s="16" r="M47"/>
      <c s="43" r="N47"/>
      <c s="43" r="O47"/>
      <c s="50" r="P47"/>
      <c s="50" r="Q47"/>
      <c s="75" r="R47"/>
    </row>
    <row customHeight="1" r="48" ht="9.75">
      <c t="s" s="95" r="A48">
        <v>321</v>
      </c>
      <c t="s" s="37" r="B48">
        <v>218</v>
      </c>
      <c s="50" r="G48"/>
      <c s="50" r="H48"/>
      <c s="61" r="I48"/>
      <c s="62" r="J48"/>
      <c s="62" r="K48"/>
      <c s="16" r="L48"/>
      <c s="16" r="M48"/>
      <c s="43" r="N48"/>
      <c s="43" r="O48"/>
      <c s="50" r="P48"/>
      <c s="50" r="Q48"/>
      <c s="75" r="R48"/>
    </row>
    <row customHeight="1" r="49" ht="9.75">
      <c t="s" s="95" r="A49">
        <v>321</v>
      </c>
      <c t="s" s="37" r="B49">
        <v>221</v>
      </c>
      <c t="s" s="13" r="C49">
        <v>323</v>
      </c>
      <c t="s" s="13" r="D49">
        <v>324</v>
      </c>
      <c t="s" s="13" r="E49">
        <v>325</v>
      </c>
      <c t="s" s="13" r="F49">
        <v>195</v>
      </c>
      <c t="s" s="23" r="G49">
        <v>188</v>
      </c>
      <c t="s" s="23" r="H49">
        <v>326</v>
      </c>
      <c t="s" s="66" r="I49">
        <v>327</v>
      </c>
      <c t="s" s="85" r="J49">
        <v>14</v>
      </c>
      <c t="s" s="85" r="K49">
        <v>328</v>
      </c>
      <c t="s" s="16" r="L49">
        <v>14</v>
      </c>
      <c t="s" s="16" r="M49">
        <v>329</v>
      </c>
      <c s="43" r="N49"/>
      <c s="43" r="O49"/>
      <c t="s" s="50" r="P49">
        <v>191</v>
      </c>
      <c s="50" r="Q49"/>
      <c s="75" r="R49"/>
    </row>
    <row customHeight="1" r="50" ht="9.75">
      <c t="s" s="95" r="A50">
        <v>321</v>
      </c>
      <c t="s" s="37" r="B50">
        <v>192</v>
      </c>
      <c s="50" r="G50"/>
      <c s="50" r="H50"/>
      <c s="61" r="I50"/>
      <c s="62" r="J50"/>
      <c s="62" r="K50"/>
      <c s="16" r="L50"/>
      <c s="16" r="M50"/>
      <c s="43" r="N50"/>
      <c s="43" r="O50"/>
      <c s="50" r="P50"/>
      <c s="50" r="Q50"/>
      <c s="75" r="R50"/>
    </row>
    <row customHeight="1" r="51" ht="9.75">
      <c t="s" s="95" r="A51">
        <v>321</v>
      </c>
      <c t="s" s="37" r="B51">
        <v>197</v>
      </c>
      <c s="50" r="G51"/>
      <c s="50" r="H51"/>
      <c s="61" r="I51"/>
      <c s="62" r="J51"/>
      <c s="62" r="K51"/>
      <c s="16" r="L51"/>
      <c s="16" r="M51"/>
      <c s="43" r="N51"/>
      <c s="43" r="O51"/>
      <c s="50" r="P51"/>
      <c s="50" r="Q51"/>
      <c s="75" r="R51"/>
    </row>
    <row customHeight="1" r="52" ht="9.75">
      <c t="s" s="95" r="A52">
        <v>321</v>
      </c>
      <c t="s" s="37" r="B52">
        <v>201</v>
      </c>
      <c s="12" r="C52"/>
      <c t="s" s="13" r="D52">
        <v>330</v>
      </c>
      <c t="s" s="13" r="E52">
        <v>331</v>
      </c>
      <c t="s" s="13" r="F52">
        <v>178</v>
      </c>
      <c t="s" s="7" r="G52">
        <v>204</v>
      </c>
      <c t="s" s="88" r="H52">
        <v>205</v>
      </c>
      <c s="17" r="I52"/>
      <c s="62" r="J52"/>
      <c s="62" r="K52"/>
      <c t="s" s="16" r="L52">
        <v>14</v>
      </c>
      <c t="s" s="16" r="M52">
        <v>332</v>
      </c>
      <c s="43" r="N52"/>
      <c s="43" r="O52"/>
      <c t="s" s="50" r="P52">
        <v>179</v>
      </c>
      <c s="50" r="Q52"/>
      <c s="75" r="R52"/>
    </row>
    <row customHeight="1" r="53" ht="9.75">
      <c t="s" s="95" r="A53">
        <v>321</v>
      </c>
      <c t="s" s="37" r="B53">
        <v>174</v>
      </c>
      <c s="13" r="C53"/>
      <c t="s" s="13" r="D53">
        <v>324</v>
      </c>
      <c t="s" s="13" r="E53">
        <v>333</v>
      </c>
      <c t="s" s="13" r="F53">
        <v>178</v>
      </c>
      <c t="s" s="7" r="G53">
        <v>204</v>
      </c>
      <c t="s" s="88" r="H53">
        <v>205</v>
      </c>
      <c s="17" r="I53"/>
      <c t="s" s="85" r="J53">
        <v>9</v>
      </c>
      <c s="62" r="K53"/>
      <c t="s" s="16" r="L53">
        <v>14</v>
      </c>
      <c t="s" s="16" r="M53">
        <v>334</v>
      </c>
      <c s="43" r="N53"/>
      <c s="43" r="O53"/>
      <c t="s" s="50" r="P53">
        <v>179</v>
      </c>
      <c s="50" r="Q53"/>
      <c s="75" r="R53"/>
    </row>
    <row customHeight="1" r="54" ht="9.75">
      <c t="s" s="95" r="A54">
        <v>321</v>
      </c>
      <c t="s" s="37" r="B54">
        <v>180</v>
      </c>
      <c s="13" r="C54"/>
      <c t="s" s="13" r="D54">
        <v>330</v>
      </c>
      <c t="s" s="13" r="E54">
        <v>182</v>
      </c>
      <c t="s" s="13" r="F54">
        <v>178</v>
      </c>
      <c s="50" r="G54"/>
      <c s="50" r="H54"/>
      <c s="61" r="I54"/>
      <c t="s" s="85" r="J54">
        <v>9</v>
      </c>
      <c s="62" r="K54"/>
      <c s="16" r="L54"/>
      <c s="16" r="M54"/>
      <c s="43" r="N54"/>
      <c s="43" r="O54"/>
      <c t="s" s="50" r="P54">
        <v>179</v>
      </c>
      <c s="50" r="Q54"/>
      <c s="75" r="R54"/>
    </row>
    <row customHeight="1" r="55" ht="9.75">
      <c t="s" s="95" r="A55">
        <v>321</v>
      </c>
      <c t="s" s="37" r="B55">
        <v>275</v>
      </c>
      <c s="50" r="G55">
        <v>2014</v>
      </c>
      <c t="s" s="50" r="H55">
        <v>205</v>
      </c>
      <c t="s" s="61" r="I55">
        <v>335</v>
      </c>
      <c t="s" s="85" r="J55">
        <v>9</v>
      </c>
      <c s="62" r="K55"/>
      <c s="16" r="L55"/>
      <c s="16" r="M55"/>
      <c s="43" r="N55"/>
      <c s="43" r="O55"/>
      <c t="s" s="50" r="P55">
        <v>179</v>
      </c>
      <c s="50" r="Q55"/>
      <c s="75" r="R55"/>
    </row>
    <row customHeight="1" r="56" ht="9.75">
      <c t="s" s="95" r="A56">
        <v>336</v>
      </c>
      <c t="s" s="37" r="B56">
        <v>337</v>
      </c>
      <c s="50" r="G56"/>
      <c s="50" r="H56"/>
      <c s="61" r="I56"/>
      <c s="62" r="J56"/>
      <c t="s" s="85" r="K56">
        <v>338</v>
      </c>
      <c s="16" r="L56"/>
      <c s="16" r="M56"/>
      <c s="43" r="N56"/>
      <c s="43" r="O56"/>
      <c t="s" s="50" r="P56">
        <v>196</v>
      </c>
      <c s="50" r="Q56"/>
      <c s="75" r="R56"/>
    </row>
    <row customHeight="1" r="57" ht="9.75">
      <c t="s" s="95" r="A57">
        <v>336</v>
      </c>
      <c t="s" s="37" r="B57">
        <v>210</v>
      </c>
      <c t="s" s="13" r="C57">
        <v>339</v>
      </c>
      <c t="s" s="13" r="D57">
        <v>340</v>
      </c>
      <c t="s" s="13" r="E57">
        <v>341</v>
      </c>
      <c t="s" s="13" r="F57">
        <v>195</v>
      </c>
      <c s="50" r="G57"/>
      <c s="50" r="H57"/>
      <c s="61" r="I57"/>
      <c s="62" r="J57"/>
      <c s="62" r="K57"/>
      <c s="16" r="L57"/>
      <c s="16" r="M57"/>
      <c s="43" r="N57"/>
      <c s="43" r="O57"/>
      <c s="50" r="P57"/>
      <c s="50" r="Q57"/>
      <c s="75" r="R57"/>
    </row>
    <row customHeight="1" r="58" ht="9.75">
      <c t="s" s="95" r="A58">
        <v>342</v>
      </c>
      <c t="s" s="37" r="B58">
        <v>210</v>
      </c>
      <c t="s" s="13" r="C58">
        <v>343</v>
      </c>
      <c t="s" s="13" r="D58">
        <v>344</v>
      </c>
      <c t="s" s="13" r="E58">
        <v>345</v>
      </c>
      <c t="s" s="13" r="F58">
        <v>178</v>
      </c>
      <c t="s" s="23" r="G58">
        <v>188</v>
      </c>
      <c s="23" r="H58"/>
      <c t="s" s="66" r="I58">
        <v>346</v>
      </c>
      <c t="s" s="85" r="J58">
        <v>9</v>
      </c>
      <c s="62" r="K58"/>
      <c t="s" s="16" r="L58">
        <v>9</v>
      </c>
      <c s="16" r="M58"/>
      <c s="14" r="N58"/>
      <c s="43" r="O58"/>
      <c t="s" s="50" r="P58">
        <v>347</v>
      </c>
      <c s="50" r="Q58"/>
      <c s="75" r="R58"/>
    </row>
    <row customHeight="1" r="59" ht="9.75">
      <c t="s" s="95" r="A59">
        <v>348</v>
      </c>
      <c t="s" s="37" r="B59">
        <v>210</v>
      </c>
      <c s="50" r="G59"/>
      <c s="50" r="H59"/>
      <c s="61" r="I59"/>
      <c s="62" r="J59"/>
      <c t="s" s="85" r="K59">
        <v>349</v>
      </c>
      <c s="16" r="L59"/>
      <c s="16" r="M59"/>
      <c s="43" r="N59"/>
      <c s="43" r="O59"/>
      <c t="s" s="50" r="P59">
        <v>196</v>
      </c>
      <c s="50" r="Q59"/>
      <c s="75" r="R59"/>
    </row>
    <row customHeight="1" r="60" ht="9.75">
      <c t="s" s="95" r="A60">
        <v>348</v>
      </c>
      <c t="s" s="37" r="B60">
        <v>221</v>
      </c>
      <c t="s" s="13" r="C60">
        <v>350</v>
      </c>
      <c t="s" s="13" r="D60">
        <v>351</v>
      </c>
      <c t="s" s="13" r="E60">
        <v>223</v>
      </c>
      <c t="s" s="13" r="F60">
        <v>19</v>
      </c>
      <c s="50" r="G60"/>
      <c s="50" r="H60"/>
      <c s="61" r="I60"/>
      <c s="62" r="J60"/>
      <c s="62" r="K60"/>
      <c s="16" r="L60"/>
      <c s="16" r="M60"/>
      <c s="43" r="N60"/>
      <c s="43" r="O60"/>
      <c s="50" r="P60"/>
      <c s="50" r="Q60"/>
      <c s="75" r="R60"/>
    </row>
    <row customHeight="1" r="61" ht="9.75">
      <c t="s" s="95" r="A61">
        <v>348</v>
      </c>
      <c t="s" s="37" r="B61">
        <v>225</v>
      </c>
      <c s="50" r="G61"/>
      <c s="50" r="H61"/>
      <c s="61" r="I61"/>
      <c s="62" r="J61"/>
      <c s="62" r="K61"/>
      <c s="16" r="L61"/>
      <c s="16" r="M61"/>
      <c s="43" r="N61"/>
      <c s="43" r="O61"/>
      <c s="50" r="P61"/>
      <c s="50" r="Q61"/>
      <c s="75" r="R61"/>
    </row>
    <row customHeight="1" r="62" ht="9.75">
      <c t="s" s="95" r="A62">
        <v>348</v>
      </c>
      <c t="s" s="37" r="B62">
        <v>201</v>
      </c>
      <c s="13" r="C62"/>
      <c t="s" s="13" r="D62">
        <v>352</v>
      </c>
      <c t="s" s="13" r="E62">
        <v>353</v>
      </c>
      <c t="s" s="13" r="F62">
        <v>178</v>
      </c>
      <c t="s" s="7" r="G62">
        <v>204</v>
      </c>
      <c t="s" s="88" r="H62">
        <v>205</v>
      </c>
      <c s="17" r="I62"/>
      <c t="s" s="85" r="J62">
        <v>9</v>
      </c>
      <c s="62" r="K62"/>
      <c t="s" s="16" r="L62">
        <v>14</v>
      </c>
      <c t="s" s="16" r="M62">
        <v>354</v>
      </c>
      <c s="43" r="N62"/>
      <c s="43" r="O62"/>
      <c t="s" s="50" r="P62">
        <v>179</v>
      </c>
      <c s="50" r="Q62"/>
      <c s="75" r="R62"/>
    </row>
    <row customHeight="1" r="63" ht="9.75">
      <c t="s" s="95" r="A63">
        <v>348</v>
      </c>
      <c t="s" s="37" r="B63">
        <v>174</v>
      </c>
      <c s="13" r="C63"/>
      <c t="s" s="13" r="D63">
        <v>355</v>
      </c>
      <c t="s" s="13" r="E63">
        <v>356</v>
      </c>
      <c t="s" s="13" r="F63">
        <v>178</v>
      </c>
      <c t="s" s="7" r="G63">
        <v>204</v>
      </c>
      <c t="s" s="88" r="H63">
        <v>205</v>
      </c>
      <c s="17" r="I63"/>
      <c t="s" s="85" r="J63">
        <v>9</v>
      </c>
      <c s="62" r="K63"/>
      <c t="s" s="16" r="L63">
        <v>14</v>
      </c>
      <c t="s" s="16" r="M63">
        <v>357</v>
      </c>
      <c s="43" r="N63"/>
      <c s="43" r="O63"/>
      <c t="s" s="50" r="P63">
        <v>179</v>
      </c>
      <c s="50" r="Q63"/>
      <c s="75" r="R63"/>
    </row>
    <row customHeight="1" r="64" ht="9.75">
      <c t="s" s="95" r="A64">
        <v>348</v>
      </c>
      <c t="s" s="37" r="B64">
        <v>275</v>
      </c>
      <c s="13" r="C64"/>
      <c t="s" s="13" r="D64">
        <v>310</v>
      </c>
      <c t="s" s="13" r="E64">
        <v>353</v>
      </c>
      <c t="s" s="13" r="F64">
        <v>178</v>
      </c>
      <c s="50" r="G64"/>
      <c s="50" r="H64"/>
      <c s="61" r="I64"/>
      <c t="s" s="85" r="J64">
        <v>9</v>
      </c>
      <c s="62" r="K64"/>
      <c s="16" r="L64"/>
      <c s="16" r="M64"/>
      <c s="43" r="N64"/>
      <c s="43" r="O64"/>
      <c t="s" s="50" r="P64">
        <v>179</v>
      </c>
      <c s="50" r="Q64"/>
      <c s="75" r="R64"/>
    </row>
    <row customHeight="1" r="65" ht="9.75">
      <c t="s" s="95" r="A65">
        <v>358</v>
      </c>
      <c t="s" s="37" r="B65">
        <v>210</v>
      </c>
      <c t="s" s="13" r="C65">
        <v>359</v>
      </c>
      <c t="s" s="13" r="D65">
        <v>360</v>
      </c>
      <c t="s" s="13" r="E65">
        <v>315</v>
      </c>
      <c t="s" s="13" r="F65">
        <v>316</v>
      </c>
      <c s="50" r="G65"/>
      <c s="50" r="H65"/>
      <c s="61" r="I65"/>
      <c s="62" r="J65"/>
      <c t="s" s="85" r="K65">
        <v>361</v>
      </c>
      <c s="16" r="L65"/>
      <c s="16" r="M65"/>
      <c s="43" r="N65"/>
      <c s="43" r="O65"/>
      <c t="s" s="50" r="P65">
        <v>196</v>
      </c>
      <c s="50" r="Q65"/>
      <c s="75" r="R65"/>
    </row>
    <row customHeight="1" r="66" ht="9.75">
      <c t="s" s="95" r="A66">
        <v>358</v>
      </c>
      <c t="s" s="37" r="B66">
        <v>214</v>
      </c>
      <c s="50" r="G66"/>
      <c s="50" r="H66"/>
      <c s="61" r="I66"/>
      <c s="62" r="J66"/>
      <c s="62" r="K66"/>
      <c s="16" r="L66"/>
      <c s="16" r="M66"/>
      <c s="43" r="N66"/>
      <c s="43" r="O66"/>
      <c s="50" r="P66"/>
      <c s="50" r="Q66"/>
      <c s="75" r="R66"/>
    </row>
    <row customHeight="1" r="67" ht="9.75">
      <c t="s" s="95" r="A67">
        <v>358</v>
      </c>
      <c t="s" s="37" r="B67">
        <v>221</v>
      </c>
      <c t="s" s="13" r="C67">
        <v>359</v>
      </c>
      <c t="s" s="13" r="D67">
        <v>351</v>
      </c>
      <c t="s" s="13" r="E67">
        <v>362</v>
      </c>
      <c t="s" s="13" r="F67">
        <v>195</v>
      </c>
      <c t="s" s="7" r="G67">
        <v>204</v>
      </c>
      <c t="s" s="88" r="H67">
        <v>205</v>
      </c>
      <c s="17" r="I67"/>
      <c t="s" s="85" r="J67">
        <v>9</v>
      </c>
      <c s="62" r="K67"/>
      <c t="s" s="16" r="L67">
        <v>14</v>
      </c>
      <c t="s" s="16" r="M67">
        <v>363</v>
      </c>
      <c s="43" r="N67"/>
      <c s="43" r="O67"/>
      <c t="s" s="50" r="P67">
        <v>179</v>
      </c>
      <c s="50" r="Q67"/>
      <c s="75" r="R67"/>
    </row>
    <row customHeight="1" r="68" ht="9.75">
      <c t="s" s="95" r="A68">
        <v>358</v>
      </c>
      <c t="s" s="37" r="B68">
        <v>192</v>
      </c>
      <c s="13" r="C68"/>
      <c t="s" s="13" r="D68">
        <v>310</v>
      </c>
      <c t="s" s="13" r="E68">
        <v>364</v>
      </c>
      <c t="s" s="13" r="F68">
        <v>178</v>
      </c>
      <c s="50" r="G68"/>
      <c s="50" r="H68"/>
      <c s="61" r="I68"/>
      <c t="s" s="85" r="J68">
        <v>9</v>
      </c>
      <c s="62" r="K68"/>
      <c s="16" r="L68"/>
      <c s="16" r="M68"/>
      <c s="43" r="N68"/>
      <c s="43" r="O68"/>
      <c t="s" s="50" r="P68">
        <v>179</v>
      </c>
      <c s="50" r="Q68"/>
      <c s="75" r="R68"/>
    </row>
    <row customHeight="1" r="69" ht="9.75">
      <c t="s" s="95" r="A69">
        <v>358</v>
      </c>
      <c t="s" s="37" r="B69">
        <v>197</v>
      </c>
      <c s="13" r="C69"/>
      <c t="s" s="13" r="D69">
        <v>355</v>
      </c>
      <c t="s" s="13" r="E69">
        <v>365</v>
      </c>
      <c t="s" s="13" r="F69">
        <v>178</v>
      </c>
      <c t="s" s="50" r="G69">
        <v>236</v>
      </c>
      <c s="50" r="H69"/>
      <c s="61" r="I69"/>
      <c t="s" s="85" r="J69">
        <v>9</v>
      </c>
      <c s="62" r="K69"/>
      <c t="s" s="16" r="L69">
        <v>14</v>
      </c>
      <c t="s" s="16" r="M69">
        <v>366</v>
      </c>
      <c s="43" r="N69"/>
      <c s="43" r="O69"/>
      <c t="s" s="50" r="P69">
        <v>179</v>
      </c>
      <c s="50" r="Q69"/>
      <c s="75" r="R69"/>
    </row>
    <row customHeight="1" r="70" ht="9.75">
      <c t="s" s="95" r="A70">
        <v>358</v>
      </c>
      <c t="s" s="37" r="B70">
        <v>174</v>
      </c>
      <c s="13" r="C70"/>
      <c t="s" s="13" r="D70">
        <v>367</v>
      </c>
      <c t="s" s="13" r="E70">
        <v>368</v>
      </c>
      <c t="s" s="13" r="F70">
        <v>178</v>
      </c>
      <c s="50" r="G70"/>
      <c s="50" r="H70"/>
      <c s="61" r="I70"/>
      <c t="s" s="85" r="J70">
        <v>9</v>
      </c>
      <c s="62" r="K70"/>
      <c s="16" r="L70"/>
      <c s="16" r="M70"/>
      <c s="43" r="N70"/>
      <c s="43" r="O70"/>
      <c t="s" s="50" r="P70">
        <v>179</v>
      </c>
      <c s="50" r="Q70"/>
      <c s="75" r="R70"/>
    </row>
    <row customHeight="1" r="71" ht="9.75">
      <c t="s" s="95" r="A71">
        <v>358</v>
      </c>
      <c t="s" s="37" r="B71">
        <v>180</v>
      </c>
      <c s="13" r="C71"/>
      <c t="s" s="13" r="D71">
        <v>310</v>
      </c>
      <c t="s" s="13" r="E71">
        <v>182</v>
      </c>
      <c t="s" s="13" r="F71">
        <v>178</v>
      </c>
      <c s="50" r="G71"/>
      <c s="50" r="H71"/>
      <c s="61" r="I71"/>
      <c t="s" s="85" r="J71">
        <v>9</v>
      </c>
      <c s="62" r="K71"/>
      <c s="16" r="L71"/>
      <c s="16" r="M71"/>
      <c s="43" r="N71"/>
      <c s="43" r="O71"/>
      <c t="s" s="50" r="P71">
        <v>179</v>
      </c>
      <c s="50" r="Q71"/>
      <c s="75" r="R71"/>
    </row>
    <row customHeight="1" r="72" ht="9.75">
      <c t="s" s="95" r="A72">
        <v>369</v>
      </c>
      <c t="s" s="37" r="B72">
        <v>210</v>
      </c>
      <c t="s" s="13" r="C72">
        <v>370</v>
      </c>
      <c t="s" s="13" r="D72">
        <v>371</v>
      </c>
      <c t="s" s="13" r="E72">
        <v>223</v>
      </c>
      <c t="s" s="13" r="F72">
        <v>19</v>
      </c>
      <c s="50" r="G72"/>
      <c s="50" r="H72"/>
      <c s="61" r="I72"/>
      <c s="62" r="J72"/>
      <c t="s" s="85" r="K72">
        <v>372</v>
      </c>
      <c s="16" r="L72"/>
      <c s="16" r="M72"/>
      <c s="43" r="N72"/>
      <c s="43" r="O72"/>
      <c t="s" s="50" r="P72">
        <v>196</v>
      </c>
      <c s="50" r="Q72"/>
      <c s="75" r="R72"/>
    </row>
    <row customHeight="1" r="73" ht="9.75">
      <c t="s" s="95" r="A73">
        <v>373</v>
      </c>
      <c t="s" s="37" r="B73">
        <v>210</v>
      </c>
      <c t="s" s="13" r="C73">
        <v>374</v>
      </c>
      <c t="s" s="13" r="D73">
        <v>375</v>
      </c>
      <c t="s" s="13" r="E73">
        <v>376</v>
      </c>
      <c t="s" s="13" r="F73">
        <v>19</v>
      </c>
      <c t="s" s="9" r="G73">
        <v>188</v>
      </c>
      <c t="s" s="9" r="H73">
        <v>189</v>
      </c>
      <c t="s" s="80" r="I73">
        <v>244</v>
      </c>
      <c s="85" r="J73"/>
      <c s="85" r="K73"/>
      <c t="s" s="16" r="L73">
        <v>14</v>
      </c>
      <c t="s" s="16" r="M73">
        <v>377</v>
      </c>
      <c s="43" r="N73"/>
      <c s="43" r="O73"/>
      <c t="s" s="50" r="P73">
        <v>191</v>
      </c>
      <c t="s" s="50" r="Q73">
        <v>14</v>
      </c>
      <c s="75" r="R73"/>
    </row>
    <row customHeight="1" r="74" ht="9.75">
      <c t="s" s="95" r="A74">
        <v>378</v>
      </c>
      <c t="s" s="37" r="B74">
        <v>210</v>
      </c>
      <c t="s" s="13" r="C74">
        <v>379</v>
      </c>
      <c t="s" s="13" r="D74">
        <v>380</v>
      </c>
      <c t="s" s="13" r="E74">
        <v>381</v>
      </c>
      <c t="s" s="13" r="F74">
        <v>19</v>
      </c>
      <c t="s" s="9" r="G74">
        <v>188</v>
      </c>
      <c t="s" s="9" r="H74">
        <v>189</v>
      </c>
      <c t="s" s="80" r="I74">
        <v>244</v>
      </c>
      <c s="85" r="J74"/>
      <c s="85" r="K74"/>
      <c t="s" s="16" r="L74">
        <v>14</v>
      </c>
      <c t="s" s="16" r="M74">
        <v>382</v>
      </c>
      <c s="43" r="N74"/>
      <c s="43" r="O74"/>
      <c t="s" s="50" r="P74">
        <v>191</v>
      </c>
      <c t="s" s="50" r="Q74">
        <v>14</v>
      </c>
      <c s="75" r="R74"/>
    </row>
    <row customHeight="1" r="75" ht="9.75">
      <c t="s" s="95" r="A75">
        <v>383</v>
      </c>
      <c t="s" s="37" r="B75">
        <v>210</v>
      </c>
      <c t="s" s="13" r="C75">
        <v>384</v>
      </c>
      <c t="s" s="13" r="D75">
        <v>385</v>
      </c>
      <c t="s" s="13" r="E75">
        <v>386</v>
      </c>
      <c t="s" s="13" r="F75">
        <v>19</v>
      </c>
      <c t="s" s="9" r="G75">
        <v>188</v>
      </c>
      <c t="s" s="9" r="H75">
        <v>189</v>
      </c>
      <c t="s" s="80" r="I75">
        <v>244</v>
      </c>
      <c t="s" s="85" r="J75">
        <v>14</v>
      </c>
      <c t="s" s="85" r="K75">
        <v>387</v>
      </c>
      <c s="16" r="L75"/>
      <c s="16" r="M75"/>
      <c s="43" r="N75"/>
      <c s="43" r="O75"/>
      <c t="s" s="50" r="P75">
        <v>191</v>
      </c>
      <c s="50" r="Q75"/>
      <c s="75" r="R75"/>
    </row>
    <row customHeight="1" r="76" ht="9.75">
      <c t="s" s="95" r="A76">
        <v>388</v>
      </c>
      <c t="s" s="37" r="B76">
        <v>210</v>
      </c>
      <c t="s" s="13" r="C76">
        <v>389</v>
      </c>
      <c s="13" r="D76"/>
      <c t="s" s="13" r="E76">
        <v>390</v>
      </c>
      <c t="s" s="13" r="F76">
        <v>195</v>
      </c>
      <c s="50" r="G76"/>
      <c s="50" r="H76"/>
      <c s="61" r="I76"/>
      <c t="s" s="85" r="J76">
        <v>14</v>
      </c>
      <c t="s" s="85" r="K76">
        <v>391</v>
      </c>
      <c s="16" r="L76"/>
      <c s="16" r="M76"/>
      <c s="14" r="N76"/>
      <c s="43" r="O76"/>
      <c t="s" s="50" r="P76">
        <v>232</v>
      </c>
      <c s="50" r="Q76"/>
      <c s="75" r="R76"/>
    </row>
    <row customHeight="1" r="77" ht="9.75">
      <c t="s" s="95" r="A77">
        <v>392</v>
      </c>
      <c t="s" s="37" r="B77">
        <v>393</v>
      </c>
      <c t="s" s="13" r="C77">
        <v>394</v>
      </c>
      <c s="13" r="D77"/>
      <c t="s" s="13" r="E77">
        <v>395</v>
      </c>
      <c t="s" s="13" r="F77">
        <v>178</v>
      </c>
      <c s="50" r="G77"/>
      <c s="50" r="H77"/>
      <c s="61" r="I77"/>
      <c s="62" r="J77"/>
      <c s="85" r="K77"/>
      <c s="16" r="L77"/>
      <c s="16" r="M77"/>
      <c s="43" r="N77"/>
      <c s="43" r="O77"/>
      <c s="50" r="P77"/>
      <c s="50" r="Q77"/>
      <c s="75" r="R77"/>
    </row>
    <row customHeight="1" r="78" ht="9.75">
      <c t="s" s="95" r="A78">
        <v>396</v>
      </c>
      <c t="s" s="37" r="B78">
        <v>210</v>
      </c>
      <c t="s" s="13" r="C78">
        <v>397</v>
      </c>
      <c t="s" s="13" r="D78">
        <v>398</v>
      </c>
      <c t="s" s="13" r="E78">
        <v>315</v>
      </c>
      <c t="s" s="13" r="F78">
        <v>19</v>
      </c>
      <c s="50" r="G78"/>
      <c s="50" r="H78"/>
      <c s="61" r="I78"/>
      <c s="62" r="J78"/>
      <c t="s" s="85" r="K78">
        <v>399</v>
      </c>
      <c s="16" r="L78"/>
      <c s="16" r="M78"/>
      <c s="43" r="N78"/>
      <c s="43" r="O78"/>
      <c t="s" s="50" r="P78">
        <v>196</v>
      </c>
      <c s="50" r="Q78"/>
      <c s="75" r="R78"/>
    </row>
    <row customHeight="1" r="79" ht="9.75">
      <c t="s" s="95" r="A79">
        <v>396</v>
      </c>
      <c t="s" s="37" r="B79">
        <v>214</v>
      </c>
      <c s="13" r="C79"/>
      <c t="s" s="13" r="D79">
        <v>400</v>
      </c>
      <c t="s" s="13" r="E79">
        <v>401</v>
      </c>
      <c t="s" s="13" r="F79">
        <v>195</v>
      </c>
      <c s="50" r="G79"/>
      <c s="50" r="H79"/>
      <c s="61" r="I79"/>
      <c t="s" s="85" r="J79">
        <v>14</v>
      </c>
      <c t="s" s="85" r="K79">
        <v>402</v>
      </c>
      <c s="16" r="L79"/>
      <c s="16" r="M79"/>
      <c s="14" r="N79"/>
      <c s="43" r="O79"/>
      <c t="s" s="50" r="P79">
        <v>232</v>
      </c>
      <c s="50" r="Q79"/>
      <c s="75" r="R79"/>
    </row>
    <row customHeight="1" r="80" ht="9.75">
      <c t="s" s="95" r="A80">
        <v>396</v>
      </c>
      <c t="s" s="37" r="B80">
        <v>192</v>
      </c>
      <c s="50" r="G80"/>
      <c s="50" r="H80"/>
      <c s="61" r="I80"/>
      <c t="s" s="85" r="J80">
        <v>9</v>
      </c>
      <c s="62" r="K80"/>
      <c s="16" r="L80"/>
      <c s="16" r="M80"/>
      <c s="43" r="N80"/>
      <c s="43" r="O80"/>
      <c t="s" s="50" r="P80">
        <v>179</v>
      </c>
      <c s="50" r="Q80"/>
      <c s="75" r="R80"/>
    </row>
    <row customHeight="1" r="81" ht="9.75">
      <c t="s" s="95" r="A81">
        <v>396</v>
      </c>
      <c t="s" s="37" r="B81">
        <v>180</v>
      </c>
      <c s="13" r="C81"/>
      <c t="s" s="13" r="D81">
        <v>403</v>
      </c>
      <c t="s" s="13" r="E81">
        <v>182</v>
      </c>
      <c t="s" s="13" r="F81">
        <v>178</v>
      </c>
      <c s="50" r="G81"/>
      <c s="50" r="H81"/>
      <c s="61" r="I81"/>
      <c t="s" s="85" r="J81">
        <v>9</v>
      </c>
      <c s="62" r="K81"/>
      <c s="16" r="L81"/>
      <c s="16" r="M81"/>
      <c s="43" r="N81"/>
      <c s="43" r="O81"/>
      <c t="s" s="50" r="P81">
        <v>179</v>
      </c>
      <c s="50" r="Q81"/>
      <c s="75" r="R81"/>
    </row>
    <row customHeight="1" r="82" ht="9.75">
      <c t="s" s="95" r="A82">
        <v>396</v>
      </c>
      <c t="s" s="37" r="B82">
        <v>275</v>
      </c>
      <c s="13" r="C82"/>
      <c t="s" s="13" r="D82">
        <v>310</v>
      </c>
      <c t="s" s="13" r="E82">
        <v>404</v>
      </c>
      <c t="s" s="13" r="F82">
        <v>178</v>
      </c>
      <c s="50" r="G82"/>
      <c s="50" r="H82"/>
      <c s="61" r="I82"/>
      <c t="s" s="85" r="J82">
        <v>9</v>
      </c>
      <c s="62" r="K82"/>
      <c s="16" r="L82"/>
      <c s="16" r="M82"/>
      <c s="43" r="N82"/>
      <c s="43" r="O82"/>
      <c t="s" s="50" r="P82">
        <v>179</v>
      </c>
      <c s="50" r="Q82"/>
      <c s="75" r="R82"/>
    </row>
    <row customHeight="1" r="83" ht="9.75">
      <c t="s" s="95" r="A83">
        <v>405</v>
      </c>
      <c t="s" s="37" r="B83">
        <v>210</v>
      </c>
      <c t="s" s="13" r="C83">
        <v>406</v>
      </c>
      <c t="s" s="13" r="D83">
        <v>407</v>
      </c>
      <c t="s" s="13" r="E83">
        <v>408</v>
      </c>
      <c t="s" s="13" r="F83">
        <v>19</v>
      </c>
      <c t="s" s="9" r="G83">
        <v>188</v>
      </c>
      <c t="s" s="9" r="H83">
        <v>189</v>
      </c>
      <c t="s" s="80" r="I83">
        <v>244</v>
      </c>
      <c s="85" r="J83"/>
      <c s="85" r="K83"/>
      <c t="s" s="16" r="L83">
        <v>14</v>
      </c>
      <c t="s" s="16" r="M83">
        <v>409</v>
      </c>
      <c s="43" r="N83"/>
      <c s="43" r="O83"/>
      <c t="s" s="50" r="P83">
        <v>191</v>
      </c>
      <c t="s" s="50" r="Q83">
        <v>14</v>
      </c>
      <c s="75" r="R83"/>
    </row>
    <row customHeight="1" r="84" ht="9.75">
      <c t="s" s="95" r="A84">
        <v>410</v>
      </c>
      <c t="s" s="37" r="B84">
        <v>210</v>
      </c>
      <c t="s" s="13" r="C84">
        <v>406</v>
      </c>
      <c t="s" s="13" r="D84">
        <v>407</v>
      </c>
      <c t="s" s="13" r="E84">
        <v>408</v>
      </c>
      <c t="s" s="13" r="F84">
        <v>19</v>
      </c>
      <c t="s" s="9" r="G84">
        <v>188</v>
      </c>
      <c t="s" s="9" r="H84">
        <v>189</v>
      </c>
      <c t="s" s="80" r="I84">
        <v>244</v>
      </c>
      <c s="85" r="J84"/>
      <c s="85" r="K84"/>
      <c t="s" s="16" r="L84">
        <v>14</v>
      </c>
      <c t="s" s="16" r="M84">
        <v>411</v>
      </c>
      <c s="43" r="N84"/>
      <c s="43" r="O84"/>
      <c t="s" s="50" r="P84">
        <v>191</v>
      </c>
      <c t="s" s="50" r="Q84">
        <v>14</v>
      </c>
      <c s="75" r="R84"/>
    </row>
    <row customHeight="1" r="85" ht="9.75">
      <c t="s" s="95" r="A85">
        <v>412</v>
      </c>
      <c t="s" s="37" r="B85">
        <v>210</v>
      </c>
      <c s="50" r="G85"/>
      <c s="50" r="H85"/>
      <c s="61" r="I85"/>
      <c s="62" r="J85"/>
      <c s="62" r="K85"/>
      <c s="16" r="L85"/>
      <c s="16" r="M85"/>
      <c s="43" r="N85"/>
      <c s="43" r="O85"/>
      <c s="50" r="P85"/>
      <c t="s" s="50" r="Q85">
        <v>14</v>
      </c>
      <c s="75" r="R85"/>
    </row>
    <row customHeight="1" r="86" ht="9.75">
      <c t="s" s="95" r="A86">
        <v>413</v>
      </c>
      <c t="s" s="37" r="B86">
        <v>210</v>
      </c>
      <c t="s" s="13" r="C86">
        <v>414</v>
      </c>
      <c t="s" s="13" r="D86">
        <v>415</v>
      </c>
      <c t="s" s="13" r="E86">
        <v>416</v>
      </c>
      <c t="s" s="13" r="F86">
        <v>19</v>
      </c>
      <c t="s" s="9" r="G86">
        <v>188</v>
      </c>
      <c t="s" s="9" r="H86">
        <v>189</v>
      </c>
      <c t="s" s="80" r="I86">
        <v>244</v>
      </c>
      <c s="85" r="J86"/>
      <c s="85" r="K86"/>
      <c t="s" s="16" r="L86">
        <v>14</v>
      </c>
      <c t="s" s="16" r="M86">
        <v>417</v>
      </c>
      <c s="43" r="N86"/>
      <c s="43" r="O86"/>
      <c t="s" s="50" r="P86">
        <v>191</v>
      </c>
      <c t="s" s="50" r="Q86">
        <v>14</v>
      </c>
      <c s="75" r="R86"/>
    </row>
    <row customHeight="1" r="87" ht="9.75">
      <c t="s" s="95" r="A87">
        <v>418</v>
      </c>
      <c t="s" s="37" r="B87">
        <v>210</v>
      </c>
      <c s="50" r="G87"/>
      <c s="50" r="H87"/>
      <c s="61" r="I87"/>
      <c s="62" r="J87"/>
      <c t="s" s="85" r="K87">
        <v>419</v>
      </c>
      <c s="16" r="L87"/>
      <c s="16" r="M87"/>
      <c s="43" r="N87"/>
      <c s="43" r="O87"/>
      <c t="s" s="50" r="P87">
        <v>196</v>
      </c>
      <c s="50" r="Q87"/>
      <c s="75" r="R87"/>
    </row>
    <row customHeight="1" r="88" ht="9.75">
      <c t="s" s="95" r="A88">
        <v>418</v>
      </c>
      <c t="s" s="37" r="B88">
        <v>214</v>
      </c>
      <c t="s" s="61" r="I88">
        <v>420</v>
      </c>
      <c s="62" r="J88"/>
      <c s="62" r="K88"/>
      <c s="16" r="L88"/>
      <c s="16" r="M88"/>
      <c s="43" r="N88"/>
      <c s="43" r="O88"/>
      <c s="50" r="P88"/>
      <c s="50" r="Q88"/>
      <c s="75" r="R88"/>
    </row>
    <row customHeight="1" r="89" ht="9.75">
      <c t="s" s="95" r="A89">
        <v>418</v>
      </c>
      <c t="s" s="37" r="B89">
        <v>218</v>
      </c>
      <c t="s" s="13" r="C89">
        <v>421</v>
      </c>
      <c t="s" s="13" r="D89">
        <v>422</v>
      </c>
      <c t="s" s="13" r="E89">
        <v>423</v>
      </c>
      <c t="s" s="13" r="F89">
        <v>195</v>
      </c>
      <c t="s" s="23" r="G89">
        <v>188</v>
      </c>
      <c t="s" s="23" r="H89">
        <v>189</v>
      </c>
      <c s="66" r="I89"/>
      <c t="s" s="85" r="J89">
        <v>14</v>
      </c>
      <c t="s" s="85" r="K89">
        <v>424</v>
      </c>
      <c s="16" r="L89"/>
      <c s="16" r="M89"/>
      <c s="43" r="N89"/>
      <c s="43" r="O89"/>
      <c t="s" s="50" r="P89">
        <v>191</v>
      </c>
      <c s="50" r="Q89"/>
      <c s="75" r="R89"/>
    </row>
    <row customHeight="1" r="90" ht="9.75">
      <c t="s" s="95" r="A90">
        <v>418</v>
      </c>
      <c t="s" s="37" r="B90">
        <v>221</v>
      </c>
      <c s="13" r="C90"/>
      <c t="s" s="13" r="D90">
        <v>425</v>
      </c>
      <c t="s" s="13" r="E90">
        <v>426</v>
      </c>
      <c t="s" s="13" r="F90">
        <v>195</v>
      </c>
      <c t="s" s="23" r="G90">
        <v>427</v>
      </c>
      <c t="s" s="23" r="H90">
        <v>189</v>
      </c>
      <c s="61" r="I90"/>
      <c t="s" s="85" r="J90">
        <v>14</v>
      </c>
      <c t="s" s="85" r="K90">
        <v>424</v>
      </c>
      <c s="16" r="L90"/>
      <c s="16" r="M90"/>
      <c s="43" r="N90"/>
      <c s="43" r="O90"/>
      <c t="s" s="50" r="P90">
        <v>191</v>
      </c>
      <c s="50" r="Q90"/>
      <c s="75" r="R90"/>
    </row>
    <row customHeight="1" r="91" ht="9.75">
      <c t="s" s="95" r="A91">
        <v>418</v>
      </c>
      <c t="s" s="37" r="B91">
        <v>192</v>
      </c>
      <c s="50" r="G91"/>
      <c s="50" r="H91"/>
      <c s="61" r="I91"/>
      <c t="s" s="85" r="J91">
        <v>9</v>
      </c>
      <c s="62" r="K91"/>
      <c s="16" r="L91"/>
      <c s="16" r="M91"/>
      <c s="43" r="N91"/>
      <c s="43" r="O91"/>
      <c t="s" s="50" r="P91">
        <v>179</v>
      </c>
      <c s="50" r="Q91"/>
      <c s="75" r="R91"/>
    </row>
    <row customHeight="1" r="92" ht="9.75">
      <c t="s" s="95" r="A92">
        <v>418</v>
      </c>
      <c t="s" s="37" r="B92">
        <v>275</v>
      </c>
      <c s="13" r="C92"/>
      <c t="s" s="13" r="D92">
        <v>310</v>
      </c>
      <c t="s" s="13" r="E92">
        <v>428</v>
      </c>
      <c t="s" s="13" r="F92">
        <v>178</v>
      </c>
      <c s="50" r="G92"/>
      <c s="50" r="H92"/>
      <c s="61" r="I92"/>
      <c t="s" s="85" r="J92">
        <v>9</v>
      </c>
      <c s="62" r="K92"/>
      <c s="16" r="L92"/>
      <c s="16" r="M92"/>
      <c s="43" r="N92"/>
      <c s="43" r="O92"/>
      <c t="s" s="50" r="P92">
        <v>179</v>
      </c>
      <c s="50" r="Q92"/>
      <c s="75" r="R92"/>
    </row>
    <row customHeight="1" r="93" ht="9.75">
      <c t="s" s="95" r="A93">
        <v>429</v>
      </c>
      <c t="s" s="37" r="B93">
        <v>210</v>
      </c>
      <c t="s" s="13" r="C93">
        <v>430</v>
      </c>
      <c t="s" s="13" r="D93">
        <v>431</v>
      </c>
      <c t="s" s="13" r="E93">
        <v>432</v>
      </c>
      <c t="s" s="13" r="F93">
        <v>178</v>
      </c>
      <c t="s" s="50" r="G93">
        <v>188</v>
      </c>
      <c s="50" r="H93"/>
      <c t="s" s="61" r="I93">
        <v>346</v>
      </c>
      <c t="s" s="85" r="J93">
        <v>9</v>
      </c>
      <c s="62" r="K93"/>
      <c t="s" s="16" r="L93">
        <v>9</v>
      </c>
      <c s="16" r="M93"/>
      <c s="14" r="N93"/>
      <c s="43" r="O93"/>
      <c t="s" s="50" r="P93">
        <v>347</v>
      </c>
      <c s="50" r="Q93"/>
      <c s="75" r="R93"/>
    </row>
    <row customHeight="1" r="94" ht="9.75">
      <c t="s" s="95" r="A94">
        <v>433</v>
      </c>
      <c t="s" s="37" r="B94">
        <v>434</v>
      </c>
      <c s="50" r="G94"/>
      <c s="50" r="H94"/>
      <c s="61" r="I94"/>
      <c s="62" r="J94"/>
      <c s="62" r="K94"/>
      <c s="16" r="L94"/>
      <c s="16" r="M94"/>
      <c s="43" r="N94"/>
      <c s="43" r="O94"/>
      <c s="50" r="P94"/>
      <c s="50" r="Q94"/>
      <c s="75" r="R94"/>
    </row>
    <row customHeight="1" r="95" ht="9.75">
      <c t="s" s="95" r="A95">
        <v>433</v>
      </c>
      <c t="s" s="37" r="B95">
        <v>210</v>
      </c>
      <c t="s" s="13" r="C95">
        <v>435</v>
      </c>
      <c t="s" s="13" r="D95">
        <v>436</v>
      </c>
      <c t="s" s="13" r="E95">
        <v>437</v>
      </c>
      <c t="s" s="13" r="F95">
        <v>19</v>
      </c>
      <c s="50" r="G95"/>
      <c s="50" r="H95"/>
      <c s="61" r="I95"/>
      <c t="s" s="62" r="J95">
        <v>14</v>
      </c>
      <c t="s" s="85" r="K95">
        <v>438</v>
      </c>
      <c s="16" r="L95"/>
      <c s="16" r="M95"/>
      <c s="43" r="N95"/>
      <c s="43" r="O95"/>
      <c t="s" s="50" r="P95">
        <v>196</v>
      </c>
      <c s="50" r="Q95"/>
      <c s="75" r="R95"/>
    </row>
    <row customHeight="1" r="96" ht="9.75">
      <c t="s" s="95" r="A96">
        <v>433</v>
      </c>
      <c t="s" s="37" r="B96">
        <v>192</v>
      </c>
      <c s="13" r="C96"/>
      <c t="s" s="13" r="D96">
        <v>310</v>
      </c>
      <c t="s" s="13" r="E96">
        <v>439</v>
      </c>
      <c t="s" s="13" r="F96">
        <v>178</v>
      </c>
      <c s="50" r="G96"/>
      <c s="50" r="H96"/>
      <c s="61" r="I96"/>
      <c t="s" s="85" r="J96">
        <v>9</v>
      </c>
      <c s="62" r="K96"/>
      <c s="16" r="L96"/>
      <c s="16" r="M96"/>
      <c s="43" r="N96"/>
      <c s="43" r="O96"/>
      <c t="s" s="50" r="P96">
        <v>179</v>
      </c>
      <c s="50" r="Q96"/>
      <c s="75" r="R96"/>
    </row>
    <row customHeight="1" r="97" ht="9.75">
      <c t="s" s="95" r="A97">
        <v>433</v>
      </c>
      <c t="s" s="37" r="B97">
        <v>197</v>
      </c>
      <c t="s" s="50" r="G97">
        <v>236</v>
      </c>
      <c s="50" r="H97"/>
      <c s="61" r="I97"/>
      <c t="s" s="62" r="J97">
        <v>9</v>
      </c>
      <c s="62" r="K97"/>
      <c t="s" s="16" r="L97">
        <v>14</v>
      </c>
      <c t="s" s="16" r="M97">
        <v>440</v>
      </c>
      <c s="43" r="N97"/>
      <c s="43" r="O97"/>
      <c t="s" s="50" r="P97">
        <v>179</v>
      </c>
      <c s="50" r="Q97"/>
      <c t="s" s="75" r="R97">
        <v>441</v>
      </c>
    </row>
    <row customHeight="1" r="98" ht="9.75">
      <c t="s" s="95" r="A98">
        <v>433</v>
      </c>
      <c t="s" s="37" r="B98">
        <v>174</v>
      </c>
      <c s="13" r="C98"/>
      <c t="s" s="13" r="D98">
        <v>442</v>
      </c>
      <c t="s" s="13" r="E98">
        <v>443</v>
      </c>
      <c t="s" s="13" r="F98">
        <v>178</v>
      </c>
      <c s="50" r="G98"/>
      <c s="50" r="H98"/>
      <c s="61" r="I98"/>
      <c t="s" s="85" r="J98">
        <v>9</v>
      </c>
      <c s="62" r="K98"/>
      <c s="16" r="L98"/>
      <c s="16" r="M98"/>
      <c s="43" r="N98"/>
      <c s="43" r="O98"/>
      <c t="s" s="50" r="P98">
        <v>179</v>
      </c>
      <c s="50" r="Q98"/>
      <c s="75" r="R98"/>
    </row>
    <row customHeight="1" r="99" ht="9.75">
      <c t="s" s="95" r="A99">
        <v>433</v>
      </c>
      <c t="s" s="37" r="B99">
        <v>180</v>
      </c>
      <c s="13" r="C99"/>
      <c t="s" s="13" r="D99">
        <v>444</v>
      </c>
      <c t="s" s="13" r="E99">
        <v>182</v>
      </c>
      <c t="s" s="13" r="F99">
        <v>178</v>
      </c>
      <c s="50" r="G99"/>
      <c s="50" r="H99"/>
      <c s="61" r="I99"/>
      <c t="s" s="85" r="J99">
        <v>9</v>
      </c>
      <c s="62" r="K99"/>
      <c s="16" r="L99"/>
      <c s="16" r="M99"/>
      <c s="43" r="N99"/>
      <c s="43" r="O99"/>
      <c t="s" s="50" r="P99">
        <v>179</v>
      </c>
      <c s="50" r="Q99"/>
      <c s="75" r="R99"/>
    </row>
    <row customHeight="1" r="100" ht="9.75">
      <c t="s" s="95" r="A100">
        <v>445</v>
      </c>
      <c t="s" s="37" r="B100">
        <v>210</v>
      </c>
      <c t="s" s="13" r="C100">
        <v>446</v>
      </c>
      <c t="s" s="13" r="D100">
        <v>447</v>
      </c>
      <c t="s" s="13" r="E100">
        <v>448</v>
      </c>
      <c t="s" s="13" r="F100">
        <v>449</v>
      </c>
      <c s="50" r="G100"/>
      <c s="50" r="H100"/>
      <c s="61" r="I100"/>
      <c t="s" s="85" r="J100">
        <v>14</v>
      </c>
      <c t="s" s="85" r="K100">
        <v>450</v>
      </c>
      <c s="16" r="L100"/>
      <c s="16" r="M100"/>
      <c s="14" r="N100"/>
      <c s="43" r="O100"/>
      <c t="s" s="50" r="P100">
        <v>232</v>
      </c>
      <c s="50" r="Q100"/>
      <c s="75" r="R100"/>
    </row>
    <row customHeight="1" r="101" ht="9.75">
      <c t="s" s="95" r="A101">
        <v>451</v>
      </c>
      <c t="s" s="37" r="B101">
        <v>210</v>
      </c>
      <c t="s" s="13" r="C101">
        <v>452</v>
      </c>
      <c t="s" s="13" r="D101">
        <v>453</v>
      </c>
      <c t="s" s="13" r="E101">
        <v>454</v>
      </c>
      <c t="s" s="13" r="F101">
        <v>19</v>
      </c>
      <c s="50" r="G101"/>
      <c s="50" r="H101"/>
      <c s="61" r="I101"/>
      <c s="62" r="J101"/>
      <c t="s" s="85" r="K101">
        <v>455</v>
      </c>
      <c s="16" r="L101"/>
      <c s="16" r="M101"/>
      <c s="43" r="N101"/>
      <c s="43" r="O101"/>
      <c t="s" s="50" r="P101">
        <v>196</v>
      </c>
      <c s="50" r="Q101"/>
      <c s="75" r="R101"/>
    </row>
    <row customHeight="1" r="102" ht="9.75">
      <c t="s" s="95" r="A102">
        <v>451</v>
      </c>
      <c t="s" s="37" r="B102">
        <v>214</v>
      </c>
      <c s="13" r="C102"/>
      <c t="s" s="13" r="D102">
        <v>456</v>
      </c>
      <c t="s" s="13" r="E102">
        <v>457</v>
      </c>
      <c t="s" s="13" r="F102">
        <v>195</v>
      </c>
      <c t="s" s="23" r="G102">
        <v>188</v>
      </c>
      <c t="s" s="23" r="H102">
        <v>189</v>
      </c>
      <c s="66" r="I102"/>
      <c t="s" s="85" r="J102">
        <v>14</v>
      </c>
      <c t="s" s="85" r="K102">
        <v>458</v>
      </c>
      <c s="16" r="L102"/>
      <c s="16" r="M102"/>
      <c s="43" r="N102"/>
      <c s="43" r="O102"/>
      <c t="s" s="50" r="P102">
        <v>191</v>
      </c>
      <c s="50" r="Q102"/>
      <c s="75" r="R102"/>
    </row>
    <row customHeight="1" r="103" ht="9.75">
      <c t="s" s="95" r="A103">
        <v>451</v>
      </c>
      <c t="s" s="37" r="B103">
        <v>192</v>
      </c>
      <c s="13" r="C103"/>
      <c t="s" s="13" r="D103">
        <v>310</v>
      </c>
      <c t="s" s="13" r="E103">
        <v>459</v>
      </c>
      <c t="s" s="13" r="F103">
        <v>178</v>
      </c>
      <c s="50" r="G103"/>
      <c s="50" r="H103"/>
      <c s="61" r="I103"/>
      <c s="62" r="J103"/>
      <c s="62" r="K103"/>
      <c s="16" r="L103"/>
      <c s="16" r="M103"/>
      <c s="43" r="N103"/>
      <c s="43" r="O103"/>
      <c t="s" s="50" r="P103">
        <v>179</v>
      </c>
      <c s="50" r="Q103"/>
      <c s="75" r="R103"/>
    </row>
    <row customHeight="1" r="104" ht="9.75">
      <c t="s" s="95" r="A104">
        <v>451</v>
      </c>
      <c t="s" s="37" r="B104">
        <v>275</v>
      </c>
      <c s="50" r="G104"/>
      <c s="50" r="H104"/>
      <c s="61" r="I104"/>
      <c s="62" r="J104"/>
      <c s="62" r="K104"/>
      <c s="16" r="L104"/>
      <c s="16" r="M104"/>
      <c s="43" r="N104"/>
      <c s="43" r="O104"/>
      <c t="s" s="50" r="P104">
        <v>179</v>
      </c>
      <c s="50" r="Q104"/>
      <c s="75" r="R104"/>
    </row>
    <row customHeight="1" r="105" ht="9.75">
      <c t="s" s="95" r="A105">
        <v>460</v>
      </c>
      <c t="s" s="37" r="B105">
        <v>210</v>
      </c>
      <c t="s" s="13" r="C105">
        <v>461</v>
      </c>
      <c t="s" s="13" r="D105">
        <v>462</v>
      </c>
      <c t="s" s="13" r="E105">
        <v>437</v>
      </c>
      <c t="s" s="13" r="F105">
        <v>19</v>
      </c>
      <c s="50" r="G105"/>
      <c s="50" r="H105"/>
      <c s="61" r="I105"/>
      <c s="62" r="J105"/>
      <c t="s" s="85" r="K105">
        <v>463</v>
      </c>
      <c s="16" r="L105"/>
      <c s="16" r="M105"/>
      <c s="43" r="N105"/>
      <c s="43" r="O105"/>
      <c t="s" s="50" r="P105">
        <v>196</v>
      </c>
      <c s="50" r="Q105"/>
      <c s="75" r="R105"/>
    </row>
    <row customHeight="1" r="106" ht="9.75">
      <c t="s" s="95" r="A106">
        <v>460</v>
      </c>
      <c t="s" s="37" r="B106">
        <v>214</v>
      </c>
      <c s="50" r="G106"/>
      <c s="50" r="H106"/>
      <c s="61" r="I106"/>
      <c s="62" r="J106"/>
      <c s="62" r="K106"/>
      <c s="16" r="L106"/>
      <c s="16" r="M106"/>
      <c s="43" r="N106"/>
      <c s="43" r="O106"/>
      <c t="s" s="50" r="P106">
        <v>196</v>
      </c>
      <c s="50" r="Q106"/>
      <c s="75" r="R106"/>
    </row>
    <row customHeight="1" r="107" ht="9.75">
      <c t="s" s="95" r="A107">
        <v>460</v>
      </c>
      <c t="s" s="37" r="B107">
        <v>218</v>
      </c>
      <c s="50" r="G107"/>
      <c s="50" r="H107"/>
      <c s="61" r="I107"/>
      <c s="62" r="J107"/>
      <c s="62" r="K107"/>
      <c s="16" r="L107"/>
      <c s="16" r="M107"/>
      <c s="43" r="N107"/>
      <c s="43" r="O107"/>
      <c s="50" r="P107"/>
      <c s="50" r="Q107"/>
      <c s="75" r="R107"/>
    </row>
    <row customHeight="1" r="108" ht="9.75">
      <c t="s" s="95" r="A108">
        <v>460</v>
      </c>
      <c t="s" s="37" r="B108">
        <v>221</v>
      </c>
      <c s="13" r="C108"/>
      <c t="s" s="13" r="D108">
        <v>462</v>
      </c>
      <c t="s" s="13" r="E108">
        <v>464</v>
      </c>
      <c t="s" s="13" r="F108">
        <v>195</v>
      </c>
      <c t="s" s="23" r="G108">
        <v>188</v>
      </c>
      <c t="s" s="23" r="H108">
        <v>189</v>
      </c>
      <c s="66" r="I108"/>
      <c t="s" s="85" r="J108">
        <v>14</v>
      </c>
      <c t="s" s="85" r="K108">
        <v>463</v>
      </c>
      <c s="16" r="L108"/>
      <c s="16" r="M108"/>
      <c s="43" r="N108"/>
      <c s="43" r="O108"/>
      <c t="s" s="50" r="P108">
        <v>191</v>
      </c>
      <c s="50" r="Q108"/>
      <c s="75" r="R108"/>
    </row>
    <row customHeight="1" r="109" ht="9.75">
      <c t="s" s="95" r="A109">
        <v>460</v>
      </c>
      <c t="s" s="37" r="B109">
        <v>225</v>
      </c>
      <c s="13" r="C109"/>
      <c t="s" s="13" r="D109">
        <v>462</v>
      </c>
      <c t="s" s="13" r="E109">
        <v>272</v>
      </c>
      <c t="s" s="13" r="F109">
        <v>195</v>
      </c>
      <c s="50" r="G109"/>
      <c s="50" r="H109"/>
      <c s="61" r="I109"/>
      <c s="62" r="J109"/>
      <c t="s" s="62" r="K109">
        <v>463</v>
      </c>
      <c s="16" r="L109"/>
      <c s="16" r="M109"/>
      <c s="43" r="N109"/>
      <c s="43" r="O109"/>
      <c s="50" r="P109"/>
      <c s="50" r="Q109"/>
      <c s="75" r="R109"/>
    </row>
    <row customHeight="1" r="110" ht="9.75">
      <c t="s" s="95" r="A110">
        <v>460</v>
      </c>
      <c t="s" s="37" r="B110">
        <v>227</v>
      </c>
      <c s="13" r="C110"/>
      <c t="s" s="13" r="D110">
        <v>462</v>
      </c>
      <c t="s" s="13" r="E110">
        <v>285</v>
      </c>
      <c t="s" s="13" r="F110">
        <v>178</v>
      </c>
      <c t="s" s="7" r="G110">
        <v>204</v>
      </c>
      <c t="s" s="88" r="H110">
        <v>205</v>
      </c>
      <c s="17" r="I110"/>
      <c t="s" s="85" r="J110">
        <v>9</v>
      </c>
      <c s="62" r="K110"/>
      <c t="s" s="16" r="L110">
        <v>14</v>
      </c>
      <c t="s" s="16" r="M110">
        <v>465</v>
      </c>
      <c s="43" r="N110"/>
      <c s="43" r="O110"/>
      <c t="s" s="50" r="P110">
        <v>179</v>
      </c>
      <c s="50" r="Q110"/>
      <c s="75" r="R110"/>
    </row>
    <row customHeight="1" r="111" ht="9.75">
      <c t="s" s="95" r="A111">
        <v>460</v>
      </c>
      <c t="s" s="37" r="B111">
        <v>233</v>
      </c>
      <c s="50" r="G111"/>
      <c s="50" r="H111"/>
      <c s="61" r="I111"/>
      <c t="s" s="85" r="J111">
        <v>9</v>
      </c>
      <c s="62" r="K111"/>
      <c s="16" r="L111"/>
      <c s="16" r="M111"/>
      <c s="43" r="N111"/>
      <c s="43" r="O111"/>
      <c t="s" s="50" r="P111">
        <v>196</v>
      </c>
      <c s="50" r="Q111"/>
      <c s="75" r="R111"/>
    </row>
    <row customHeight="1" r="112" ht="9.75">
      <c t="s" s="95" r="A112">
        <v>466</v>
      </c>
      <c t="s" s="37" r="B112">
        <v>210</v>
      </c>
      <c t="s" s="13" r="C112">
        <v>467</v>
      </c>
      <c t="s" s="13" r="D112">
        <v>242</v>
      </c>
      <c t="s" s="13" r="E112">
        <v>243</v>
      </c>
      <c t="s" s="13" r="F112">
        <v>19</v>
      </c>
      <c t="s" s="9" r="G112">
        <v>188</v>
      </c>
      <c t="s" s="9" r="H112">
        <v>189</v>
      </c>
      <c t="s" s="80" r="I112">
        <v>244</v>
      </c>
      <c t="s" s="85" r="J112">
        <v>14</v>
      </c>
      <c t="s" s="85" r="K112">
        <v>468</v>
      </c>
      <c s="16" r="L112"/>
      <c s="16" r="M112"/>
      <c s="43" r="N112"/>
      <c s="43" r="O112"/>
      <c t="s" s="50" r="P112">
        <v>191</v>
      </c>
      <c s="50" r="Q112"/>
      <c s="75" r="R112"/>
    </row>
    <row customHeight="1" r="113" ht="9.75">
      <c t="s" s="95" r="A113">
        <v>469</v>
      </c>
      <c t="s" s="37" r="B113">
        <v>210</v>
      </c>
      <c t="s" s="13" r="C113">
        <v>470</v>
      </c>
      <c t="s" s="13" r="D113">
        <v>471</v>
      </c>
      <c t="s" s="13" r="E113">
        <v>472</v>
      </c>
      <c t="s" s="13" r="F113">
        <v>178</v>
      </c>
      <c s="50" r="G113"/>
      <c s="50" r="H113"/>
      <c s="61" r="I113"/>
      <c t="s" s="85" r="J113">
        <v>14</v>
      </c>
      <c t="s" s="85" r="K113">
        <v>473</v>
      </c>
      <c s="16" r="L113"/>
      <c s="16" r="M113"/>
      <c s="43" r="N113"/>
      <c s="43" r="O113"/>
      <c t="s" s="30" r="P113">
        <v>191</v>
      </c>
      <c s="50" r="Q113"/>
      <c s="75" r="R113"/>
    </row>
    <row customHeight="1" r="114" ht="9.75">
      <c t="s" s="95" r="A114">
        <v>469</v>
      </c>
      <c t="s" s="37" r="B114">
        <v>214</v>
      </c>
      <c s="13" r="C114"/>
      <c t="s" s="13" r="D114">
        <v>474</v>
      </c>
      <c t="s" s="13" r="E114">
        <v>475</v>
      </c>
      <c t="s" s="68" r="F114">
        <v>195</v>
      </c>
      <c s="50" r="G114"/>
      <c s="50" r="H114"/>
      <c s="61" r="I114"/>
      <c t="s" s="85" r="J114">
        <v>14</v>
      </c>
      <c t="s" s="85" r="K114">
        <v>476</v>
      </c>
      <c s="16" r="L114"/>
      <c s="16" r="M114"/>
      <c s="14" r="N114"/>
      <c s="43" r="O114"/>
      <c t="s" s="50" r="P114">
        <v>232</v>
      </c>
      <c s="50" r="Q114"/>
      <c s="75" r="R114"/>
    </row>
    <row customHeight="1" r="115" ht="9.75">
      <c t="s" s="95" r="A115">
        <v>469</v>
      </c>
      <c t="s" s="37" r="B115">
        <v>218</v>
      </c>
      <c s="13" r="C115"/>
      <c t="s" s="13" r="D115">
        <v>477</v>
      </c>
      <c t="s" s="13" r="E115">
        <v>270</v>
      </c>
      <c t="s" s="68" r="F115">
        <v>195</v>
      </c>
      <c s="50" r="G115"/>
      <c s="50" r="H115"/>
      <c s="61" r="I115"/>
      <c t="s" s="85" r="J115">
        <v>9</v>
      </c>
      <c s="62" r="K115"/>
      <c s="16" r="L115"/>
      <c s="16" r="M115"/>
      <c s="43" r="N115"/>
      <c s="43" r="O115"/>
      <c t="s" s="50" r="P115">
        <v>196</v>
      </c>
      <c s="50" r="Q115"/>
      <c s="75" r="R115"/>
    </row>
    <row customHeight="1" r="116" ht="9.75">
      <c t="s" s="95" r="A116">
        <v>478</v>
      </c>
      <c t="s" s="37" r="B116">
        <v>210</v>
      </c>
      <c t="s" s="13" r="C116">
        <v>479</v>
      </c>
      <c t="s" s="13" r="D116">
        <v>480</v>
      </c>
      <c t="s" s="13" r="E116">
        <v>481</v>
      </c>
      <c t="s" s="68" r="F116">
        <v>19</v>
      </c>
      <c t="s" s="23" r="G116">
        <v>188</v>
      </c>
      <c t="s" s="23" r="H116">
        <v>189</v>
      </c>
      <c s="66" r="I116"/>
      <c t="s" s="85" r="J116">
        <v>14</v>
      </c>
      <c t="s" s="85" r="K116">
        <v>482</v>
      </c>
      <c s="16" r="L116"/>
      <c s="16" r="M116"/>
      <c s="43" r="N116"/>
      <c s="43" r="O116"/>
      <c t="s" s="50" r="P116">
        <v>191</v>
      </c>
      <c s="50" r="Q116"/>
      <c s="75" r="R116"/>
    </row>
    <row customHeight="1" r="117" ht="9.75">
      <c t="s" s="95" r="A117">
        <v>478</v>
      </c>
      <c t="s" s="37" r="B117">
        <v>214</v>
      </c>
      <c s="13" r="C117"/>
      <c t="s" s="13" r="D117">
        <v>483</v>
      </c>
      <c t="s" s="13" r="E117">
        <v>199</v>
      </c>
      <c t="s" s="68" r="F117">
        <v>19</v>
      </c>
      <c t="s" s="50" r="G117">
        <v>484</v>
      </c>
      <c t="s" s="50" r="H117">
        <v>189</v>
      </c>
      <c s="61" r="I117"/>
      <c t="s" s="85" r="J117">
        <v>14</v>
      </c>
      <c t="s" s="85" r="K117">
        <v>482</v>
      </c>
      <c s="16" r="L117"/>
      <c s="16" r="M117"/>
      <c s="43" r="N117"/>
      <c s="43" r="O117"/>
      <c t="s" s="50" r="P117">
        <v>191</v>
      </c>
      <c s="50" r="Q117"/>
      <c s="75" r="R117"/>
    </row>
    <row customHeight="1" r="118" ht="9.75">
      <c t="s" s="95" r="A118">
        <v>485</v>
      </c>
      <c t="s" s="37" r="B118">
        <v>210</v>
      </c>
      <c t="s" s="13" r="C118">
        <v>486</v>
      </c>
      <c t="s" s="13" r="D118">
        <v>242</v>
      </c>
      <c t="s" s="13" r="E118">
        <v>243</v>
      </c>
      <c t="s" s="13" r="F118">
        <v>19</v>
      </c>
      <c t="s" s="9" r="G118">
        <v>188</v>
      </c>
      <c t="s" s="9" r="H118">
        <v>189</v>
      </c>
      <c t="s" s="80" r="I118">
        <v>244</v>
      </c>
      <c t="s" s="85" r="J118">
        <v>14</v>
      </c>
      <c t="s" s="85" r="K118">
        <v>487</v>
      </c>
      <c s="16" r="L118"/>
      <c s="16" r="M118"/>
      <c s="43" r="N118"/>
      <c s="43" r="O118"/>
      <c t="s" s="50" r="P118">
        <v>191</v>
      </c>
      <c s="50" r="Q118"/>
      <c t="s" s="75" r="R118">
        <v>488</v>
      </c>
    </row>
    <row customHeight="1" r="119" ht="9.75">
      <c t="s" s="95" r="A119">
        <v>489</v>
      </c>
      <c t="s" s="37" r="B119">
        <v>210</v>
      </c>
      <c t="s" s="13" r="C119">
        <v>490</v>
      </c>
      <c t="s" s="13" r="D119">
        <v>491</v>
      </c>
      <c t="s" s="13" r="E119">
        <v>492</v>
      </c>
      <c t="s" s="13" r="F119">
        <v>19</v>
      </c>
      <c s="50" r="G119"/>
      <c s="50" r="H119"/>
      <c s="61" r="I119"/>
      <c s="62" r="J119"/>
      <c t="s" s="85" r="K119">
        <v>493</v>
      </c>
      <c s="16" r="L119"/>
      <c s="16" r="M119"/>
      <c s="43" r="N119"/>
      <c s="43" r="O119"/>
      <c t="s" s="50" r="P119">
        <v>196</v>
      </c>
      <c s="50" r="Q119"/>
      <c s="75" r="R119"/>
    </row>
    <row customHeight="1" r="120" ht="9.75">
      <c t="s" s="95" r="A120">
        <v>489</v>
      </c>
      <c t="s" s="37" r="B120">
        <v>214</v>
      </c>
      <c s="13" r="C120"/>
      <c t="s" s="13" r="D120">
        <v>491</v>
      </c>
      <c t="s" s="13" r="E120">
        <v>494</v>
      </c>
      <c t="s" s="13" r="F120">
        <v>195</v>
      </c>
      <c s="50" r="G120"/>
      <c s="50" r="H120"/>
      <c s="61" r="I120"/>
      <c t="s" s="85" r="J120">
        <v>14</v>
      </c>
      <c t="s" s="85" r="K120">
        <v>495</v>
      </c>
      <c s="16" r="L120"/>
      <c s="16" r="M120"/>
      <c s="14" r="N120"/>
      <c s="43" r="O120"/>
      <c t="s" s="50" r="P120">
        <v>232</v>
      </c>
      <c s="50" r="Q120"/>
      <c s="75" r="R120"/>
    </row>
    <row customHeight="1" r="121" ht="9.75">
      <c t="s" s="95" r="A121">
        <v>489</v>
      </c>
      <c t="s" s="37" r="B121">
        <v>192</v>
      </c>
      <c s="50" r="C121"/>
      <c s="50" r="D121"/>
      <c s="50" r="E121"/>
      <c s="50" r="F121"/>
      <c s="50" r="G121"/>
      <c s="50" r="H121"/>
      <c s="61" r="I121"/>
      <c t="s" s="85" r="J121">
        <v>9</v>
      </c>
      <c s="62" r="K121"/>
      <c s="16" r="L121"/>
      <c s="16" r="M121"/>
      <c s="43" r="N121"/>
      <c s="43" r="O121"/>
      <c t="s" s="50" r="P121">
        <v>179</v>
      </c>
      <c s="50" r="Q121"/>
      <c s="75" r="R121"/>
    </row>
    <row customHeight="1" r="122" ht="9.75">
      <c t="s" s="95" r="A122">
        <v>489</v>
      </c>
      <c t="s" s="37" r="B122">
        <v>275</v>
      </c>
      <c s="13" r="C122"/>
      <c t="s" s="13" r="D122">
        <v>310</v>
      </c>
      <c t="s" s="13" r="E122">
        <v>496</v>
      </c>
      <c t="s" s="13" r="F122">
        <v>497</v>
      </c>
      <c s="50" r="G122"/>
      <c s="50" r="H122"/>
      <c s="61" r="I122"/>
      <c t="s" s="85" r="J122">
        <v>9</v>
      </c>
      <c s="62" r="K122"/>
      <c s="16" r="L122"/>
      <c s="16" r="M122"/>
      <c s="43" r="N122"/>
      <c s="43" r="O122"/>
      <c t="s" s="50" r="P122">
        <v>179</v>
      </c>
      <c s="50" r="Q122"/>
      <c s="75" r="R122"/>
    </row>
    <row customHeight="1" r="123" ht="9.75">
      <c t="s" s="95" r="A123">
        <v>498</v>
      </c>
      <c t="s" s="37" r="B123">
        <v>210</v>
      </c>
      <c t="s" s="13" r="C123">
        <v>499</v>
      </c>
      <c t="s" s="13" r="D123">
        <v>500</v>
      </c>
      <c t="s" s="13" r="E123">
        <v>243</v>
      </c>
      <c t="s" s="13" r="F123">
        <v>19</v>
      </c>
      <c t="s" s="50" r="G123">
        <v>427</v>
      </c>
      <c s="50" r="H123"/>
      <c t="s" s="61" r="I123">
        <v>501</v>
      </c>
      <c t="s" s="85" r="J123">
        <v>14</v>
      </c>
      <c t="s" s="85" r="K123">
        <v>502</v>
      </c>
      <c s="16" r="L123"/>
      <c s="16" r="M123"/>
      <c s="43" r="N123"/>
      <c s="43" r="O123"/>
      <c t="s" s="50" r="P123">
        <v>191</v>
      </c>
      <c s="50" r="Q123"/>
      <c s="75" r="R123"/>
    </row>
    <row customHeight="1" r="124" ht="9.75">
      <c t="s" s="95" r="A124">
        <v>503</v>
      </c>
      <c t="s" s="37" r="B124">
        <v>210</v>
      </c>
      <c t="s" s="13" r="C124">
        <v>504</v>
      </c>
      <c t="s" s="13" r="D124">
        <v>505</v>
      </c>
      <c t="s" s="13" r="E124">
        <v>243</v>
      </c>
      <c t="s" s="68" r="F124">
        <v>19</v>
      </c>
      <c t="s" s="23" r="G124">
        <v>188</v>
      </c>
      <c t="s" s="23" r="H124">
        <v>189</v>
      </c>
      <c s="66" r="I124"/>
      <c t="s" s="85" r="J124">
        <v>14</v>
      </c>
      <c t="s" s="85" r="K124">
        <v>506</v>
      </c>
      <c s="16" r="L124"/>
      <c s="16" r="M124"/>
      <c s="43" r="N124"/>
      <c s="43" r="O124"/>
      <c t="s" s="50" r="P124">
        <v>191</v>
      </c>
      <c s="50" r="Q124"/>
      <c s="75" r="R124"/>
    </row>
    <row customHeight="1" r="125" ht="9.75">
      <c t="s" s="95" r="A125">
        <v>507</v>
      </c>
      <c t="s" s="37" r="B125">
        <v>210</v>
      </c>
      <c t="s" s="13" r="C125">
        <v>508</v>
      </c>
      <c t="s" s="13" r="D125">
        <v>344</v>
      </c>
      <c t="s" s="13" r="E125">
        <v>243</v>
      </c>
      <c t="s" s="68" r="F125">
        <v>19</v>
      </c>
      <c t="s" s="23" r="G125">
        <v>188</v>
      </c>
      <c t="s" s="23" r="H125">
        <v>189</v>
      </c>
      <c s="66" r="I125"/>
      <c t="s" s="85" r="J125">
        <v>14</v>
      </c>
      <c t="s" s="85" r="K125">
        <v>509</v>
      </c>
      <c s="16" r="L125"/>
      <c s="16" r="M125"/>
      <c s="43" r="N125"/>
      <c s="43" r="O125"/>
      <c t="s" s="50" r="P125">
        <v>191</v>
      </c>
      <c s="50" r="Q125"/>
      <c s="75" r="R125"/>
    </row>
    <row customHeight="1" r="126" ht="9.75">
      <c t="s" s="95" r="A126">
        <v>510</v>
      </c>
      <c t="s" s="37" r="B126">
        <v>210</v>
      </c>
      <c t="s" s="13" r="C126">
        <v>511</v>
      </c>
      <c t="s" s="13" r="D126">
        <v>512</v>
      </c>
      <c t="s" s="13" r="E126">
        <v>223</v>
      </c>
      <c t="s" s="13" r="F126">
        <v>19</v>
      </c>
      <c s="50" r="G126"/>
      <c s="50" r="H126"/>
      <c s="61" r="I126"/>
      <c s="62" r="J126"/>
      <c t="s" s="85" r="K126">
        <v>513</v>
      </c>
      <c s="16" r="L126"/>
      <c s="16" r="M126"/>
      <c s="43" r="N126"/>
      <c s="43" r="O126"/>
      <c t="s" s="50" r="P126">
        <v>196</v>
      </c>
      <c s="50" r="Q126"/>
      <c s="75" r="R126"/>
    </row>
    <row customHeight="1" r="127" ht="9.75">
      <c t="s" s="95" r="A127">
        <v>514</v>
      </c>
      <c t="s" s="37" r="B127">
        <v>210</v>
      </c>
      <c t="s" s="13" r="C127">
        <v>515</v>
      </c>
      <c t="s" s="13" r="D127">
        <v>310</v>
      </c>
      <c t="s" s="13" r="E127">
        <v>516</v>
      </c>
      <c t="s" s="13" r="F127">
        <v>19</v>
      </c>
      <c s="50" r="G127"/>
      <c s="50" r="H127"/>
      <c s="61" r="I127"/>
      <c s="62" r="J127"/>
      <c t="s" s="85" r="K127">
        <v>517</v>
      </c>
      <c s="16" r="L127"/>
      <c s="16" r="M127"/>
      <c s="43" r="N127"/>
      <c s="43" r="O127"/>
      <c t="s" s="50" r="P127">
        <v>196</v>
      </c>
      <c s="50" r="Q127"/>
      <c s="75" r="R127"/>
    </row>
    <row customHeight="1" r="128" ht="9.75">
      <c t="s" s="95" r="A128">
        <v>514</v>
      </c>
      <c t="s" s="37" r="B128">
        <v>214</v>
      </c>
      <c s="13" r="C128"/>
      <c t="s" s="13" r="D128">
        <v>518</v>
      </c>
      <c t="s" s="13" r="E128">
        <v>386</v>
      </c>
      <c t="s" s="68" r="F128">
        <v>19</v>
      </c>
      <c t="s" s="23" r="G128">
        <v>188</v>
      </c>
      <c t="s" s="23" r="H128">
        <v>189</v>
      </c>
      <c s="66" r="I128"/>
      <c t="s" s="85" r="J128">
        <v>14</v>
      </c>
      <c t="s" s="85" r="K128">
        <v>519</v>
      </c>
      <c s="16" r="L128"/>
      <c s="16" r="M128"/>
      <c s="43" r="N128"/>
      <c s="43" r="O128"/>
      <c t="s" s="50" r="P128">
        <v>191</v>
      </c>
      <c s="50" r="Q128"/>
      <c s="75" r="R128"/>
    </row>
    <row customHeight="1" r="129" ht="9.75">
      <c t="s" s="95" r="A129">
        <v>514</v>
      </c>
      <c t="s" s="37" r="B129">
        <v>218</v>
      </c>
      <c s="13" r="C129"/>
      <c t="s" s="13" r="D129">
        <v>520</v>
      </c>
      <c t="s" s="13" r="E129">
        <v>521</v>
      </c>
      <c t="s" s="68" r="F129">
        <v>19</v>
      </c>
      <c t="s" s="23" r="G129">
        <v>188</v>
      </c>
      <c t="s" s="23" r="H129">
        <v>189</v>
      </c>
      <c s="66" r="I129"/>
      <c t="s" s="85" r="J129">
        <v>14</v>
      </c>
      <c t="s" s="85" r="K129">
        <v>522</v>
      </c>
      <c s="16" r="L129"/>
      <c s="16" r="M129"/>
      <c s="43" r="N129"/>
      <c s="43" r="O129"/>
      <c t="s" s="50" r="P129">
        <v>191</v>
      </c>
      <c s="50" r="Q129"/>
      <c s="75" r="R129"/>
    </row>
    <row customHeight="1" r="130" ht="9.75">
      <c t="s" s="95" r="A130">
        <v>514</v>
      </c>
      <c t="s" s="37" r="B130">
        <v>221</v>
      </c>
      <c s="13" r="C130"/>
      <c t="s" s="13" r="D130">
        <v>520</v>
      </c>
      <c t="s" s="13" r="E130">
        <v>523</v>
      </c>
      <c t="s" s="13" r="F130">
        <v>195</v>
      </c>
      <c s="50" r="G130"/>
      <c s="50" r="H130"/>
      <c s="61" r="I130"/>
      <c t="s" s="85" r="J130">
        <v>14</v>
      </c>
      <c t="s" s="85" r="K130">
        <v>522</v>
      </c>
      <c s="16" r="L130"/>
      <c s="16" r="M130"/>
      <c s="43" r="N130"/>
      <c s="43" r="O130"/>
      <c t="s" s="50" r="P130">
        <v>191</v>
      </c>
      <c s="50" r="Q130"/>
      <c s="75" r="R130"/>
    </row>
    <row customHeight="1" r="131" ht="9.75">
      <c t="s" s="95" r="A131">
        <v>514</v>
      </c>
      <c t="s" s="37" r="B131">
        <v>192</v>
      </c>
      <c s="50" r="G131"/>
      <c s="50" r="H131"/>
      <c s="61" r="I131"/>
      <c t="s" s="85" r="J131">
        <v>9</v>
      </c>
      <c s="62" r="K131"/>
      <c s="16" r="L131"/>
      <c s="16" r="M131"/>
      <c s="43" r="N131"/>
      <c s="43" r="O131"/>
      <c t="s" s="50" r="P131">
        <v>179</v>
      </c>
      <c s="50" r="Q131"/>
      <c s="75" r="R131"/>
    </row>
    <row customHeight="1" r="132" ht="9.75">
      <c t="s" s="95" r="A132">
        <v>514</v>
      </c>
      <c t="s" s="37" r="B132">
        <v>197</v>
      </c>
      <c s="13" r="C132"/>
      <c t="s" s="13" r="D132">
        <v>524</v>
      </c>
      <c t="s" s="13" r="E132">
        <v>525</v>
      </c>
      <c t="s" s="13" r="F132">
        <v>178</v>
      </c>
      <c t="s" s="50" r="G132">
        <v>236</v>
      </c>
      <c s="50" r="H132"/>
      <c s="61" r="I132"/>
      <c s="62" r="J132"/>
      <c s="62" r="K132"/>
      <c t="s" s="16" r="L132">
        <v>14</v>
      </c>
      <c t="s" s="16" r="M132">
        <v>526</v>
      </c>
      <c s="43" r="N132"/>
      <c s="43" r="O132"/>
      <c t="s" s="50" r="P132">
        <v>179</v>
      </c>
      <c s="50" r="Q132"/>
      <c s="75" r="R132"/>
    </row>
    <row customHeight="1" r="133" ht="9.75">
      <c t="s" s="95" r="A133">
        <v>514</v>
      </c>
      <c t="s" s="37" r="B133">
        <v>201</v>
      </c>
      <c s="13" r="C133"/>
      <c t="s" s="13" r="D133">
        <v>310</v>
      </c>
      <c t="s" s="13" r="E133">
        <v>527</v>
      </c>
      <c t="s" s="13" r="F133">
        <v>178</v>
      </c>
      <c t="s" s="7" r="G133">
        <v>204</v>
      </c>
      <c t="s" s="88" r="H133">
        <v>205</v>
      </c>
      <c s="17" r="I133"/>
      <c t="s" s="85" r="J133">
        <v>9</v>
      </c>
      <c s="62" r="K133"/>
      <c t="s" s="16" r="L133">
        <v>14</v>
      </c>
      <c t="s" s="16" r="M133">
        <v>528</v>
      </c>
      <c s="43" r="N133"/>
      <c s="43" r="O133"/>
      <c t="s" s="50" r="P133">
        <v>179</v>
      </c>
      <c s="50" r="Q133"/>
      <c s="75" r="R133"/>
    </row>
    <row customHeight="1" r="134" ht="9.75">
      <c t="s" s="95" r="A134">
        <v>529</v>
      </c>
      <c t="s" s="37" r="B134">
        <v>210</v>
      </c>
      <c t="s" s="13" r="C134">
        <v>530</v>
      </c>
      <c t="s" s="13" r="D134">
        <v>531</v>
      </c>
      <c t="s" s="13" r="E134">
        <v>532</v>
      </c>
      <c t="s" s="13" r="F134">
        <v>195</v>
      </c>
      <c s="50" r="G134"/>
      <c s="50" r="H134"/>
      <c s="61" r="I134"/>
      <c t="s" s="85" r="J134">
        <v>14</v>
      </c>
      <c t="s" s="85" r="K134">
        <v>533</v>
      </c>
      <c s="16" r="L134"/>
      <c s="16" r="M134"/>
      <c s="14" r="N134"/>
      <c s="43" r="O134"/>
      <c t="s" s="50" r="P134">
        <v>232</v>
      </c>
      <c s="50" r="Q134"/>
      <c s="75" r="R134"/>
    </row>
    <row customHeight="1" r="135" ht="9.75">
      <c t="s" s="95" r="A135">
        <v>529</v>
      </c>
      <c t="s" s="37" r="B135">
        <v>214</v>
      </c>
      <c s="13" r="C135"/>
      <c t="s" s="13" r="D135">
        <v>534</v>
      </c>
      <c t="s" s="13" r="E135">
        <v>535</v>
      </c>
      <c t="s" s="68" r="F135">
        <v>19</v>
      </c>
      <c s="50" r="G135"/>
      <c s="50" r="H135"/>
      <c s="61" r="I135"/>
      <c s="62" r="J135"/>
      <c s="62" r="K135"/>
      <c s="16" r="L135"/>
      <c s="16" r="M135"/>
      <c s="43" r="N135"/>
      <c s="43" r="O135"/>
      <c t="s" s="50" r="P135">
        <v>196</v>
      </c>
      <c s="50" r="Q135"/>
      <c s="75" r="R135"/>
    </row>
    <row customHeight="1" r="136" ht="9.75">
      <c t="s" s="95" r="A136">
        <v>529</v>
      </c>
      <c t="s" s="37" r="B136">
        <v>221</v>
      </c>
      <c s="13" r="C136"/>
      <c t="s" s="13" r="D136">
        <v>536</v>
      </c>
      <c t="s" s="13" r="E136">
        <v>437</v>
      </c>
      <c t="s" s="13" r="F136">
        <v>19</v>
      </c>
      <c s="50" r="G136"/>
      <c s="50" r="H136"/>
      <c s="61" r="I136"/>
      <c s="62" r="J136"/>
      <c s="62" r="K136"/>
      <c s="16" r="L136"/>
      <c s="16" r="M136"/>
      <c s="43" r="N136"/>
      <c s="43" r="O136"/>
      <c s="50" r="P136"/>
      <c s="50" r="Q136"/>
      <c s="75" r="R136"/>
    </row>
    <row customHeight="1" r="137" ht="9.75">
      <c t="s" s="95" r="A137">
        <v>529</v>
      </c>
      <c t="s" s="37" r="B137">
        <v>192</v>
      </c>
      <c s="13" r="C137"/>
      <c s="13" r="D137"/>
      <c s="13" r="E137"/>
      <c s="13" r="F137"/>
      <c s="50" r="G137"/>
      <c s="50" r="H137"/>
      <c s="61" r="I137"/>
      <c s="62" r="J137"/>
      <c s="62" r="K137"/>
      <c s="16" r="L137"/>
      <c s="16" r="M137"/>
      <c s="43" r="N137"/>
      <c s="43" r="O137"/>
      <c s="50" r="P137"/>
      <c s="50" r="Q137"/>
      <c s="75" r="R137"/>
    </row>
    <row customHeight="1" r="138" ht="9.75">
      <c t="s" s="95" r="A138">
        <v>537</v>
      </c>
      <c t="s" s="37" r="B138">
        <v>210</v>
      </c>
      <c t="s" s="13" r="C138">
        <v>538</v>
      </c>
      <c t="s" s="13" r="D138">
        <v>539</v>
      </c>
      <c t="s" s="13" r="E138">
        <v>540</v>
      </c>
      <c t="s" s="13" r="F138">
        <v>19</v>
      </c>
      <c s="50" r="G138"/>
      <c s="50" r="H138"/>
      <c s="61" r="I138"/>
      <c t="s" s="85" r="J138">
        <v>14</v>
      </c>
      <c t="s" s="85" r="K138">
        <v>541</v>
      </c>
      <c s="16" r="L138"/>
      <c s="16" r="M138"/>
      <c s="14" r="N138"/>
      <c s="43" r="O138"/>
      <c t="s" s="50" r="P138">
        <v>232</v>
      </c>
      <c s="50" r="Q138"/>
      <c s="75" r="R138"/>
    </row>
    <row customHeight="1" r="139" ht="9.75">
      <c t="s" s="95" r="A139">
        <v>542</v>
      </c>
      <c t="s" s="37" r="B139">
        <v>210</v>
      </c>
      <c s="50" r="G139"/>
      <c s="50" r="H139"/>
      <c s="61" r="I139"/>
      <c s="62" r="J139"/>
      <c s="62" r="K139"/>
      <c s="16" r="L139"/>
      <c s="16" r="M139"/>
      <c s="43" r="N139"/>
      <c s="43" r="O139"/>
      <c s="50" r="P139"/>
      <c s="50" r="Q139"/>
      <c s="75" r="R139"/>
    </row>
    <row customHeight="1" r="140" ht="9.75">
      <c t="s" s="95" r="A140">
        <v>542</v>
      </c>
      <c t="s" s="37" r="B140">
        <v>214</v>
      </c>
      <c t="s" s="13" r="C140">
        <v>543</v>
      </c>
      <c t="s" s="13" r="D140">
        <v>310</v>
      </c>
      <c t="s" s="13" r="E140">
        <v>544</v>
      </c>
      <c t="s" s="13" r="F140">
        <v>19</v>
      </c>
      <c s="50" r="G140"/>
      <c s="50" r="H140"/>
      <c s="61" r="I140"/>
      <c t="s" s="85" r="J140">
        <v>14</v>
      </c>
      <c t="s" s="85" r="K140">
        <v>545</v>
      </c>
      <c s="16" r="L140"/>
      <c s="16" r="M140"/>
      <c s="43" r="N140"/>
      <c s="43" r="O140"/>
      <c t="s" s="50" r="P140">
        <v>191</v>
      </c>
      <c s="50" r="Q140"/>
      <c s="75" r="R140"/>
    </row>
    <row customHeight="1" r="141" ht="9.75">
      <c t="s" s="95" r="A141">
        <v>542</v>
      </c>
      <c t="s" s="37" r="B141">
        <v>218</v>
      </c>
      <c s="13" r="C141"/>
      <c t="s" s="13" r="D141">
        <v>310</v>
      </c>
      <c t="s" s="13" r="E141">
        <v>546</v>
      </c>
      <c t="s" s="13" r="F141">
        <v>195</v>
      </c>
      <c s="50" r="G141"/>
      <c s="50" r="H141"/>
      <c s="61" r="I141"/>
      <c t="s" s="85" r="J141">
        <v>14</v>
      </c>
      <c t="s" s="85" r="K141">
        <v>547</v>
      </c>
      <c s="16" r="L141"/>
      <c s="16" r="M141"/>
      <c s="14" r="N141"/>
      <c s="43" r="O141"/>
      <c t="s" s="50" r="P141">
        <v>232</v>
      </c>
      <c s="50" r="Q141"/>
      <c s="75" r="R141"/>
    </row>
    <row customHeight="1" r="142" ht="9.75">
      <c t="s" s="95" r="A142">
        <v>548</v>
      </c>
      <c t="s" s="37" r="B142">
        <v>210</v>
      </c>
      <c t="s" s="13" r="C142">
        <v>549</v>
      </c>
      <c t="s" s="13" r="D142">
        <v>310</v>
      </c>
      <c t="s" s="13" r="E142">
        <v>550</v>
      </c>
      <c t="s" s="13" r="F142">
        <v>178</v>
      </c>
      <c t="s" s="7" r="G142">
        <v>204</v>
      </c>
      <c s="7" r="H142"/>
      <c s="17" r="I142"/>
      <c t="s" s="85" r="J142">
        <v>9</v>
      </c>
      <c s="62" r="K142"/>
      <c t="s" s="16" r="L142">
        <v>14</v>
      </c>
      <c t="s" s="16" r="M142">
        <v>551</v>
      </c>
      <c s="43" r="N142"/>
      <c s="43" r="O142"/>
      <c t="s" s="50" r="P142">
        <v>179</v>
      </c>
      <c s="50" r="Q142"/>
      <c s="75" r="R142"/>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3.57" defaultRowHeight="15.0"/>
  <cols>
    <col min="1" customWidth="1" max="1" width="17.43"/>
    <col min="2" customWidth="1" max="3" width="12.14"/>
    <col min="4" customWidth="1" max="4" hidden="1" width="10.86"/>
    <col min="5" customWidth="1" max="5" width="19.14"/>
    <col min="6" customWidth="1" max="6" width="44.43"/>
  </cols>
  <sheetData>
    <row customHeight="1" s="101" customFormat="1" r="1" ht="12.75">
      <c t="s" s="10" r="A1">
        <v>35</v>
      </c>
      <c t="s" s="84" r="B1">
        <v>37</v>
      </c>
      <c t="s" s="84" r="C1">
        <v>39</v>
      </c>
      <c t="s" s="10" r="D1">
        <v>552</v>
      </c>
      <c t="s" s="84" r="E1">
        <v>553</v>
      </c>
      <c t="s" s="74" r="F1">
        <v>554</v>
      </c>
    </row>
    <row customHeight="1" r="2" ht="12.75">
      <c t="s" s="50" r="A2">
        <v>190</v>
      </c>
      <c s="89" r="B2"/>
      <c s="36" r="C2"/>
      <c s="61" r="D2"/>
      <c s="50" r="E2"/>
    </row>
    <row customHeight="1" r="3" ht="12.75">
      <c t="s" s="50" r="A3">
        <v>555</v>
      </c>
      <c s="89" r="B3"/>
      <c s="36" r="C3"/>
      <c s="61" r="D3"/>
      <c s="50" r="E3"/>
    </row>
    <row customHeight="1" r="4" ht="12.75">
      <c t="s" s="50" r="A4">
        <v>200</v>
      </c>
      <c s="89" r="B4"/>
      <c s="36" r="C4"/>
      <c s="61" r="D4"/>
      <c s="50" r="E4"/>
    </row>
    <row customHeight="1" r="5" ht="12.75">
      <c t="s" s="50" r="A5">
        <v>556</v>
      </c>
      <c s="89" r="B5"/>
      <c s="36" r="C5"/>
      <c s="61" r="D5"/>
      <c s="50" r="E5"/>
    </row>
    <row customHeight="1" r="6" ht="12.75">
      <c t="s" s="50" r="A6">
        <v>557</v>
      </c>
      <c s="89" r="B6"/>
      <c s="36" r="C6"/>
      <c s="61" r="D6"/>
      <c s="50" r="E6"/>
    </row>
    <row customHeight="1" r="7" ht="12.75">
      <c t="s" s="50" r="A7">
        <v>217</v>
      </c>
      <c s="89" r="B7"/>
      <c s="36" r="C7"/>
      <c s="61" r="D7"/>
      <c s="50" r="E7"/>
    </row>
    <row customHeight="1" r="8" ht="12.75">
      <c t="s" s="50" r="A8">
        <v>558</v>
      </c>
      <c s="89" r="B8"/>
      <c s="36" r="C8"/>
      <c s="61" r="D8"/>
      <c s="50" r="E8"/>
    </row>
    <row customHeight="1" r="9" ht="12.75">
      <c t="s" s="50" r="A9">
        <v>224</v>
      </c>
      <c s="89" r="B9"/>
      <c s="36" r="C9"/>
      <c s="61" r="D9"/>
      <c s="50" r="E9"/>
    </row>
    <row customHeight="1" r="10" ht="12.75">
      <c t="s" s="50" r="A10">
        <v>231</v>
      </c>
      <c s="89" r="B10"/>
      <c s="36" r="C10"/>
      <c s="61" r="D10"/>
      <c s="50" r="E10"/>
    </row>
    <row customHeight="1" r="11" ht="12.75">
      <c t="s" s="50" r="A11">
        <v>245</v>
      </c>
      <c s="89" r="B11"/>
      <c s="36" r="C11"/>
      <c s="61" r="D11"/>
      <c s="50" r="E11"/>
      <c t="s" r="F11">
        <v>559</v>
      </c>
    </row>
    <row customHeight="1" r="12" ht="12.75">
      <c t="s" s="50" r="A12">
        <v>560</v>
      </c>
      <c s="89" r="B12"/>
      <c s="36" r="C12"/>
      <c s="61" r="D12"/>
      <c t="s" s="50" r="E12">
        <v>245</v>
      </c>
      <c t="s" r="F12">
        <v>561</v>
      </c>
    </row>
    <row customHeight="1" r="13" ht="12.75">
      <c t="s" s="50" r="A13">
        <v>562</v>
      </c>
      <c s="89" r="B13"/>
      <c s="36" r="C13"/>
      <c s="61" r="D13"/>
      <c t="s" s="50" r="E13">
        <v>245</v>
      </c>
      <c t="s" r="F13">
        <v>563</v>
      </c>
    </row>
    <row customHeight="1" r="14" ht="12.75">
      <c t="s" s="50" r="A14">
        <v>564</v>
      </c>
      <c s="89" r="B14"/>
      <c s="36" r="C14"/>
      <c s="61" r="D14"/>
      <c t="s" s="50" r="E14">
        <v>245</v>
      </c>
      <c t="s" r="F14">
        <v>565</v>
      </c>
    </row>
    <row customHeight="1" r="15" ht="12.75">
      <c t="s" s="50" r="A15">
        <v>566</v>
      </c>
      <c s="89" r="B15"/>
      <c s="36" r="C15"/>
      <c s="61" r="D15"/>
      <c t="s" s="50" r="E15">
        <v>245</v>
      </c>
      <c t="s" r="F15">
        <v>567</v>
      </c>
    </row>
    <row customHeight="1" r="16" ht="12.75">
      <c t="s" s="50" r="A16">
        <v>251</v>
      </c>
      <c s="89" r="B16"/>
      <c s="36" r="C16"/>
      <c s="61" r="D16"/>
      <c s="50" r="E16"/>
    </row>
    <row customHeight="1" r="17" ht="12.75">
      <c t="s" s="50" r="A17">
        <v>254</v>
      </c>
      <c s="89" r="B17"/>
      <c s="36" r="C17"/>
      <c s="61" r="D17"/>
      <c s="50" r="E17"/>
    </row>
    <row customHeight="1" r="18" ht="12.75">
      <c t="s" s="50" r="A18">
        <v>568</v>
      </c>
      <c s="89" r="B18"/>
      <c s="36" r="C18"/>
      <c s="61" r="D18"/>
      <c s="50" r="E18"/>
    </row>
    <row customHeight="1" r="19" ht="12.75">
      <c t="s" s="50" r="A19">
        <v>259</v>
      </c>
      <c s="89" r="B19"/>
      <c s="36" r="C19"/>
      <c s="61" r="D19"/>
      <c s="50" r="E19"/>
    </row>
    <row customHeight="1" r="20" ht="12.75">
      <c t="s" s="50" r="A20">
        <v>267</v>
      </c>
      <c t="s" s="89" r="B20">
        <v>14</v>
      </c>
      <c t="s" s="36" r="C20">
        <v>14</v>
      </c>
      <c s="6" r="D20"/>
      <c s="50" r="E20"/>
    </row>
    <row customHeight="1" r="21" ht="12.75">
      <c t="s" s="50" r="A21">
        <v>274</v>
      </c>
      <c t="s" s="89" r="B21">
        <v>14</v>
      </c>
      <c s="36" r="C21"/>
      <c s="61" r="D21"/>
      <c s="50" r="E21"/>
    </row>
    <row customHeight="1" r="22" ht="12.75">
      <c t="s" s="50" r="A22">
        <v>290</v>
      </c>
      <c s="89" r="B22"/>
      <c s="36" r="C22"/>
      <c s="61" r="D22"/>
      <c s="50" r="E22"/>
    </row>
    <row customHeight="1" r="23" ht="12.75">
      <c t="s" s="50" r="A23">
        <v>296</v>
      </c>
      <c s="89" r="B23"/>
      <c s="36" r="C23"/>
      <c s="61" r="D23"/>
      <c s="50" r="E23"/>
    </row>
    <row customHeight="1" r="24" ht="12.75">
      <c t="s" s="50" r="A24">
        <v>300</v>
      </c>
      <c s="89" r="B24"/>
      <c s="36" r="C24"/>
      <c s="61" r="D24"/>
      <c s="50" r="E24"/>
    </row>
    <row customHeight="1" r="25" ht="12.75">
      <c t="s" s="50" r="A25">
        <v>302</v>
      </c>
      <c s="89" r="B25"/>
      <c s="36" r="C25"/>
      <c s="50" r="E25"/>
    </row>
    <row customHeight="1" r="26" ht="12.75">
      <c t="s" s="50" r="A26">
        <v>569</v>
      </c>
      <c s="89" r="B26"/>
      <c s="36" r="C26"/>
      <c s="61" r="D26"/>
      <c s="50" r="E26"/>
    </row>
    <row customHeight="1" r="27" ht="12.75">
      <c t="s" s="50" r="A27">
        <v>570</v>
      </c>
      <c s="89" r="B27"/>
      <c s="36" r="C27"/>
      <c s="61" r="D27"/>
      <c s="50" r="E27"/>
      <c t="s" r="F27">
        <v>571</v>
      </c>
    </row>
    <row customHeight="1" r="28" ht="12.75">
      <c t="s" s="50" r="A28">
        <v>317</v>
      </c>
      <c s="89" r="B28"/>
      <c s="36" r="C28"/>
      <c s="61" r="D28"/>
      <c s="50" r="E28"/>
    </row>
    <row customHeight="1" r="29" ht="12.75">
      <c t="s" s="50" r="A29">
        <v>572</v>
      </c>
      <c s="89" r="B29"/>
      <c s="36" r="C29"/>
      <c s="61" r="D29"/>
      <c s="50" r="E29"/>
    </row>
    <row customHeight="1" r="30" ht="12.75">
      <c t="s" s="50" r="A30">
        <v>322</v>
      </c>
      <c s="89" r="B30"/>
      <c s="36" r="C30"/>
      <c s="50" r="E30"/>
    </row>
    <row customHeight="1" r="31" ht="12.75">
      <c t="s" s="50" r="A31">
        <v>328</v>
      </c>
      <c s="89" r="B31"/>
      <c s="36" r="C31"/>
      <c s="61" r="D31"/>
      <c s="50" r="E31"/>
    </row>
    <row customHeight="1" r="32" ht="12.75">
      <c t="s" s="50" r="A32">
        <v>338</v>
      </c>
      <c s="89" r="B32"/>
      <c s="36" r="C32"/>
      <c s="61" r="D32"/>
      <c s="50" r="E32"/>
    </row>
    <row customHeight="1" r="33" ht="12.75">
      <c t="s" s="50" r="A33">
        <v>349</v>
      </c>
      <c s="89" r="B33"/>
      <c s="36" r="C33"/>
      <c s="50" r="E33"/>
    </row>
    <row customHeight="1" r="34" ht="12.75">
      <c t="s" s="50" r="A34">
        <v>573</v>
      </c>
      <c s="89" r="B34"/>
      <c s="36" r="C34"/>
      <c s="61" r="D34"/>
      <c s="50" r="E34"/>
    </row>
    <row customHeight="1" r="35" ht="12.75">
      <c t="s" s="50" r="A35">
        <v>361</v>
      </c>
      <c s="89" r="B35"/>
      <c s="36" r="C35"/>
      <c s="61" r="D35"/>
      <c s="50" r="E35"/>
    </row>
    <row customHeight="1" r="36" ht="12.75">
      <c t="s" s="50" r="A36">
        <v>574</v>
      </c>
      <c s="89" r="B36"/>
      <c s="36" r="C36"/>
      <c s="61" r="D36"/>
      <c s="50" r="E36"/>
    </row>
    <row customHeight="1" r="37" ht="12.75">
      <c t="s" s="50" r="A37">
        <v>372</v>
      </c>
      <c s="89" r="B37"/>
      <c s="36" r="C37"/>
      <c s="61" r="D37"/>
      <c s="50" r="E37"/>
    </row>
    <row customHeight="1" r="38" ht="12.75">
      <c t="s" s="50" r="A38">
        <v>387</v>
      </c>
      <c s="89" r="B38"/>
      <c s="36" r="C38"/>
      <c s="61" r="D38"/>
      <c s="50" r="E38"/>
    </row>
    <row customHeight="1" r="39" ht="12.75">
      <c t="s" s="50" r="A39">
        <v>391</v>
      </c>
      <c s="89" r="B39"/>
      <c s="36" r="C39"/>
      <c s="61" r="D39"/>
      <c s="50" r="E39"/>
    </row>
    <row customHeight="1" r="40" ht="12.75">
      <c t="s" s="50" r="A40">
        <v>399</v>
      </c>
      <c s="89" r="B40"/>
      <c s="36" r="C40"/>
      <c s="61" r="D40"/>
      <c s="50" r="E40"/>
    </row>
    <row customHeight="1" r="41" ht="12.75">
      <c t="s" s="50" r="A41">
        <v>402</v>
      </c>
      <c s="89" r="B41"/>
      <c s="36" r="C41"/>
      <c s="61" r="D41"/>
      <c s="50" r="E41"/>
    </row>
    <row customHeight="1" r="42" ht="12.75">
      <c t="s" s="50" r="A42">
        <v>419</v>
      </c>
      <c s="89" r="B42"/>
      <c s="36" r="C42"/>
      <c s="50" r="E42"/>
    </row>
    <row customHeight="1" r="43" ht="12.75">
      <c t="s" s="50" r="A43">
        <v>424</v>
      </c>
      <c t="s" s="89" r="B43">
        <v>14</v>
      </c>
      <c t="s" s="36" r="C43">
        <v>14</v>
      </c>
      <c s="61" r="D43"/>
      <c s="50" r="E43"/>
    </row>
    <row customHeight="1" r="44" ht="12.75">
      <c t="s" s="50" r="A44">
        <v>438</v>
      </c>
      <c t="s" s="89" r="B44">
        <v>14</v>
      </c>
      <c s="36" r="C44"/>
      <c s="61" r="D44"/>
      <c s="50" r="E44"/>
    </row>
    <row customHeight="1" r="45" ht="12.75">
      <c t="s" s="50" r="A45">
        <v>450</v>
      </c>
      <c s="89" r="B45"/>
      <c s="36" r="C45"/>
      <c s="61" r="D45"/>
      <c s="50" r="E45"/>
    </row>
    <row customHeight="1" r="46" ht="12.75">
      <c t="s" s="50" r="A46">
        <v>455</v>
      </c>
      <c s="89" r="B46"/>
      <c s="36" r="C46"/>
      <c s="61" r="D46"/>
      <c s="50" r="E46"/>
    </row>
    <row customHeight="1" r="47" ht="12.75">
      <c t="s" s="50" r="A47">
        <v>458</v>
      </c>
      <c s="89" r="B47"/>
      <c s="36" r="C47"/>
      <c s="61" r="D47"/>
      <c s="50" r="E47"/>
    </row>
    <row customHeight="1" r="48" ht="12.75">
      <c t="s" s="50" r="A48">
        <v>463</v>
      </c>
      <c s="89" r="B48"/>
      <c s="36" r="C48"/>
      <c s="61" r="D48"/>
      <c s="50" r="E48"/>
    </row>
    <row customHeight="1" r="49" ht="12.75">
      <c t="s" s="50" r="A49">
        <v>468</v>
      </c>
      <c s="89" r="B49"/>
      <c s="36" r="C49"/>
      <c s="61" r="D49"/>
      <c s="50" r="E49"/>
      <c t="s" r="F49">
        <v>575</v>
      </c>
    </row>
    <row customHeight="1" r="50" ht="12.75">
      <c t="s" s="50" r="A50">
        <v>473</v>
      </c>
      <c t="s" s="89" r="B50">
        <v>14</v>
      </c>
      <c t="s" s="89" r="C50">
        <v>14</v>
      </c>
      <c s="6" r="D50"/>
      <c s="50" r="E50"/>
    </row>
    <row customHeight="1" r="51" ht="12.75">
      <c t="s" s="50" r="A51">
        <v>476</v>
      </c>
      <c s="89" r="B51"/>
      <c s="36" r="C51"/>
      <c s="61" r="D51"/>
      <c s="50" r="E51"/>
    </row>
    <row customHeight="1" r="52" ht="12.75">
      <c t="s" s="50" r="A52">
        <v>482</v>
      </c>
      <c t="s" s="89" r="B52">
        <v>14</v>
      </c>
      <c t="s" s="89" r="C52">
        <v>14</v>
      </c>
      <c s="6" r="D52"/>
      <c s="50" r="E52"/>
    </row>
    <row customHeight="1" r="53" ht="12.75">
      <c t="s" s="50" r="A53">
        <v>487</v>
      </c>
      <c s="89" r="B53"/>
      <c s="36" r="C53"/>
      <c s="61" r="D53"/>
      <c s="50" r="E53"/>
      <c t="s" r="F53">
        <v>575</v>
      </c>
    </row>
    <row customHeight="1" r="54" ht="12.75">
      <c t="s" s="50" r="A54">
        <v>493</v>
      </c>
      <c s="89" r="B54"/>
      <c s="36" r="C54"/>
      <c s="61" r="D54"/>
      <c s="50" r="E54"/>
    </row>
    <row customHeight="1" r="55" ht="12.75">
      <c t="s" s="50" r="A55">
        <v>495</v>
      </c>
      <c s="89" r="B55"/>
      <c s="36" r="C55"/>
      <c s="61" r="D55"/>
      <c s="50" r="E55"/>
    </row>
    <row customHeight="1" r="56" ht="12.75">
      <c t="s" s="50" r="A56">
        <v>502</v>
      </c>
      <c s="89" r="B56"/>
      <c s="36" r="C56"/>
      <c s="50" r="E56"/>
    </row>
    <row customHeight="1" r="57" ht="12.75">
      <c t="s" s="50" r="A57">
        <v>506</v>
      </c>
      <c t="s" s="89" r="B57">
        <v>14</v>
      </c>
      <c t="s" s="36" r="C57">
        <v>14</v>
      </c>
      <c s="6" r="D57"/>
      <c s="50" r="E57"/>
    </row>
    <row customHeight="1" r="58" ht="12.75">
      <c t="s" s="50" r="A58">
        <v>509</v>
      </c>
      <c t="s" s="89" r="B58">
        <v>14</v>
      </c>
      <c t="s" s="36" r="C58">
        <v>14</v>
      </c>
      <c s="61" r="D58"/>
      <c s="50" r="E58"/>
    </row>
    <row customHeight="1" r="59" ht="12.75">
      <c t="s" s="50" r="A59">
        <v>513</v>
      </c>
      <c s="89" r="B59"/>
      <c s="36" r="C59"/>
      <c s="61" r="D59"/>
      <c s="50" r="E59"/>
    </row>
    <row customHeight="1" r="60" ht="12.75">
      <c t="s" s="50" r="A60">
        <v>517</v>
      </c>
      <c s="89" r="B60"/>
      <c s="36" r="C60"/>
      <c s="61" r="D60"/>
      <c s="50" r="E60"/>
    </row>
    <row customHeight="1" r="61" ht="12.75">
      <c t="s" s="50" r="A61">
        <v>519</v>
      </c>
      <c t="s" s="89" r="B61">
        <v>14</v>
      </c>
      <c t="s" s="36" r="C61">
        <v>14</v>
      </c>
      <c s="61" r="D61"/>
      <c s="50" r="E61"/>
    </row>
    <row customHeight="1" r="62" ht="12.75">
      <c t="s" s="50" r="A62">
        <v>522</v>
      </c>
      <c t="s" s="89" r="B62">
        <v>14</v>
      </c>
      <c t="s" s="36" r="C62">
        <v>14</v>
      </c>
      <c s="61" r="D62"/>
      <c s="50" r="E62"/>
    </row>
    <row customHeight="1" r="63" ht="12.75">
      <c t="s" s="50" r="A63">
        <v>533</v>
      </c>
      <c s="89" r="B63"/>
      <c s="36" r="C63"/>
      <c s="61" r="D63"/>
      <c s="50" r="E63"/>
    </row>
    <row customHeight="1" r="64" ht="12.75">
      <c t="s" s="50" r="A64">
        <v>576</v>
      </c>
      <c s="89" r="B64"/>
      <c s="36" r="C64"/>
      <c s="61" r="D64"/>
      <c s="50" r="E64"/>
    </row>
    <row customHeight="1" r="65" ht="12.75">
      <c t="s" s="50" r="A65">
        <v>541</v>
      </c>
      <c s="89" r="B65"/>
      <c s="36" r="C65"/>
      <c s="61" r="D65"/>
      <c s="50" r="E65"/>
    </row>
    <row customHeight="1" r="66" ht="12.75">
      <c t="s" s="50" r="A66">
        <v>577</v>
      </c>
      <c s="89" r="B66"/>
      <c s="36" r="C66"/>
      <c s="61" r="D66"/>
      <c s="50" r="E66"/>
    </row>
    <row customHeight="1" r="67" ht="12.75">
      <c t="s" s="50" r="A67">
        <v>545</v>
      </c>
      <c s="89" r="B67"/>
      <c s="36" r="C67"/>
      <c s="61" r="D67"/>
      <c s="50" r="E67"/>
    </row>
    <row customHeight="1" r="68" ht="12.75">
      <c t="s" s="50" r="A68">
        <v>547</v>
      </c>
      <c s="89" r="B68"/>
      <c s="36" r="C68"/>
      <c s="50" r="E68"/>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6.57"/>
    <col min="2" customWidth="1" max="2" width="10.43"/>
    <col min="3" customWidth="1" max="3" width="24.0"/>
    <col min="6" customWidth="1" max="6" width="38.71"/>
    <col min="7" customWidth="1" max="7" hidden="1" width="15.14"/>
  </cols>
  <sheetData>
    <row customHeight="1" r="1" ht="25.5">
      <c t="s" s="74" r="A1">
        <v>35</v>
      </c>
      <c t="s" s="74" r="B1">
        <v>37</v>
      </c>
      <c t="s" s="74" r="C1">
        <v>39</v>
      </c>
      <c t="s" s="74" r="D1">
        <v>578</v>
      </c>
      <c t="s" s="74" r="E1">
        <v>579</v>
      </c>
      <c t="s" s="74" r="F1">
        <v>169</v>
      </c>
      <c t="s" s="74" r="G1">
        <v>552</v>
      </c>
    </row>
    <row r="2">
      <c t="s" r="A2">
        <v>580</v>
      </c>
      <c s="86" r="B2"/>
      <c s="86" r="C2"/>
    </row>
    <row r="3">
      <c t="s" r="A3">
        <v>581</v>
      </c>
      <c s="86" r="B3"/>
      <c s="86" r="C3"/>
    </row>
    <row r="4">
      <c t="s" r="A4">
        <v>582</v>
      </c>
      <c s="86" r="B4"/>
      <c s="86" r="C4"/>
    </row>
    <row r="5">
      <c t="s" r="A5">
        <v>206</v>
      </c>
      <c t="s" s="86" r="B5">
        <v>14</v>
      </c>
      <c t="s" s="86" r="C5">
        <v>14</v>
      </c>
      <c t="s" r="D5">
        <v>583</v>
      </c>
    </row>
    <row r="6">
      <c t="s" r="A6">
        <v>584</v>
      </c>
      <c t="s" s="86" r="B6">
        <v>14</v>
      </c>
      <c t="s" s="86" r="C6">
        <v>14</v>
      </c>
      <c t="s" r="D6">
        <v>585</v>
      </c>
    </row>
    <row r="7">
      <c t="s" r="A7">
        <v>586</v>
      </c>
      <c s="86" r="B7"/>
      <c s="86" r="C7"/>
    </row>
    <row r="8">
      <c t="s" r="A8">
        <v>587</v>
      </c>
      <c s="86" r="B8"/>
      <c s="86" r="C8"/>
    </row>
    <row r="9">
      <c t="s" r="A9">
        <v>588</v>
      </c>
      <c s="86" r="B9"/>
      <c s="86" r="C9"/>
    </row>
    <row r="10">
      <c t="s" r="A10">
        <v>589</v>
      </c>
      <c s="86" r="B10"/>
      <c s="86" r="C10"/>
    </row>
    <row r="11">
      <c t="s" r="A11">
        <v>237</v>
      </c>
      <c t="s" s="86" r="B11">
        <v>14</v>
      </c>
      <c t="s" s="86" r="C11">
        <v>14</v>
      </c>
    </row>
    <row r="12">
      <c t="s" r="A12">
        <v>590</v>
      </c>
      <c s="86" r="B12"/>
      <c s="86" r="C12"/>
    </row>
    <row r="13">
      <c t="s" r="A13">
        <v>591</v>
      </c>
      <c s="86" r="B13"/>
      <c s="86" r="C13"/>
    </row>
    <row r="14">
      <c t="s" r="A14">
        <v>592</v>
      </c>
      <c s="86" r="B14"/>
      <c s="86" r="C14"/>
    </row>
    <row r="15">
      <c t="s" r="A15">
        <v>593</v>
      </c>
      <c s="86" r="B15"/>
      <c s="86" r="C15"/>
    </row>
    <row r="16">
      <c t="s" r="A16">
        <v>594</v>
      </c>
      <c s="86" r="B16"/>
      <c s="86" r="C16"/>
    </row>
    <row r="17">
      <c t="s" r="A17">
        <v>595</v>
      </c>
      <c s="86" r="B17"/>
      <c s="86" r="C17"/>
    </row>
    <row r="18">
      <c t="s" r="A18">
        <v>596</v>
      </c>
      <c s="86" r="B18"/>
      <c s="86" r="C18"/>
    </row>
    <row r="19">
      <c t="s" r="A19">
        <v>281</v>
      </c>
      <c t="s" s="86" r="B19">
        <v>14</v>
      </c>
      <c t="s" s="86" r="C19">
        <v>14</v>
      </c>
    </row>
    <row r="20">
      <c t="s" r="A20">
        <v>286</v>
      </c>
      <c t="s" s="86" r="B20">
        <v>14</v>
      </c>
      <c t="s" s="86" r="C20">
        <v>14</v>
      </c>
    </row>
    <row r="21">
      <c t="s" r="A21">
        <v>597</v>
      </c>
      <c s="86" r="B21"/>
      <c s="86" r="C21"/>
    </row>
    <row r="22">
      <c t="s" r="A22">
        <v>308</v>
      </c>
      <c t="s" s="86" r="B22">
        <v>14</v>
      </c>
      <c t="s" s="86" r="C22">
        <v>14</v>
      </c>
    </row>
    <row r="23">
      <c t="s" r="A23">
        <v>305</v>
      </c>
      <c t="s" s="86" r="B23">
        <v>14</v>
      </c>
      <c t="s" s="86" r="C23">
        <v>14</v>
      </c>
    </row>
    <row r="24">
      <c t="s" r="A24">
        <v>309</v>
      </c>
      <c s="86" r="B24"/>
      <c s="86" r="C24"/>
    </row>
    <row r="25">
      <c t="s" r="A25">
        <v>320</v>
      </c>
      <c t="s" s="86" r="B25">
        <v>14</v>
      </c>
      <c t="s" s="86" r="C25">
        <v>14</v>
      </c>
    </row>
    <row r="26">
      <c t="s" r="A26">
        <v>329</v>
      </c>
      <c s="86" r="B26"/>
      <c s="86" r="C26"/>
      <c t="s" r="D26">
        <v>583</v>
      </c>
    </row>
    <row r="27">
      <c t="s" r="A27">
        <v>598</v>
      </c>
      <c s="86" r="B27"/>
      <c s="86" r="C27"/>
      <c t="s" r="D27">
        <v>585</v>
      </c>
    </row>
    <row r="28">
      <c t="s" r="A28">
        <v>332</v>
      </c>
      <c t="s" s="86" r="B28">
        <v>14</v>
      </c>
      <c t="s" s="86" r="C28">
        <v>14</v>
      </c>
    </row>
    <row r="29">
      <c t="s" r="A29">
        <v>334</v>
      </c>
      <c t="s" s="86" r="B29">
        <v>14</v>
      </c>
      <c t="s" s="86" r="C29">
        <v>14</v>
      </c>
    </row>
    <row r="30">
      <c t="s" r="A30">
        <v>599</v>
      </c>
      <c s="86" r="B30"/>
      <c s="86" r="C30"/>
    </row>
    <row r="31">
      <c t="s" r="A31">
        <v>600</v>
      </c>
      <c s="86" r="B31"/>
      <c s="86" r="C31"/>
    </row>
    <row r="32">
      <c t="s" r="A32">
        <v>601</v>
      </c>
      <c s="86" r="B32"/>
      <c s="86" r="C32"/>
    </row>
    <row r="33">
      <c t="s" r="A33">
        <v>354</v>
      </c>
      <c s="86" r="B33"/>
      <c s="86" r="C33"/>
    </row>
    <row r="34">
      <c t="s" r="A34">
        <v>357</v>
      </c>
      <c t="s" s="86" r="B34">
        <v>14</v>
      </c>
      <c t="s" s="86" r="C34">
        <v>14</v>
      </c>
    </row>
    <row r="35">
      <c t="s" r="A35">
        <v>363</v>
      </c>
      <c t="s" s="86" r="B35">
        <v>14</v>
      </c>
      <c t="s" s="86" r="C35">
        <v>14</v>
      </c>
      <c t="s" r="D35">
        <v>583</v>
      </c>
    </row>
    <row r="36">
      <c t="s" r="A36">
        <v>602</v>
      </c>
      <c s="86" r="B36"/>
      <c s="86" r="C36"/>
      <c t="s" r="D36">
        <v>585</v>
      </c>
    </row>
    <row r="37">
      <c t="s" r="A37">
        <v>366</v>
      </c>
      <c t="s" s="86" r="B37">
        <v>14</v>
      </c>
      <c t="s" s="86" r="C37">
        <v>14</v>
      </c>
    </row>
    <row r="38">
      <c t="s" r="A38">
        <v>603</v>
      </c>
      <c s="86" r="B38"/>
      <c s="86" r="C38"/>
    </row>
    <row r="39">
      <c t="s" r="A39">
        <v>604</v>
      </c>
      <c t="s" s="86" r="B39">
        <v>14</v>
      </c>
      <c t="s" s="86" r="C39">
        <v>14</v>
      </c>
      <c t="s" r="E39">
        <v>14</v>
      </c>
    </row>
    <row r="40">
      <c t="s" r="A40">
        <v>377</v>
      </c>
      <c s="86" r="B40"/>
      <c s="86" r="C40"/>
      <c t="s" r="F40">
        <v>605</v>
      </c>
    </row>
    <row r="41">
      <c t="s" r="A41">
        <v>382</v>
      </c>
      <c s="86" r="B41"/>
      <c s="86" r="C41"/>
      <c t="s" r="F41">
        <v>605</v>
      </c>
    </row>
    <row r="42">
      <c t="s" r="A42">
        <v>606</v>
      </c>
      <c s="86" r="B42"/>
      <c s="86" r="C42"/>
    </row>
    <row r="43">
      <c t="s" r="A43">
        <v>607</v>
      </c>
      <c t="s" s="86" r="B43">
        <v>14</v>
      </c>
      <c t="s" s="86" r="C43">
        <v>14</v>
      </c>
      <c t="s" r="E43">
        <v>14</v>
      </c>
    </row>
    <row r="44">
      <c t="s" r="A44">
        <v>608</v>
      </c>
      <c s="86" r="B44"/>
      <c s="86" r="C44"/>
    </row>
    <row r="45">
      <c t="s" r="A45">
        <v>609</v>
      </c>
      <c s="86" r="B45"/>
      <c s="86" r="C45"/>
    </row>
    <row r="46">
      <c t="s" r="A46">
        <v>409</v>
      </c>
      <c s="86" r="B46"/>
      <c s="86" r="C46"/>
      <c t="s" r="F46">
        <v>605</v>
      </c>
    </row>
    <row r="47">
      <c t="s" r="A47">
        <v>411</v>
      </c>
      <c s="86" r="B47"/>
      <c s="86" r="C47"/>
      <c t="s" r="F47">
        <v>605</v>
      </c>
    </row>
    <row r="48">
      <c t="s" r="A48">
        <v>417</v>
      </c>
      <c s="86" r="B48"/>
      <c s="86" r="C48"/>
      <c t="s" r="F48">
        <v>605</v>
      </c>
    </row>
    <row r="49">
      <c t="s" r="A49">
        <v>610</v>
      </c>
      <c s="86" r="B49"/>
      <c s="86" r="C49"/>
    </row>
    <row r="50">
      <c t="s" r="A50">
        <v>611</v>
      </c>
      <c s="86" r="B50"/>
      <c s="86" r="C50"/>
    </row>
    <row r="51">
      <c t="s" r="A51">
        <v>612</v>
      </c>
      <c s="86" r="B51"/>
      <c s="86" r="C51"/>
    </row>
    <row r="52">
      <c t="s" r="A52">
        <v>613</v>
      </c>
      <c s="86" r="B52"/>
      <c s="86" r="C52"/>
    </row>
    <row r="53">
      <c t="s" r="A53">
        <v>614</v>
      </c>
      <c s="86" r="B53"/>
      <c s="86" r="C53"/>
    </row>
    <row r="54">
      <c t="s" r="A54">
        <v>440</v>
      </c>
      <c t="s" s="86" r="B54">
        <v>14</v>
      </c>
      <c t="s" s="86" r="C54">
        <v>14</v>
      </c>
    </row>
    <row r="55">
      <c t="s" r="A55">
        <v>615</v>
      </c>
      <c s="86" r="B55"/>
      <c s="86" r="C55"/>
    </row>
    <row r="56">
      <c t="s" r="A56">
        <v>616</v>
      </c>
      <c s="86" r="B56"/>
      <c s="86" r="C56"/>
    </row>
    <row r="57">
      <c t="s" r="A57">
        <v>617</v>
      </c>
      <c s="86" r="B57"/>
      <c s="86" r="C57"/>
    </row>
    <row r="58">
      <c t="s" r="A58">
        <v>618</v>
      </c>
      <c s="86" r="B58"/>
      <c s="86" r="C58"/>
    </row>
    <row r="59">
      <c t="s" r="A59">
        <v>465</v>
      </c>
      <c t="s" s="86" r="B59">
        <v>14</v>
      </c>
      <c t="s" s="86" r="C59">
        <v>14</v>
      </c>
    </row>
    <row r="60">
      <c t="s" r="A60">
        <v>619</v>
      </c>
      <c s="86" r="B60"/>
      <c s="86" r="C60"/>
    </row>
    <row r="61">
      <c t="s" r="A61">
        <v>620</v>
      </c>
      <c s="86" r="B61"/>
      <c s="86" r="C61"/>
    </row>
    <row r="62">
      <c t="s" r="A62">
        <v>621</v>
      </c>
      <c s="86" r="B62"/>
      <c s="86" r="C62"/>
    </row>
    <row r="63">
      <c t="s" r="A63">
        <v>622</v>
      </c>
      <c s="86" r="B63"/>
      <c s="86" r="C63"/>
    </row>
    <row r="64">
      <c t="s" r="A64">
        <v>623</v>
      </c>
      <c s="86" r="B64"/>
      <c s="86" r="C64"/>
    </row>
    <row r="65">
      <c t="s" r="A65">
        <v>526</v>
      </c>
      <c t="s" s="86" r="B65">
        <v>14</v>
      </c>
      <c t="s" s="86" r="C65">
        <v>14</v>
      </c>
    </row>
    <row r="66">
      <c t="s" r="A66">
        <v>528</v>
      </c>
      <c s="86" r="B66"/>
      <c s="86" r="C66"/>
    </row>
    <row r="67">
      <c t="s" r="A67">
        <v>624</v>
      </c>
      <c s="86" r="B67"/>
      <c s="86" r="C67"/>
    </row>
    <row r="68">
      <c t="s" r="A68">
        <v>625</v>
      </c>
      <c s="86" r="B68"/>
      <c s="86" r="C68"/>
    </row>
    <row r="69">
      <c t="s" r="A69">
        <v>551</v>
      </c>
      <c s="86" r="B69"/>
      <c s="86" r="C69"/>
    </row>
    <row r="70">
      <c s="86" r="B70"/>
      <c s="86" r="C70"/>
    </row>
    <row r="71">
      <c t="s" r="A71">
        <v>626</v>
      </c>
      <c t="s" s="86" r="B71">
        <v>14</v>
      </c>
      <c t="s" s="86" r="C71">
        <v>14</v>
      </c>
      <c t="s" r="E71">
        <v>14</v>
      </c>
    </row>
    <row r="72">
      <c t="s" r="A72">
        <v>627</v>
      </c>
      <c t="s" s="86" r="B72">
        <v>14</v>
      </c>
      <c t="s" s="86" r="C72">
        <v>14</v>
      </c>
      <c t="s" r="E72">
        <v>14</v>
      </c>
    </row>
    <row r="73">
      <c t="s" r="A73">
        <v>628</v>
      </c>
      <c t="s" s="86" r="B73">
        <v>14</v>
      </c>
      <c t="s" s="86" r="C73">
        <v>14</v>
      </c>
      <c t="s" r="E73">
        <v>14</v>
      </c>
    </row>
    <row r="74">
      <c s="86" r="B74"/>
      <c s="86" r="C74"/>
    </row>
    <row r="75">
      <c s="86" r="B75"/>
      <c s="86" r="C75"/>
    </row>
    <row r="76">
      <c s="86" r="B76"/>
      <c s="86" r="C76"/>
    </row>
    <row r="77">
      <c s="86" r="B77"/>
      <c s="86" r="C77"/>
    </row>
    <row r="78">
      <c s="86" r="B78"/>
      <c s="86" r="C78"/>
    </row>
    <row r="79">
      <c s="86" r="B79"/>
      <c s="86" r="C79"/>
    </row>
    <row r="80">
      <c s="86" r="B80"/>
      <c s="86" r="C80"/>
    </row>
    <row r="81">
      <c s="86" r="B81"/>
      <c s="86" r="C81"/>
    </row>
    <row r="82">
      <c s="86" r="B82"/>
      <c s="86" r="C82"/>
    </row>
    <row r="83">
      <c s="86" r="B83"/>
      <c s="86" r="C83"/>
    </row>
    <row r="84">
      <c s="86" r="B84"/>
      <c s="86" r="C84"/>
    </row>
    <row r="85">
      <c s="86" r="B85"/>
      <c s="86" r="C85"/>
    </row>
    <row r="86">
      <c s="86" r="B86"/>
      <c s="86" r="C86"/>
    </row>
    <row r="87">
      <c s="86" r="B87"/>
      <c s="86" r="C87"/>
    </row>
    <row r="88">
      <c s="86" r="B88"/>
      <c s="86" r="C88"/>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8.29"/>
    <col min="3" customWidth="1" max="3" width="22.14"/>
    <col min="4" customWidth="1" max="4" width="19.14"/>
    <col min="5" customWidth="1" max="5" width="56.43"/>
  </cols>
  <sheetData>
    <row r="1">
      <c t="s" s="11" r="A1">
        <v>48</v>
      </c>
      <c t="s" s="11" r="B1">
        <v>50</v>
      </c>
      <c t="s" s="11" r="C1">
        <v>35</v>
      </c>
      <c t="s" s="11" r="D1">
        <v>53</v>
      </c>
      <c t="s" s="11" r="E1">
        <v>169</v>
      </c>
      <c s="11" r="F1"/>
      <c s="11" r="G1"/>
      <c s="11" r="H1"/>
      <c s="11" r="I1"/>
      <c s="11" r="J1"/>
      <c s="11" r="K1"/>
      <c s="11" r="L1"/>
      <c s="11" r="M1"/>
      <c s="11" r="N1"/>
      <c s="11" r="O1"/>
      <c s="11" r="P1"/>
      <c s="11" r="Q1"/>
      <c s="11" r="R1"/>
      <c s="11" r="S1"/>
      <c s="11" r="T1"/>
    </row>
    <row r="2">
      <c t="s" r="B2">
        <v>629</v>
      </c>
      <c t="s" r="C2">
        <v>206</v>
      </c>
      <c t="s" r="D2">
        <v>233</v>
      </c>
      <c t="s" r="E2">
        <v>630</v>
      </c>
    </row>
    <row r="3">
      <c t="s" r="B3">
        <v>629</v>
      </c>
      <c t="s" r="C3">
        <v>584</v>
      </c>
      <c t="s" r="D3">
        <v>218</v>
      </c>
      <c t="s" r="E3">
        <v>631</v>
      </c>
    </row>
    <row r="4">
      <c t="s" r="B4">
        <v>632</v>
      </c>
      <c t="s" r="C4">
        <v>363</v>
      </c>
      <c t="s" r="D4">
        <v>233</v>
      </c>
      <c t="s" r="E4">
        <v>630</v>
      </c>
    </row>
    <row r="5">
      <c t="s" r="B5">
        <v>632</v>
      </c>
      <c t="s" r="C5">
        <v>602</v>
      </c>
      <c t="s" r="D5">
        <v>218</v>
      </c>
      <c t="s" r="E5">
        <v>631</v>
      </c>
    </row>
    <row r="6">
      <c t="s" r="B6">
        <v>633</v>
      </c>
      <c t="s" r="C6">
        <v>329</v>
      </c>
      <c t="s" r="D6">
        <v>233</v>
      </c>
      <c t="s" r="E6">
        <v>630</v>
      </c>
    </row>
    <row r="7">
      <c t="s" r="B7">
        <v>633</v>
      </c>
      <c t="s" r="C7">
        <v>328</v>
      </c>
      <c t="s" r="D7">
        <v>634</v>
      </c>
      <c t="s" r="E7">
        <v>635</v>
      </c>
    </row>
    <row r="8">
      <c t="s" r="B8">
        <v>633</v>
      </c>
      <c t="s" r="C8">
        <v>328</v>
      </c>
      <c t="s" r="D8">
        <v>636</v>
      </c>
      <c t="s" r="E8">
        <v>635</v>
      </c>
    </row>
    <row r="9">
      <c t="s" r="B9">
        <v>633</v>
      </c>
      <c t="s" r="C9">
        <v>598</v>
      </c>
      <c t="s" r="D9">
        <v>218</v>
      </c>
      <c t="s" r="E9">
        <v>631</v>
      </c>
    </row>
    <row r="10">
      <c t="s" r="A10">
        <v>637</v>
      </c>
      <c t="s" r="C10">
        <v>638</v>
      </c>
      <c t="s" r="D10">
        <v>218</v>
      </c>
      <c t="s" r="E10">
        <v>639</v>
      </c>
    </row>
    <row r="11">
      <c t="s" r="A11">
        <v>637</v>
      </c>
      <c t="s" r="C11">
        <v>627</v>
      </c>
      <c t="s" r="D11">
        <v>233</v>
      </c>
      <c t="s" r="E11">
        <v>640</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1.29"/>
  </cols>
  <sheetData>
    <row r="1">
      <c t="s" s="11" r="A1">
        <v>50</v>
      </c>
      <c t="s" s="11" r="B1">
        <v>58</v>
      </c>
      <c t="s" s="11" r="C1">
        <v>169</v>
      </c>
      <c s="11" r="D1"/>
      <c s="11" r="E1"/>
      <c s="11" r="F1"/>
      <c s="11" r="G1"/>
      <c s="11" r="H1"/>
      <c s="11" r="I1"/>
      <c s="11" r="J1"/>
      <c s="11" r="K1"/>
      <c s="11" r="L1"/>
      <c s="11" r="M1"/>
      <c s="11" r="N1"/>
      <c s="11" r="O1"/>
      <c s="11" r="P1"/>
      <c s="11" r="Q1"/>
      <c s="11" r="R1"/>
      <c s="11" r="S1"/>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2" customWidth="1" max="2" width="27.0"/>
    <col min="3" customWidth="1" max="3" width="58.0"/>
    <col min="4" customWidth="1" max="4" width="42.0"/>
  </cols>
  <sheetData>
    <row customHeight="1" s="22" customFormat="1" r="1" ht="12.75">
      <c t="s" s="44" r="A1">
        <v>100</v>
      </c>
      <c t="s" s="44" r="B1">
        <v>102</v>
      </c>
      <c t="s" s="44" r="C1">
        <v>5</v>
      </c>
      <c t="s" s="44" r="D1">
        <v>641</v>
      </c>
    </row>
    <row customHeight="1" r="2" ht="12.75">
      <c t="s" s="50" r="A2">
        <v>642</v>
      </c>
      <c t="s" s="50" r="B2">
        <v>643</v>
      </c>
      <c t="s" s="50" r="C2">
        <v>644</v>
      </c>
      <c t="s" s="50" r="D2">
        <v>645</v>
      </c>
    </row>
    <row customHeight="1" r="3" ht="12.75">
      <c t="s" s="50" r="A3">
        <v>646</v>
      </c>
      <c t="s" s="50" r="B3">
        <v>647</v>
      </c>
      <c t="s" s="50" r="C3">
        <v>648</v>
      </c>
      <c t="s" s="50" r="D3">
        <v>649</v>
      </c>
    </row>
    <row customHeight="1" r="4" ht="12.75">
      <c t="s" s="50" r="A4">
        <v>650</v>
      </c>
      <c t="s" s="50" r="B4">
        <v>651</v>
      </c>
      <c t="s" s="50" r="C4">
        <v>652</v>
      </c>
      <c t="s" s="50" r="D4">
        <v>653</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3.57" defaultRowHeight="15.0"/>
  <cols>
    <col min="1" customWidth="1" max="1" width="13.43"/>
    <col min="2" customWidth="1" max="2" width="25.0"/>
    <col min="3" customWidth="1" max="4" width="33.0"/>
    <col min="5" customWidth="1" max="5" width="14.29"/>
  </cols>
  <sheetData>
    <row customHeight="1" s="101" customFormat="1" r="1" ht="12.0">
      <c t="s" s="44" r="A1">
        <v>83</v>
      </c>
      <c t="s" s="44" r="B1">
        <v>654</v>
      </c>
      <c t="s" s="44" r="C1">
        <v>102</v>
      </c>
      <c t="s" s="44" r="D1">
        <v>64</v>
      </c>
      <c t="s" s="44" r="E1">
        <v>655</v>
      </c>
    </row>
    <row customHeight="1" r="2" ht="12.0">
      <c t="s" s="50" r="A2">
        <v>656</v>
      </c>
      <c t="s" s="50" r="B2">
        <v>657</v>
      </c>
      <c t="s" s="36" r="C2">
        <v>658</v>
      </c>
      <c t="s" s="36" r="D2">
        <v>659</v>
      </c>
      <c t="s" s="50" r="E2">
        <v>646</v>
      </c>
    </row>
    <row customHeight="1" r="3" ht="12.0">
      <c t="s" s="50" r="A3">
        <v>660</v>
      </c>
      <c t="s" s="50" r="B3">
        <v>661</v>
      </c>
      <c t="s" s="36" r="C3">
        <v>662</v>
      </c>
      <c t="s" s="36" r="D3">
        <v>663</v>
      </c>
      <c t="s" s="50" r="E3">
        <v>642</v>
      </c>
    </row>
    <row customHeight="1" r="4" ht="12.0">
      <c t="s" s="50" r="A4">
        <v>664</v>
      </c>
      <c t="s" s="50" r="B4">
        <v>665</v>
      </c>
      <c t="s" s="36" r="C4">
        <v>665</v>
      </c>
      <c t="s" s="36" r="D4">
        <v>666</v>
      </c>
      <c t="s" s="50" r="E4">
        <v>642</v>
      </c>
    </row>
    <row customHeight="1" r="5" ht="12.0">
      <c t="s" s="50" r="A5">
        <v>667</v>
      </c>
      <c t="s" s="50" r="B5">
        <v>668</v>
      </c>
      <c t="s" s="36" r="C5">
        <v>668</v>
      </c>
      <c t="s" s="36" r="D5">
        <v>669</v>
      </c>
      <c t="s" s="50" r="E5">
        <v>642</v>
      </c>
    </row>
    <row customHeight="1" r="6" ht="12.0">
      <c t="s" s="50" r="A6">
        <v>205</v>
      </c>
      <c t="s" s="50" r="B6">
        <v>670</v>
      </c>
      <c t="s" s="36" r="C6">
        <v>670</v>
      </c>
      <c t="s" s="36" r="D6">
        <v>671</v>
      </c>
      <c t="s" s="50" r="E6">
        <v>642</v>
      </c>
    </row>
    <row customHeight="1" r="7" ht="12.0">
      <c t="s" s="50" r="A7">
        <v>672</v>
      </c>
      <c t="s" s="50" r="B7">
        <v>673</v>
      </c>
      <c t="s" s="36" r="C7">
        <v>673</v>
      </c>
      <c t="s" s="36" r="D7">
        <v>674</v>
      </c>
      <c t="s" s="50" r="E7">
        <v>642</v>
      </c>
    </row>
    <row customHeight="1" r="8" ht="12.0">
      <c t="s" s="50" r="A8">
        <v>189</v>
      </c>
      <c t="s" s="50" r="B8">
        <v>675</v>
      </c>
      <c t="s" s="36" r="C8">
        <v>675</v>
      </c>
      <c s="36" r="D8"/>
      <c t="s" s="50" r="E8">
        <v>650</v>
      </c>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3.57" defaultRowHeight="15.0"/>
  <cols>
    <col min="1" customWidth="1" max="1" width="12.14"/>
    <col min="2" customWidth="1" max="2" width="35.0"/>
    <col min="3" customWidth="1" max="3" width="23.71"/>
    <col min="4" customWidth="1" max="4" width="17.57"/>
    <col min="5" customWidth="1" max="5" width="21.86"/>
    <col min="6" customWidth="1" max="6" width="32.86"/>
    <col min="7" customWidth="1" max="7" width="14.71"/>
  </cols>
  <sheetData>
    <row customHeight="1" s="101" customFormat="1" r="1" ht="12.0">
      <c t="s" s="44" r="A1">
        <v>83</v>
      </c>
      <c t="s" s="44" r="B1">
        <v>654</v>
      </c>
      <c t="s" s="44" r="C1">
        <v>676</v>
      </c>
      <c t="s" s="44" r="D1">
        <v>677</v>
      </c>
      <c t="s" s="44" r="E1">
        <v>678</v>
      </c>
      <c t="s" s="44" r="F1">
        <v>69</v>
      </c>
      <c t="s" s="44" r="G1">
        <v>679</v>
      </c>
    </row>
    <row customHeight="1" r="2" ht="12.0">
      <c t="s" s="50" r="A2">
        <v>680</v>
      </c>
      <c t="s" s="50" r="B2">
        <v>681</v>
      </c>
      <c t="str" s="50" r="C2">
        <f>VLOOKUP(LEFT(A2,2),Arrays!$A$2:$D$8,3,FALSE)</f>
        <v>Coastal Endurance</v>
      </c>
      <c t="str" s="50" r="D2">
        <f>VLOOKUP(LEFT(A2,2),Arrays!$A$2:$D$8,4,FALSE)</f>
        <v>Endurance</v>
      </c>
      <c s="36" r="E2"/>
      <c t="str" s="50" r="F2">
        <f>C2 &amp; IF(ISBLANK(E2),"",( " " &amp; E2))</f>
        <v>Coastal Endurance</v>
      </c>
      <c s="50" r="G2"/>
    </row>
    <row customHeight="1" r="3" ht="12.0">
      <c t="s" s="50" r="A3">
        <v>682</v>
      </c>
      <c t="s" s="50" r="B3">
        <v>683</v>
      </c>
      <c t="str" s="50" r="C3">
        <f>VLOOKUP(LEFT(A3,2),Arrays!$A$2:$D$8,3,FALSE)</f>
        <v>Coastal Endurance</v>
      </c>
      <c t="str" s="50" r="D3">
        <f>VLOOKUP(LEFT(A3,2),Arrays!$A$2:$D$8,4,FALSE)</f>
        <v>Endurance</v>
      </c>
      <c s="36" r="E3"/>
      <c t="str" s="50" r="F3">
        <f>C3 &amp; IF(ISBLANK(E3),"",( " " &amp; E3))</f>
        <v>Coastal Endurance</v>
      </c>
      <c s="50" r="G3"/>
    </row>
    <row customHeight="1" r="4" ht="12.0">
      <c t="s" s="50" r="A4">
        <v>684</v>
      </c>
      <c t="s" s="50" r="B4">
        <v>685</v>
      </c>
      <c t="str" s="50" r="C4">
        <f>VLOOKUP(LEFT(A4,2),Arrays!$A$2:$D$8,3,FALSE)</f>
        <v>Coastal Endurance</v>
      </c>
      <c t="str" s="50" r="D4">
        <f>VLOOKUP(LEFT(A4,2),Arrays!$A$2:$D$8,4,FALSE)</f>
        <v>Endurance</v>
      </c>
      <c s="36" r="E4"/>
      <c t="str" s="50" r="F4">
        <f>C4 &amp; IF(ISBLANK(E4),"",( " " &amp; E4))</f>
        <v>Coastal Endurance</v>
      </c>
      <c s="50" r="G4"/>
    </row>
    <row customHeight="1" r="5" ht="12.0">
      <c t="s" s="50" r="A5">
        <v>686</v>
      </c>
      <c t="s" s="50" r="B5">
        <v>687</v>
      </c>
      <c t="str" s="50" r="C5">
        <f>VLOOKUP(LEFT(A5,2),Arrays!$A$2:$D$8,3,FALSE)</f>
        <v>Coastal Endurance</v>
      </c>
      <c t="str" s="50" r="D5">
        <f>VLOOKUP(LEFT(A5,2),Arrays!$A$2:$D$8,4,FALSE)</f>
        <v>Endurance</v>
      </c>
      <c s="36" r="E5"/>
      <c t="str" s="50" r="F5">
        <f>C5 &amp; IF(ISBLANK(E5),"",( " " &amp; E5))</f>
        <v>Coastal Endurance</v>
      </c>
      <c s="50" r="G5"/>
    </row>
    <row customHeight="1" r="6" ht="12.0">
      <c t="s" s="50" r="A6">
        <v>688</v>
      </c>
      <c t="s" s="50" r="B6">
        <v>689</v>
      </c>
      <c t="str" s="50" r="C6">
        <f>VLOOKUP(LEFT(A6,2),Arrays!$A$2:$D$8,3,FALSE)</f>
        <v>Coastal Endurance</v>
      </c>
      <c t="str" s="50" r="D6">
        <f>VLOOKUP(LEFT(A6,2),Arrays!$A$2:$D$8,4,FALSE)</f>
        <v>Endurance</v>
      </c>
      <c s="36" r="E6"/>
      <c t="str" s="50" r="F6">
        <f>C6 &amp; IF(ISBLANK(E6),"",( " " &amp; E6))</f>
        <v>Coastal Endurance</v>
      </c>
      <c s="50" r="G6"/>
    </row>
    <row customHeight="1" r="7" ht="12.0">
      <c t="s" s="50" r="A7">
        <v>690</v>
      </c>
      <c t="s" s="50" r="B7">
        <v>691</v>
      </c>
      <c t="str" s="50" r="C7">
        <f>VLOOKUP(LEFT(A7,2),Arrays!$A$2:$D$8,3,FALSE)</f>
        <v>Coastal Endurance</v>
      </c>
      <c t="str" s="50" r="D7">
        <f>VLOOKUP(LEFT(A7,2),Arrays!$A$2:$D$8,4,FALSE)</f>
        <v>Endurance</v>
      </c>
      <c s="36" r="E7"/>
      <c t="str" s="50" r="F7">
        <f>C7 &amp; IF(ISBLANK(E7),"",( " " &amp; E7))</f>
        <v>Coastal Endurance</v>
      </c>
      <c s="50" r="G7"/>
    </row>
    <row customHeight="1" r="8" ht="12.0">
      <c t="s" s="50" r="A8">
        <v>692</v>
      </c>
      <c t="s" s="50" r="B8">
        <v>693</v>
      </c>
      <c t="str" s="50" r="C8">
        <f>VLOOKUP(LEFT(A8,2),Arrays!$A$2:$D$8,3,FALSE)</f>
        <v>Coastal Endurance</v>
      </c>
      <c t="str" s="50" r="D8">
        <f>VLOOKUP(LEFT(A8,2),Arrays!$A$2:$D$8,4,FALSE)</f>
        <v>Endurance</v>
      </c>
      <c s="36" r="E8"/>
      <c t="str" s="50" r="F8">
        <f>C8 &amp; IF(ISBLANK(E8),"",( " " &amp; E8))</f>
        <v>Coastal Endurance</v>
      </c>
      <c s="50" r="G8"/>
    </row>
    <row customHeight="1" r="9" ht="12.0">
      <c t="s" s="50" r="A9">
        <v>694</v>
      </c>
      <c t="s" s="50" r="B9">
        <v>695</v>
      </c>
      <c t="str" s="50" r="C9">
        <f>VLOOKUP(LEFT(A9,2),Arrays!$A$2:$D$8,3,FALSE)</f>
        <v>Coastal Pioneer</v>
      </c>
      <c t="str" s="50" r="D9">
        <f>VLOOKUP(LEFT(A9,2),Arrays!$A$2:$D$8,4,FALSE)</f>
        <v>Pioneer</v>
      </c>
      <c s="36" r="E9"/>
      <c t="str" s="50" r="F9">
        <f>C9 &amp; IF(ISBLANK(E9),"",( " " &amp; E9))</f>
        <v>Coastal Pioneer</v>
      </c>
      <c s="50" r="G9"/>
    </row>
    <row customHeight="1" r="10" ht="12.0">
      <c t="s" s="50" r="A10">
        <v>696</v>
      </c>
      <c t="s" s="50" r="B10">
        <v>697</v>
      </c>
      <c t="str" s="50" r="C10">
        <f>VLOOKUP(LEFT(A10,2),Arrays!$A$2:$D$8,3,FALSE)</f>
        <v>Coastal Pioneer</v>
      </c>
      <c t="str" s="50" r="D10">
        <f>VLOOKUP(LEFT(A10,2),Arrays!$A$2:$D$8,4,FALSE)</f>
        <v>Pioneer</v>
      </c>
      <c s="36" r="E10"/>
      <c t="str" s="50" r="F10">
        <f>C10 &amp; IF(ISBLANK(E10),"",( " " &amp; E10))</f>
        <v>Coastal Pioneer</v>
      </c>
      <c s="50" r="G10"/>
    </row>
    <row customHeight="1" r="11" ht="12.0">
      <c t="s" s="50" r="A11">
        <v>698</v>
      </c>
      <c t="s" s="50" r="B11">
        <v>699</v>
      </c>
      <c t="str" s="50" r="C11">
        <f>VLOOKUP(LEFT(A11,2),Arrays!$A$2:$D$8,3,FALSE)</f>
        <v>Coastal Pioneer</v>
      </c>
      <c t="str" s="50" r="D11">
        <f>VLOOKUP(LEFT(A11,2),Arrays!$A$2:$D$8,4,FALSE)</f>
        <v>Pioneer</v>
      </c>
      <c s="36" r="E11"/>
      <c t="str" s="50" r="F11">
        <f>C11 &amp; IF(ISBLANK(E11),"",( " " &amp; E11))</f>
        <v>Coastal Pioneer</v>
      </c>
      <c s="50" r="G11"/>
    </row>
    <row customHeight="1" r="12" ht="12.0">
      <c t="s" s="50" r="A12">
        <v>700</v>
      </c>
      <c t="s" s="50" r="B12">
        <v>701</v>
      </c>
      <c t="str" s="50" r="C12">
        <f>VLOOKUP(LEFT(A12,2),Arrays!$A$2:$D$8,3,FALSE)</f>
        <v>Coastal Pioneer</v>
      </c>
      <c t="str" s="50" r="D12">
        <f>VLOOKUP(LEFT(A12,2),Arrays!$A$2:$D$8,4,FALSE)</f>
        <v>Pioneer</v>
      </c>
      <c s="36" r="E12"/>
      <c t="str" s="50" r="F12">
        <f>C12 &amp; IF(ISBLANK(E12),"",( " " &amp; E12))</f>
        <v>Coastal Pioneer</v>
      </c>
      <c s="50" r="G12"/>
    </row>
    <row customHeight="1" r="13" ht="12.0">
      <c t="s" s="50" r="A13">
        <v>702</v>
      </c>
      <c t="s" s="50" r="B13">
        <v>703</v>
      </c>
      <c t="str" s="50" r="C13">
        <f>VLOOKUP(LEFT(A13,2),Arrays!$A$2:$D$8,3,FALSE)</f>
        <v>Coastal Pioneer</v>
      </c>
      <c t="str" s="50" r="D13">
        <f>VLOOKUP(LEFT(A13,2),Arrays!$A$2:$D$8,4,FALSE)</f>
        <v>Pioneer</v>
      </c>
      <c s="36" r="E13"/>
      <c t="str" s="50" r="F13">
        <f>C13 &amp; IF(ISBLANK(E13),"",( " " &amp; E13))</f>
        <v>Coastal Pioneer</v>
      </c>
      <c s="50" r="G13"/>
    </row>
    <row customHeight="1" r="14" ht="12.0">
      <c t="s" s="50" r="A14">
        <v>704</v>
      </c>
      <c t="s" s="50" r="B14">
        <v>705</v>
      </c>
      <c t="str" s="50" r="C14">
        <f>VLOOKUP(LEFT(A14,2),Arrays!$A$2:$D$8,3,FALSE)</f>
        <v>Global Argentine Basin</v>
      </c>
      <c t="str" s="50" r="D14">
        <f>VLOOKUP(LEFT(A14,2),Arrays!$A$2:$D$8,4,FALSE)</f>
        <v>Argentine Basin</v>
      </c>
      <c s="36" r="E14"/>
      <c t="str" s="50" r="F14">
        <f>C14 &amp; IF(ISBLANK(E14),"",( " " &amp; E14))</f>
        <v>Global Argentine Basin</v>
      </c>
      <c s="50" r="G14"/>
    </row>
    <row customHeight="1" r="15" ht="12.0">
      <c t="s" s="50" r="A15">
        <v>706</v>
      </c>
      <c t="s" s="50" r="B15">
        <v>707</v>
      </c>
      <c t="str" s="50" r="C15">
        <f>VLOOKUP(LEFT(A15,2),Arrays!$A$2:$D$8,3,FALSE)</f>
        <v>Global Argentine Basin</v>
      </c>
      <c t="str" s="50" r="D15">
        <f>VLOOKUP(LEFT(A15,2),Arrays!$A$2:$D$8,4,FALSE)</f>
        <v>Argentine Basin</v>
      </c>
      <c s="36" r="E15"/>
      <c t="str" s="50" r="F15">
        <f>C15 &amp; IF(ISBLANK(E15),"",( " " &amp; E15))</f>
        <v>Global Argentine Basin</v>
      </c>
      <c s="50" r="G15"/>
    </row>
    <row customHeight="1" r="16" ht="12.0">
      <c t="s" s="50" r="A16">
        <v>708</v>
      </c>
      <c t="s" s="50" r="B16">
        <v>709</v>
      </c>
      <c t="str" s="50" r="C16">
        <f>VLOOKUP(LEFT(A16,2),Arrays!$A$2:$D$8,3,FALSE)</f>
        <v>Global Argentine Basin</v>
      </c>
      <c t="str" s="50" r="D16">
        <f>VLOOKUP(LEFT(A16,2),Arrays!$A$2:$D$8,4,FALSE)</f>
        <v>Argentine Basin</v>
      </c>
      <c s="36" r="E16"/>
      <c t="str" s="50" r="F16">
        <f>C16 &amp; IF(ISBLANK(E16),"",( " " &amp; E16))</f>
        <v>Global Argentine Basin</v>
      </c>
      <c s="50" r="G16"/>
    </row>
    <row customHeight="1" r="17" ht="12.0">
      <c t="s" s="50" r="A17">
        <v>710</v>
      </c>
      <c t="s" s="50" r="B17">
        <v>711</v>
      </c>
      <c t="str" s="50" r="C17">
        <f>VLOOKUP(LEFT(A17,2),Arrays!$A$2:$D$8,3,FALSE)</f>
        <v>Global Argentine Basin</v>
      </c>
      <c t="str" s="50" r="D17">
        <f>VLOOKUP(LEFT(A17,2),Arrays!$A$2:$D$8,4,FALSE)</f>
        <v>Argentine Basin</v>
      </c>
      <c s="36" r="E17"/>
      <c t="str" s="50" r="F17">
        <f>C17 &amp; IF(ISBLANK(E17),"",( " " &amp; E17))</f>
        <v>Global Argentine Basin</v>
      </c>
      <c s="50" r="G17"/>
    </row>
    <row customHeight="1" r="18" ht="12.0">
      <c t="s" s="50" r="A18">
        <v>712</v>
      </c>
      <c t="s" s="50" r="B18">
        <v>713</v>
      </c>
      <c t="str" s="50" r="C18">
        <f>VLOOKUP(LEFT(A18,2),Arrays!$A$2:$D$8,3,FALSE)</f>
        <v>Global Irminger Sea</v>
      </c>
      <c t="str" s="50" r="D18">
        <f>VLOOKUP(LEFT(A18,2),Arrays!$A$2:$D$8,4,FALSE)</f>
        <v>Irminger Sea</v>
      </c>
      <c s="36" r="E18"/>
      <c t="str" s="50" r="F18">
        <f>C18 &amp; IF(ISBLANK(E18),"",( " " &amp; E18))</f>
        <v>Global Irminger Sea</v>
      </c>
      <c s="50" r="G18"/>
    </row>
    <row customHeight="1" r="19" ht="12.0">
      <c t="s" s="50" r="A19">
        <v>714</v>
      </c>
      <c t="s" s="50" r="B19">
        <v>715</v>
      </c>
      <c t="str" s="50" r="C19">
        <f>VLOOKUP(LEFT(A19,2),Arrays!$A$2:$D$8,3,FALSE)</f>
        <v>Global Irminger Sea</v>
      </c>
      <c t="str" s="50" r="D19">
        <f>VLOOKUP(LEFT(A19,2),Arrays!$A$2:$D$8,4,FALSE)</f>
        <v>Irminger Sea</v>
      </c>
      <c s="36" r="E19"/>
      <c t="str" s="50" r="F19">
        <f>C19 &amp; IF(ISBLANK(E19),"",( " " &amp; E19))</f>
        <v>Global Irminger Sea</v>
      </c>
      <c s="50" r="G19"/>
    </row>
    <row customHeight="1" r="20" ht="12.0">
      <c t="s" s="50" r="A20">
        <v>716</v>
      </c>
      <c t="s" s="50" r="B20">
        <v>717</v>
      </c>
      <c t="str" s="50" r="C20">
        <f>VLOOKUP(LEFT(A20,2),Arrays!$A$2:$D$8,3,FALSE)</f>
        <v>Global Irminger Sea</v>
      </c>
      <c t="str" s="50" r="D20">
        <f>VLOOKUP(LEFT(A20,2),Arrays!$A$2:$D$8,4,FALSE)</f>
        <v>Irminger Sea</v>
      </c>
      <c s="36" r="E20"/>
      <c t="str" s="50" r="F20">
        <f>C20 &amp; IF(ISBLANK(E20),"",( " " &amp; E20))</f>
        <v>Global Irminger Sea</v>
      </c>
      <c s="50" r="G20"/>
    </row>
    <row customHeight="1" r="21" ht="12.0">
      <c t="s" s="50" r="A21">
        <v>718</v>
      </c>
      <c t="s" s="50" r="B21">
        <v>719</v>
      </c>
      <c t="str" s="50" r="C21">
        <f>VLOOKUP(LEFT(A21,2),Arrays!$A$2:$D$8,3,FALSE)</f>
        <v>Global Irminger Sea</v>
      </c>
      <c t="str" s="50" r="D21">
        <f>VLOOKUP(LEFT(A21,2),Arrays!$A$2:$D$8,4,FALSE)</f>
        <v>Irminger Sea</v>
      </c>
      <c s="36" r="E21"/>
      <c t="str" s="50" r="F21">
        <f>C21 &amp; IF(ISBLANK(E21),"",( " " &amp; E21))</f>
        <v>Global Irminger Sea</v>
      </c>
      <c s="50" r="G21"/>
    </row>
    <row customHeight="1" r="22" ht="12.0">
      <c t="s" s="50" r="A22">
        <v>720</v>
      </c>
      <c t="s" s="50" r="B22">
        <v>721</v>
      </c>
      <c t="str" s="50" r="C22">
        <f>VLOOKUP(LEFT(A22,2),Arrays!$A$2:$D$8,3,FALSE)</f>
        <v>Global Station Papa</v>
      </c>
      <c t="str" s="50" r="D22">
        <f>VLOOKUP(LEFT(A22,2),Arrays!$A$2:$D$8,4,FALSE)</f>
        <v>Station Papa</v>
      </c>
      <c s="36" r="E22"/>
      <c t="str" s="50" r="F22">
        <f>C22 &amp; IF(ISBLANK(E22),"",( " " &amp; E22))</f>
        <v>Global Station Papa</v>
      </c>
      <c s="50" r="G22"/>
    </row>
    <row customHeight="1" r="23" ht="12.0">
      <c t="s" s="50" r="A23">
        <v>722</v>
      </c>
      <c t="s" s="50" r="B23">
        <v>723</v>
      </c>
      <c t="str" s="50" r="C23">
        <f>VLOOKUP(LEFT(A23,2),Arrays!$A$2:$D$8,3,FALSE)</f>
        <v>Global Station Papa</v>
      </c>
      <c t="str" s="50" r="D23">
        <f>VLOOKUP(LEFT(A23,2),Arrays!$A$2:$D$8,4,FALSE)</f>
        <v>Station Papa</v>
      </c>
      <c s="36" r="E23"/>
      <c t="str" s="50" r="F23">
        <f>C23 &amp; IF(ISBLANK(E23),"",( " " &amp; E23))</f>
        <v>Global Station Papa</v>
      </c>
      <c s="50" r="G23"/>
    </row>
    <row customHeight="1" r="24" ht="12.0">
      <c t="s" s="50" r="A24">
        <v>724</v>
      </c>
      <c t="s" s="50" r="B24">
        <v>725</v>
      </c>
      <c t="str" s="50" r="C24">
        <f>VLOOKUP(LEFT(A24,2),Arrays!$A$2:$D$8,3,FALSE)</f>
        <v>Global Station Papa</v>
      </c>
      <c t="str" s="50" r="D24">
        <f>VLOOKUP(LEFT(A24,2),Arrays!$A$2:$D$8,4,FALSE)</f>
        <v>Station Papa</v>
      </c>
      <c s="36" r="E24"/>
      <c t="str" s="50" r="F24">
        <f>C24 &amp; IF(ISBLANK(E24),"",( " " &amp; E24))</f>
        <v>Global Station Papa</v>
      </c>
      <c s="50" r="G24"/>
    </row>
    <row customHeight="1" r="25" ht="12.0">
      <c t="s" s="50" r="A25">
        <v>726</v>
      </c>
      <c t="s" s="50" r="B25">
        <v>727</v>
      </c>
      <c t="str" s="50" r="C25">
        <f>VLOOKUP(LEFT(A25,2),Arrays!$A$2:$D$8,3,FALSE)</f>
        <v>Global Southern Ocean</v>
      </c>
      <c t="str" s="50" r="D25">
        <f>VLOOKUP(LEFT(A25,2),Arrays!$A$2:$D$8,4,FALSE)</f>
        <v>Southern Ocean</v>
      </c>
      <c s="36" r="E25"/>
      <c t="str" s="50" r="F25">
        <f>C25 &amp; IF(ISBLANK(E25),"",( " " &amp; E25))</f>
        <v>Global Southern Ocean</v>
      </c>
      <c s="50" r="G25"/>
    </row>
    <row customHeight="1" r="26" ht="12.0">
      <c t="s" s="50" r="A26">
        <v>728</v>
      </c>
      <c t="s" s="50" r="B26">
        <v>729</v>
      </c>
      <c t="str" s="50" r="C26">
        <f>VLOOKUP(LEFT(A26,2),Arrays!$A$2:$D$8,3,FALSE)</f>
        <v>Global Southern Ocean</v>
      </c>
      <c t="str" s="50" r="D26">
        <f>VLOOKUP(LEFT(A26,2),Arrays!$A$2:$D$8,4,FALSE)</f>
        <v>Southern Ocean</v>
      </c>
      <c s="36" r="E26"/>
      <c t="str" s="50" r="F26">
        <f>C26 &amp; IF(ISBLANK(E26),"",( " " &amp; E26))</f>
        <v>Global Southern Ocean</v>
      </c>
      <c s="50" r="G26"/>
    </row>
    <row customHeight="1" r="27" ht="12.0">
      <c t="s" s="50" r="A27">
        <v>730</v>
      </c>
      <c t="s" s="50" r="B27">
        <v>731</v>
      </c>
      <c t="str" s="50" r="C27">
        <f>VLOOKUP(LEFT(A27,2),Arrays!$A$2:$D$8,3,FALSE)</f>
        <v>Global Southern Ocean</v>
      </c>
      <c t="str" s="50" r="D27">
        <f>VLOOKUP(LEFT(A27,2),Arrays!$A$2:$D$8,4,FALSE)</f>
        <v>Southern Ocean</v>
      </c>
      <c s="36" r="E27"/>
      <c t="str" s="50" r="F27">
        <f>C27 &amp; IF(ISBLANK(E27),"",( " " &amp; E27))</f>
        <v>Global Southern Ocean</v>
      </c>
      <c s="50" r="G27"/>
    </row>
    <row customHeight="1" r="28" ht="12.0">
      <c t="s" s="50" r="A28">
        <v>732</v>
      </c>
      <c t="s" s="50" r="B28">
        <v>733</v>
      </c>
      <c t="str" s="50" r="C28">
        <f>VLOOKUP(LEFT(A28,2),Arrays!$A$2:$D$8,3,FALSE)</f>
        <v>Global Southern Ocean</v>
      </c>
      <c t="str" s="50" r="D28">
        <f>VLOOKUP(LEFT(A28,2),Arrays!$A$2:$D$8,4,FALSE)</f>
        <v>Southern Ocean</v>
      </c>
      <c s="36" r="E28"/>
      <c t="str" s="50" r="F28">
        <f>C28 &amp; IF(ISBLANK(E28),"",( " " &amp; E28))</f>
        <v>Global Southern Ocean</v>
      </c>
      <c s="50" r="G28"/>
    </row>
    <row customHeight="1" r="29" ht="12.0">
      <c t="s" s="50" r="A29">
        <v>734</v>
      </c>
      <c s="50" r="B29"/>
      <c t="str" s="50" r="C29">
        <f>VLOOKUP(LEFT(A29,2),Arrays!$A$2:$D$8,3,FALSE)</f>
        <v>Regional</v>
      </c>
      <c t="str" s="50" r="D29">
        <f>VLOOKUP(LEFT(A29,2),Arrays!$A$2:$D$8,4,FALSE)</f>
        <v/>
      </c>
      <c t="s" s="36" r="E29">
        <v>735</v>
      </c>
      <c t="str" s="50" r="F29">
        <f>C29 &amp; IF(ISBLANK(E29),"",( " " &amp; E29))</f>
        <v>Regional Pacific City</v>
      </c>
      <c t="s" s="50" r="G29">
        <v>736</v>
      </c>
    </row>
    <row customHeight="1" r="30" ht="12.0">
      <c t="s" s="50" r="A30">
        <v>737</v>
      </c>
      <c t="s" s="50" r="B30">
        <v>738</v>
      </c>
      <c t="str" s="50" r="C30">
        <f>VLOOKUP(LEFT(A30,2),Arrays!$A$2:$D$8,3,FALSE)</f>
        <v>Regional</v>
      </c>
      <c t="str" s="50" r="D30">
        <f>VLOOKUP(LEFT(A30,2),Arrays!$A$2:$D$8,4,FALSE)</f>
        <v/>
      </c>
      <c t="s" s="36" r="E30">
        <v>739</v>
      </c>
      <c t="str" s="50" r="F30">
        <f>C30 &amp; IF(ISBLANK(E30),"",( " " &amp; E30))</f>
        <v>Regional Continental Margin</v>
      </c>
      <c s="50" r="G30"/>
    </row>
    <row customHeight="1" r="31" ht="12.0">
      <c t="s" s="50" r="A31">
        <v>740</v>
      </c>
      <c t="s" s="50" r="B31">
        <v>243</v>
      </c>
      <c t="str" s="50" r="C31">
        <f>VLOOKUP(LEFT(A31,2),Arrays!$A$2:$D$8,3,FALSE)</f>
        <v>Regional</v>
      </c>
      <c t="str" s="50" r="D31">
        <f>VLOOKUP(LEFT(A31,2),Arrays!$A$2:$D$8,4,FALSE)</f>
        <v/>
      </c>
      <c t="s" s="36" r="E31">
        <v>243</v>
      </c>
      <c t="str" s="50" r="F31">
        <f>C31 &amp; IF(ISBLANK(E31),"",( " " &amp; E31))</f>
        <v>Regional Axial</v>
      </c>
      <c s="50" r="G31"/>
    </row>
    <row customHeight="1" r="32" ht="12.0">
      <c t="s" s="50" r="A32">
        <v>741</v>
      </c>
      <c s="50" r="B32"/>
      <c t="str" s="50" r="C32">
        <f>VLOOKUP(LEFT(A32,2),Arrays!$A$2:$D$8,3,FALSE)</f>
        <v>Regional</v>
      </c>
      <c t="str" s="50" r="D32">
        <f>VLOOKUP(LEFT(A32,2),Arrays!$A$2:$D$8,4,FALSE)</f>
        <v/>
      </c>
      <c t="s" s="36" r="E32">
        <v>742</v>
      </c>
      <c t="str" s="50" r="F32">
        <f>C32 &amp; IF(ISBLANK(E32),"",( " " &amp; E32))</f>
        <v>Regional Mid Plate</v>
      </c>
      <c t="s" s="50" r="G32">
        <v>736</v>
      </c>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3.57" defaultRowHeight="15.0"/>
  <cols>
    <col min="1" customWidth="1" max="1" width="13.14"/>
    <col min="2" customWidth="1" max="2" width="9.14"/>
    <col min="3" customWidth="1" max="3" width="6.14"/>
    <col min="4" customWidth="1" max="4" width="53.14"/>
    <col min="5" customWidth="1" max="5" style="53" width="28.86"/>
    <col min="6" customWidth="1" max="6" style="39" width="27.57"/>
    <col min="7" customWidth="1" max="7" style="53" width="50.57"/>
    <col min="8" customWidth="1" max="8" width="11.14"/>
    <col min="9" customWidth="1" max="13" style="39" width="11.14"/>
  </cols>
  <sheetData>
    <row customHeight="1" s="101" customFormat="1" r="1" ht="12.0">
      <c t="s" s="44" r="A1">
        <v>83</v>
      </c>
      <c t="s" s="44" r="B1">
        <v>743</v>
      </c>
      <c t="s" s="44" r="C1">
        <v>744</v>
      </c>
      <c t="s" s="44" r="D1">
        <v>654</v>
      </c>
      <c t="s" s="44" r="E1">
        <v>745</v>
      </c>
      <c t="s" s="49" r="F1">
        <v>746</v>
      </c>
      <c t="s" s="44" r="G1">
        <v>69</v>
      </c>
      <c t="s" s="49" r="H1">
        <v>747</v>
      </c>
      <c t="s" s="49" r="I1">
        <v>748</v>
      </c>
      <c t="s" s="49" r="J1">
        <v>749</v>
      </c>
      <c t="s" s="49" r="K1">
        <v>750</v>
      </c>
      <c t="s" s="49" r="L1">
        <v>751</v>
      </c>
      <c t="s" s="49" r="M1">
        <v>752</v>
      </c>
      <c t="s" s="44" r="N1">
        <v>679</v>
      </c>
    </row>
    <row customHeight="1" r="2" ht="12.0">
      <c t="s" s="50" r="A2">
        <v>753</v>
      </c>
      <c t="s" s="50" r="B2">
        <v>754</v>
      </c>
      <c t="s" s="50" r="C2">
        <v>755</v>
      </c>
      <c t="s" s="50" r="D2">
        <v>756</v>
      </c>
      <c t="str" s="50" r="E2">
        <f>VLOOKUP(LEFT(A2,4),Sites!$A$2:$F$32,6,FALSE)</f>
        <v>Coastal Endurance</v>
      </c>
      <c t="s" s="19" r="F2">
        <v>757</v>
      </c>
      <c t="str" s="50" r="G2">
        <f>E2 &amp; IF(ISBLANK(F2),"",(" " &amp; F2))</f>
        <v>Coastal Endurance Oregon Inshore</v>
      </c>
      <c s="87" r="H2"/>
      <c s="87" r="I2"/>
      <c s="87" r="J2"/>
      <c s="87" r="K2"/>
      <c s="87" r="L2"/>
      <c s="87" r="M2"/>
      <c s="50" r="N2"/>
    </row>
    <row customHeight="1" r="3" ht="12.0">
      <c t="s" s="50" r="A3">
        <v>758</v>
      </c>
      <c t="s" s="50" r="B3">
        <v>759</v>
      </c>
      <c t="s" s="50" r="C3">
        <v>755</v>
      </c>
      <c t="s" s="50" r="D3">
        <v>760</v>
      </c>
      <c t="str" s="50" r="E3">
        <f>VLOOKUP(LEFT(A3,4),Sites!$A$2:$F$32,6,FALSE)</f>
        <v>Coastal Endurance</v>
      </c>
      <c t="s" s="19" r="F3">
        <v>757</v>
      </c>
      <c t="str" s="50" r="G3">
        <f>E3 &amp; IF(ISBLANK(F3),"",(" " &amp; F3))</f>
        <v>Coastal Endurance Oregon Inshore</v>
      </c>
      <c s="87" r="H3"/>
      <c s="87" r="I3"/>
      <c s="87" r="J3"/>
      <c s="87" r="K3"/>
      <c s="87" r="L3"/>
      <c s="87" r="M3"/>
      <c s="50" r="N3"/>
    </row>
    <row customHeight="1" r="4" ht="12.0">
      <c t="s" s="50" r="A4">
        <v>634</v>
      </c>
      <c t="s" s="50" r="B4">
        <v>761</v>
      </c>
      <c t="s" s="50" r="C4">
        <v>762</v>
      </c>
      <c t="s" s="50" r="D4">
        <v>763</v>
      </c>
      <c t="str" s="50" r="E4">
        <f>VLOOKUP(LEFT(A4,4),Sites!$A$2:$F$32,6,FALSE)</f>
        <v>Coastal Endurance</v>
      </c>
      <c t="s" s="19" r="F4">
        <v>764</v>
      </c>
      <c t="str" s="50" r="G4">
        <f>E4 &amp; IF(ISBLANK(F4),"",(" " &amp; F4))</f>
        <v>Coastal Endurance Oregon Shelf</v>
      </c>
      <c s="87" r="H4"/>
      <c s="87" r="I4"/>
      <c s="87" r="J4"/>
      <c s="87" r="K4"/>
      <c s="87" r="L4"/>
      <c s="87" r="M4"/>
      <c s="50" r="N4"/>
    </row>
    <row customHeight="1" r="5" ht="12.0">
      <c t="s" s="50" r="A5">
        <v>765</v>
      </c>
      <c t="s" s="50" r="B5">
        <v>766</v>
      </c>
      <c t="s" s="50" r="C5">
        <v>762</v>
      </c>
      <c t="s" s="50" r="D5">
        <v>767</v>
      </c>
      <c t="str" s="50" r="E5">
        <f>VLOOKUP(LEFT(A5,4),Sites!$A$2:$F$32,6,FALSE)</f>
        <v>Coastal Endurance</v>
      </c>
      <c t="s" s="19" r="F5">
        <v>764</v>
      </c>
      <c t="str" s="50" r="G5">
        <f>E5 &amp; IF(ISBLANK(F5),"",(" " &amp; F5))</f>
        <v>Coastal Endurance Oregon Shelf</v>
      </c>
      <c s="87" r="H5"/>
      <c s="87" r="I5"/>
      <c s="87" r="J5"/>
      <c s="87" r="K5"/>
      <c s="87" r="L5"/>
      <c s="87" r="M5"/>
      <c s="50" r="N5"/>
    </row>
    <row customHeight="1" r="6" ht="12.0">
      <c t="s" s="50" r="A6">
        <v>768</v>
      </c>
      <c t="s" s="50" r="B6">
        <v>769</v>
      </c>
      <c t="s" s="50" r="C6">
        <v>762</v>
      </c>
      <c t="s" s="50" r="D6">
        <v>770</v>
      </c>
      <c t="str" s="50" r="E6">
        <f>VLOOKUP(LEFT(A6,4),Sites!$A$2:$F$32,6,FALSE)</f>
        <v>Coastal Endurance</v>
      </c>
      <c t="s" s="19" r="F6">
        <v>764</v>
      </c>
      <c t="str" s="50" r="G6">
        <f>E6 &amp; IF(ISBLANK(F6),"",(" " &amp; F6))</f>
        <v>Coastal Endurance Oregon Shelf</v>
      </c>
      <c s="87" r="H6"/>
      <c s="87" r="I6"/>
      <c s="87" r="J6"/>
      <c s="87" r="K6"/>
      <c s="87" r="L6"/>
      <c s="87" r="M6"/>
      <c s="50" r="N6"/>
    </row>
    <row customHeight="1" r="7" ht="12.0">
      <c t="s" s="50" r="A7">
        <v>636</v>
      </c>
      <c t="s" s="50" r="B7">
        <v>771</v>
      </c>
      <c t="s" s="50" r="C7">
        <v>772</v>
      </c>
      <c t="s" s="50" r="D7">
        <v>773</v>
      </c>
      <c t="str" s="50" r="E7">
        <f>VLOOKUP(LEFT(A7,4),Sites!$A$2:$F$32,6,FALSE)</f>
        <v>Coastal Endurance</v>
      </c>
      <c t="s" s="19" r="F7">
        <v>774</v>
      </c>
      <c t="str" s="50" r="G7">
        <f>E7 &amp; IF(ISBLANK(F7),"",(" " &amp; F7))</f>
        <v>Coastal Endurance Oregon Offshore</v>
      </c>
      <c s="87" r="H7"/>
      <c s="87" r="I7"/>
      <c s="87" r="J7"/>
      <c s="87" r="K7"/>
      <c s="87" r="L7"/>
      <c s="87" r="M7"/>
      <c s="50" r="N7"/>
    </row>
    <row customHeight="1" r="8" ht="12.0">
      <c t="s" s="50" r="A8">
        <v>775</v>
      </c>
      <c t="s" s="50" r="B8">
        <v>776</v>
      </c>
      <c t="s" s="50" r="C8">
        <v>772</v>
      </c>
      <c t="s" s="50" r="D8">
        <v>777</v>
      </c>
      <c t="str" s="50" r="E8">
        <f>VLOOKUP(LEFT(A8,4),Sites!$A$2:$F$32,6,FALSE)</f>
        <v>Coastal Endurance</v>
      </c>
      <c t="s" s="19" r="F8">
        <v>774</v>
      </c>
      <c t="str" s="50" r="G8">
        <f>E8 &amp; IF(ISBLANK(F8),"",(" " &amp; F8))</f>
        <v>Coastal Endurance Oregon Offshore</v>
      </c>
      <c s="87" r="H8"/>
      <c s="87" r="I8"/>
      <c s="87" r="J8"/>
      <c s="87" r="K8"/>
      <c s="87" r="L8"/>
      <c s="87" r="M8"/>
      <c s="50" r="N8"/>
    </row>
    <row customHeight="1" r="9" ht="12.0">
      <c t="s" s="50" r="A9">
        <v>778</v>
      </c>
      <c t="s" s="50" r="B9">
        <v>779</v>
      </c>
      <c t="s" s="50" r="C9">
        <v>772</v>
      </c>
      <c t="s" s="50" r="D9">
        <v>780</v>
      </c>
      <c t="str" s="50" r="E9">
        <f>VLOOKUP(LEFT(A9,4),Sites!$A$2:$F$32,6,FALSE)</f>
        <v>Coastal Endurance</v>
      </c>
      <c t="s" s="19" r="F9">
        <v>774</v>
      </c>
      <c t="str" s="50" r="G9">
        <f>E9 &amp; IF(ISBLANK(F9),"",(" " &amp; F9))</f>
        <v>Coastal Endurance Oregon Offshore</v>
      </c>
      <c s="87" r="H9"/>
      <c s="87" r="I9"/>
      <c s="87" r="J9"/>
      <c s="87" r="K9"/>
      <c s="87" r="L9"/>
      <c s="87" r="M9"/>
      <c s="50" r="N9"/>
    </row>
    <row customHeight="1" r="10" ht="12.0">
      <c t="s" s="50" r="A10">
        <v>781</v>
      </c>
      <c t="s" s="50" r="B10">
        <v>782</v>
      </c>
      <c t="s" s="50" r="C10">
        <v>783</v>
      </c>
      <c t="s" s="50" r="D10">
        <v>784</v>
      </c>
      <c t="str" s="50" r="E10">
        <f>VLOOKUP(LEFT(A10,4),Sites!$A$2:$F$32,6,FALSE)</f>
        <v>Coastal Endurance</v>
      </c>
      <c t="s" s="19" r="F10">
        <v>785</v>
      </c>
      <c t="str" s="50" r="G10">
        <f>E10 &amp; IF(ISBLANK(F10),"",(" " &amp; F10))</f>
        <v>Coastal Endurance Mobile Assets</v>
      </c>
      <c s="87" r="H10">
        <v>43</v>
      </c>
      <c s="87" r="I10">
        <v>48</v>
      </c>
      <c s="87" r="J10">
        <v>-128</v>
      </c>
      <c s="87" r="K10">
        <v>-124</v>
      </c>
      <c s="87" r="L10">
        <v>0</v>
      </c>
      <c s="87" r="M10">
        <v>1000</v>
      </c>
      <c t="s" s="50" r="N10">
        <v>786</v>
      </c>
    </row>
    <row customHeight="1" r="11" ht="12.0">
      <c t="s" s="50" r="A11">
        <v>787</v>
      </c>
      <c t="s" s="50" r="B11">
        <v>754</v>
      </c>
      <c t="s" s="50" r="C11">
        <v>788</v>
      </c>
      <c t="s" s="50" r="D11">
        <v>789</v>
      </c>
      <c t="str" s="50" r="E11">
        <f>VLOOKUP(LEFT(A11,4),Sites!$A$2:$F$32,6,FALSE)</f>
        <v>Coastal Endurance</v>
      </c>
      <c t="s" s="19" r="F11">
        <v>790</v>
      </c>
      <c t="str" s="50" r="G11">
        <f>E11 &amp; IF(ISBLANK(F11),"",(" " &amp; F11))</f>
        <v>Coastal Endurance Washington Inshore</v>
      </c>
      <c s="87" r="H11"/>
      <c s="87" r="I11"/>
      <c s="87" r="J11"/>
      <c s="87" r="K11"/>
      <c s="87" r="L11"/>
      <c s="87" r="M11"/>
      <c s="50" r="N11"/>
    </row>
    <row customHeight="1" r="12" ht="12.0">
      <c t="s" s="50" r="A12">
        <v>791</v>
      </c>
      <c t="s" s="50" r="B12">
        <v>759</v>
      </c>
      <c t="s" s="50" r="C12">
        <v>788</v>
      </c>
      <c t="s" s="50" r="D12">
        <v>792</v>
      </c>
      <c t="str" s="50" r="E12">
        <f>VLOOKUP(LEFT(A12,4),Sites!$A$2:$F$32,6,FALSE)</f>
        <v>Coastal Endurance</v>
      </c>
      <c t="s" s="19" r="F12">
        <v>790</v>
      </c>
      <c t="str" s="50" r="G12">
        <f>E12 &amp; IF(ISBLANK(F12),"",(" " &amp; F12))</f>
        <v>Coastal Endurance Washington Inshore</v>
      </c>
      <c s="87" r="H12"/>
      <c s="87" r="I12"/>
      <c s="87" r="J12"/>
      <c s="87" r="K12"/>
      <c s="87" r="L12"/>
      <c s="87" r="M12"/>
      <c s="50" r="N12"/>
    </row>
    <row customHeight="1" r="13" ht="12.0">
      <c t="s" s="50" r="A13">
        <v>793</v>
      </c>
      <c t="s" s="50" r="B13">
        <v>766</v>
      </c>
      <c t="s" s="50" r="C13">
        <v>794</v>
      </c>
      <c t="s" s="50" r="D13">
        <v>795</v>
      </c>
      <c t="str" s="50" r="E13">
        <f>VLOOKUP(LEFT(A13,4),Sites!$A$2:$F$32,6,FALSE)</f>
        <v>Coastal Endurance</v>
      </c>
      <c t="s" s="19" r="F13">
        <v>796</v>
      </c>
      <c t="str" s="50" r="G13">
        <f>E13 &amp; IF(ISBLANK(F13),"",(" " &amp; F13))</f>
        <v>Coastal Endurance Washington Shelf</v>
      </c>
      <c s="87" r="H13"/>
      <c s="87" r="I13"/>
      <c s="87" r="J13"/>
      <c s="87" r="K13"/>
      <c s="87" r="L13"/>
      <c s="87" r="M13"/>
      <c s="50" r="N13"/>
    </row>
    <row customHeight="1" r="14" ht="12.0">
      <c t="s" s="50" r="A14">
        <v>797</v>
      </c>
      <c t="s" s="50" r="B14">
        <v>769</v>
      </c>
      <c t="s" s="50" r="C14">
        <v>794</v>
      </c>
      <c t="s" s="50" r="D14">
        <v>798</v>
      </c>
      <c t="str" s="50" r="E14">
        <f>VLOOKUP(LEFT(A14,4),Sites!$A$2:$F$32,6,FALSE)</f>
        <v>Coastal Endurance</v>
      </c>
      <c t="s" s="19" r="F14">
        <v>796</v>
      </c>
      <c t="str" s="50" r="G14">
        <f>E14 &amp; IF(ISBLANK(F14),"",(" " &amp; F14))</f>
        <v>Coastal Endurance Washington Shelf</v>
      </c>
      <c s="87" r="H14"/>
      <c s="87" r="I14"/>
      <c s="87" r="J14"/>
      <c s="87" r="K14"/>
      <c s="87" r="L14"/>
      <c s="87" r="M14"/>
      <c s="50" r="N14"/>
    </row>
    <row customHeight="1" r="15" ht="12.0">
      <c t="s" s="50" r="A15">
        <v>799</v>
      </c>
      <c t="s" s="50" r="B15">
        <v>800</v>
      </c>
      <c t="s" s="50" r="C15">
        <v>801</v>
      </c>
      <c t="s" s="50" r="D15">
        <v>802</v>
      </c>
      <c t="str" s="50" r="E15">
        <f>VLOOKUP(LEFT(A15,4),Sites!$A$2:$F$32,6,FALSE)</f>
        <v>Coastal Endurance</v>
      </c>
      <c t="s" s="19" r="F15">
        <v>803</v>
      </c>
      <c t="str" s="50" r="G15">
        <f>E15 &amp; IF(ISBLANK(F15),"",(" " &amp; F15))</f>
        <v>Coastal Endurance Washington Offshore</v>
      </c>
      <c s="87" r="H15"/>
      <c s="87" r="I15"/>
      <c s="87" r="J15"/>
      <c s="87" r="K15"/>
      <c s="87" r="L15"/>
      <c s="87" r="M15"/>
      <c s="50" r="N15"/>
    </row>
    <row customHeight="1" r="16" ht="12.0">
      <c t="s" s="50" r="A16">
        <v>804</v>
      </c>
      <c t="s" s="50" r="B16">
        <v>779</v>
      </c>
      <c t="s" s="50" r="C16">
        <v>801</v>
      </c>
      <c t="s" s="50" r="D16">
        <v>805</v>
      </c>
      <c t="str" s="50" r="E16">
        <f>VLOOKUP(LEFT(A16,4),Sites!$A$2:$F$32,6,FALSE)</f>
        <v>Coastal Endurance</v>
      </c>
      <c t="s" s="19" r="F16">
        <v>803</v>
      </c>
      <c t="str" s="50" r="G16">
        <f>E16 &amp; IF(ISBLANK(F16),"",(" " &amp; F16))</f>
        <v>Coastal Endurance Washington Offshore</v>
      </c>
      <c s="87" r="H16"/>
      <c s="87" r="I16"/>
      <c s="87" r="J16"/>
      <c s="87" r="K16"/>
      <c s="87" r="L16"/>
      <c s="87" r="M16"/>
      <c s="50" r="N16"/>
    </row>
    <row customHeight="1" r="17" ht="12.0">
      <c t="s" s="50" r="A17">
        <v>806</v>
      </c>
      <c t="s" s="50" r="B17">
        <v>807</v>
      </c>
      <c t="s" s="50" r="C17">
        <v>755</v>
      </c>
      <c t="s" s="50" r="D17">
        <v>808</v>
      </c>
      <c t="str" s="50" r="E17">
        <f>VLOOKUP(LEFT(A17,4),Sites!$A$2:$F$32,6,FALSE)</f>
        <v>Coastal Pioneer</v>
      </c>
      <c t="s" s="19" r="F17">
        <v>809</v>
      </c>
      <c t="str" s="50" r="G17">
        <f>E17 &amp; IF(ISBLANK(F17),"",(" " &amp; F17))</f>
        <v>Coastal Pioneer Central</v>
      </c>
      <c s="87" r="H17"/>
      <c s="87" r="I17"/>
      <c s="87" r="J17"/>
      <c s="87" r="K17"/>
      <c s="87" r="L17"/>
      <c s="87" r="M17"/>
      <c s="50" r="N17"/>
    </row>
    <row customHeight="1" r="18" ht="12.0">
      <c t="s" s="50" r="A18">
        <v>810</v>
      </c>
      <c t="s" s="50" r="B18">
        <v>811</v>
      </c>
      <c t="s" s="50" r="C18">
        <v>755</v>
      </c>
      <c t="s" s="50" r="D18">
        <v>812</v>
      </c>
      <c t="str" s="50" r="E18">
        <f>VLOOKUP(LEFT(A18,4),Sites!$A$2:$F$32,6,FALSE)</f>
        <v>Coastal Pioneer</v>
      </c>
      <c t="s" s="19" r="F18">
        <v>809</v>
      </c>
      <c t="str" s="50" r="G18">
        <f>E18 &amp; IF(ISBLANK(F18),"",(" " &amp; F18))</f>
        <v>Coastal Pioneer Central</v>
      </c>
      <c s="87" r="H18"/>
      <c s="87" r="I18"/>
      <c s="87" r="J18"/>
      <c s="87" r="K18"/>
      <c s="87" r="L18"/>
      <c s="87" r="M18"/>
      <c s="50" r="N18"/>
    </row>
    <row customHeight="1" r="19" ht="12.0">
      <c t="s" s="50" r="A19">
        <v>813</v>
      </c>
      <c t="s" s="50" r="B19">
        <v>814</v>
      </c>
      <c t="s" s="50" r="C19">
        <v>762</v>
      </c>
      <c t="s" s="50" r="D19">
        <v>815</v>
      </c>
      <c t="str" s="50" r="E19">
        <f>VLOOKUP(LEFT(A19,4),Sites!$A$2:$F$32,6,FALSE)</f>
        <v>Coastal Pioneer</v>
      </c>
      <c t="s" s="19" r="F19">
        <v>816</v>
      </c>
      <c t="str" s="50" r="G19">
        <f>E19 &amp; IF(ISBLANK(F19),"",(" " &amp; F19))</f>
        <v>Coastal Pioneer Central Inshore</v>
      </c>
      <c s="87" r="H19"/>
      <c s="87" r="I19"/>
      <c s="87" r="J19"/>
      <c s="87" r="K19"/>
      <c s="87" r="L19"/>
      <c s="87" r="M19"/>
      <c s="50" r="N19"/>
    </row>
    <row customHeight="1" r="20" ht="12.0">
      <c t="s" s="50" r="A20">
        <v>817</v>
      </c>
      <c t="s" s="50" r="B20">
        <v>818</v>
      </c>
      <c t="s" s="50" r="C20">
        <v>762</v>
      </c>
      <c t="s" s="50" r="D20">
        <v>819</v>
      </c>
      <c t="str" s="50" r="E20">
        <f>VLOOKUP(LEFT(A20,4),Sites!$A$2:$F$32,6,FALSE)</f>
        <v>Coastal Pioneer</v>
      </c>
      <c t="s" s="19" r="F20">
        <v>820</v>
      </c>
      <c t="str" s="50" r="G20">
        <f>E20 &amp; IF(ISBLANK(F20),"",(" " &amp; F20))</f>
        <v>Coastal Pioneer Central Offshore</v>
      </c>
      <c s="87" r="H20"/>
      <c s="87" r="I20"/>
      <c s="87" r="J20"/>
      <c s="87" r="K20"/>
      <c s="87" r="L20"/>
      <c s="87" r="M20"/>
      <c s="50" r="N20"/>
    </row>
    <row customHeight="1" r="21" ht="12.0">
      <c t="s" s="50" r="A21">
        <v>821</v>
      </c>
      <c t="s" s="50" r="B21">
        <v>822</v>
      </c>
      <c t="s" s="50" r="C21">
        <v>762</v>
      </c>
      <c t="s" s="50" r="D21">
        <v>823</v>
      </c>
      <c t="str" s="50" r="E21">
        <f>VLOOKUP(LEFT(A21,4),Sites!$A$2:$F$32,6,FALSE)</f>
        <v>Coastal Pioneer</v>
      </c>
      <c t="s" s="19" r="F21">
        <v>824</v>
      </c>
      <c t="str" s="50" r="G21">
        <f>E21 &amp; IF(ISBLANK(F21),"",(" " &amp; F21))</f>
        <v>Coastal Pioneer Upstream Inshore</v>
      </c>
      <c s="87" r="H21"/>
      <c s="87" r="I21"/>
      <c s="87" r="J21"/>
      <c s="87" r="K21"/>
      <c s="87" r="L21"/>
      <c s="87" r="M21"/>
      <c s="50" r="N21"/>
    </row>
    <row customHeight="1" r="22" ht="12.0">
      <c t="s" s="50" r="A22">
        <v>825</v>
      </c>
      <c t="s" s="50" r="B22">
        <v>826</v>
      </c>
      <c t="s" s="50" r="C22">
        <v>762</v>
      </c>
      <c t="s" s="50" r="D22">
        <v>827</v>
      </c>
      <c t="str" s="50" r="E22">
        <f>VLOOKUP(LEFT(A22,4),Sites!$A$2:$F$32,6,FALSE)</f>
        <v>Coastal Pioneer</v>
      </c>
      <c t="s" s="19" r="F22">
        <v>828</v>
      </c>
      <c t="str" s="50" r="G22">
        <f>E22 &amp; IF(ISBLANK(F22),"",(" " &amp; F22))</f>
        <v>Coastal Pioneer Upstream Offshore</v>
      </c>
      <c s="87" r="H22"/>
      <c s="87" r="I22"/>
      <c s="87" r="J22"/>
      <c s="87" r="K22"/>
      <c s="87" r="L22"/>
      <c s="87" r="M22"/>
      <c s="50" r="N22"/>
    </row>
    <row customHeight="1" r="23" ht="12.0">
      <c t="s" s="50" r="A23">
        <v>829</v>
      </c>
      <c t="s" s="50" r="B23">
        <v>754</v>
      </c>
      <c t="s" s="50" r="C23">
        <v>830</v>
      </c>
      <c t="s" s="50" r="D23">
        <v>831</v>
      </c>
      <c t="str" s="50" r="E23">
        <f>VLOOKUP(LEFT(A23,4),Sites!$A$2:$F$32,6,FALSE)</f>
        <v>Coastal Pioneer</v>
      </c>
      <c t="s" s="19" r="F23">
        <v>832</v>
      </c>
      <c t="str" s="50" r="G23">
        <f>E23 &amp; IF(ISBLANK(F23),"",(" " &amp; F23))</f>
        <v>Coastal Pioneer Inshore</v>
      </c>
      <c s="87" r="H23"/>
      <c s="87" r="I23"/>
      <c s="87" r="J23"/>
      <c s="87" r="K23"/>
      <c s="87" r="L23"/>
      <c s="87" r="M23"/>
      <c s="50" r="N23"/>
    </row>
    <row customHeight="1" r="24" ht="12.0">
      <c t="s" s="50" r="A24">
        <v>833</v>
      </c>
      <c t="s" s="50" r="B24">
        <v>759</v>
      </c>
      <c t="s" s="50" r="C24">
        <v>830</v>
      </c>
      <c t="s" s="50" r="D24">
        <v>834</v>
      </c>
      <c t="str" s="50" r="E24">
        <f>VLOOKUP(LEFT(A24,4),Sites!$A$2:$F$32,6,FALSE)</f>
        <v>Coastal Pioneer</v>
      </c>
      <c t="s" s="19" r="F24">
        <v>832</v>
      </c>
      <c t="str" s="50" r="G24">
        <f>E24 &amp; IF(ISBLANK(F24),"",(" " &amp; F24))</f>
        <v>Coastal Pioneer Inshore</v>
      </c>
      <c s="87" r="H24"/>
      <c s="87" r="I24"/>
      <c s="87" r="J24"/>
      <c s="87" r="K24"/>
      <c s="87" r="L24"/>
      <c s="87" r="M24"/>
      <c s="50" r="N24"/>
    </row>
    <row customHeight="1" r="25" ht="12.0">
      <c t="s" s="50" r="A25">
        <v>835</v>
      </c>
      <c t="s" s="50" r="B25">
        <v>800</v>
      </c>
      <c t="s" s="50" r="C25">
        <v>772</v>
      </c>
      <c t="s" s="50" r="D25">
        <v>836</v>
      </c>
      <c t="str" s="50" r="E25">
        <f>VLOOKUP(LEFT(A25,4),Sites!$A$2:$F$32,6,FALSE)</f>
        <v>Coastal Pioneer</v>
      </c>
      <c t="s" s="19" r="F25">
        <v>837</v>
      </c>
      <c t="str" s="50" r="G25">
        <f>E25 &amp; IF(ISBLANK(F25),"",(" " &amp; F25))</f>
        <v>Coastal Pioneer Offshore</v>
      </c>
      <c s="87" r="H25"/>
      <c s="87" r="I25"/>
      <c s="87" r="J25"/>
      <c s="87" r="K25"/>
      <c s="87" r="L25"/>
      <c s="87" r="M25"/>
      <c s="50" r="N25"/>
    </row>
    <row customHeight="1" r="26" ht="12.0">
      <c t="s" s="50" r="A26">
        <v>838</v>
      </c>
      <c t="s" s="50" r="B26">
        <v>779</v>
      </c>
      <c t="s" s="50" r="C26">
        <v>772</v>
      </c>
      <c t="s" s="50" r="D26">
        <v>839</v>
      </c>
      <c t="str" s="50" r="E26">
        <f>VLOOKUP(LEFT(A26,4),Sites!$A$2:$F$32,6,FALSE)</f>
        <v>Coastal Pioneer</v>
      </c>
      <c t="s" s="19" r="F26">
        <v>837</v>
      </c>
      <c t="str" s="50" r="G26">
        <f>E26 &amp; IF(ISBLANK(F26),"",(" " &amp; F26))</f>
        <v>Coastal Pioneer Offshore</v>
      </c>
      <c s="87" r="H26"/>
      <c s="87" r="I26"/>
      <c s="87" r="J26"/>
      <c s="87" r="K26"/>
      <c s="87" r="L26"/>
      <c s="87" r="M26"/>
      <c s="50" r="N26"/>
    </row>
    <row customHeight="1" r="27" ht="12.0">
      <c t="s" s="50" r="A27">
        <v>840</v>
      </c>
      <c t="s" s="50" r="B27">
        <v>782</v>
      </c>
      <c t="s" s="50" r="C27">
        <v>783</v>
      </c>
      <c t="s" s="50" r="D27">
        <v>841</v>
      </c>
      <c t="str" s="50" r="E27">
        <f>VLOOKUP(LEFT(A27,4),Sites!$A$2:$F$32,6,FALSE)</f>
        <v>Coastal Pioneer</v>
      </c>
      <c t="s" s="19" r="F27">
        <v>785</v>
      </c>
      <c t="str" s="50" r="G27">
        <f>E27 &amp; IF(ISBLANK(F27),"",(" " &amp; F27))</f>
        <v>Coastal Pioneer Mobile Assets</v>
      </c>
      <c s="87" r="H27">
        <v>38.75</v>
      </c>
      <c s="87" r="I27">
        <v>40.75</v>
      </c>
      <c s="87" r="J27">
        <v>-71.4</v>
      </c>
      <c s="87" r="K27">
        <v>-69.3</v>
      </c>
      <c s="87" r="L27">
        <v>0</v>
      </c>
      <c s="87" r="M27">
        <v>520</v>
      </c>
      <c t="s" s="50" r="N27">
        <v>842</v>
      </c>
    </row>
    <row customHeight="1" r="28" ht="12.0">
      <c t="s" s="50" r="A28">
        <v>843</v>
      </c>
      <c t="s" s="50" r="B28">
        <v>844</v>
      </c>
      <c t="s" s="87" r="C28">
        <v>755</v>
      </c>
      <c t="s" s="50" r="D28">
        <v>845</v>
      </c>
      <c t="str" s="50" r="E28">
        <f>VLOOKUP(LEFT(A28,4),Sites!$A$2:$F$32,6,FALSE)</f>
        <v>Global Argentine Basin</v>
      </c>
      <c t="s" s="19" r="F28">
        <v>846</v>
      </c>
      <c t="str" s="50" r="G28">
        <f>E28 &amp; IF(ISBLANK(F28),"",(" " &amp; F28))</f>
        <v>Global Argentine Basin Apex</v>
      </c>
      <c s="87" r="H28"/>
      <c s="87" r="I28"/>
      <c s="87" r="J28"/>
      <c s="87" r="K28"/>
      <c s="87" r="L28"/>
      <c s="87" r="M28"/>
      <c s="50" r="N28"/>
    </row>
    <row customHeight="1" r="29" ht="12.0">
      <c t="s" s="50" r="A29">
        <v>847</v>
      </c>
      <c t="s" s="50" r="B29">
        <v>848</v>
      </c>
      <c t="s" s="87" r="C29">
        <v>762</v>
      </c>
      <c t="s" s="50" r="D29">
        <v>849</v>
      </c>
      <c t="str" s="50" r="E29">
        <f>VLOOKUP(LEFT(A29,4),Sites!$A$2:$F$32,6,FALSE)</f>
        <v>Global Argentine Basin</v>
      </c>
      <c t="s" s="19" r="F29">
        <v>846</v>
      </c>
      <c t="str" s="50" r="G29">
        <f>E29 &amp; IF(ISBLANK(F29),"",(" " &amp; F29))</f>
        <v>Global Argentine Basin Apex</v>
      </c>
      <c s="87" r="H29"/>
      <c s="87" r="I29"/>
      <c s="87" r="J29"/>
      <c s="87" r="K29"/>
      <c s="87" r="L29"/>
      <c s="87" r="M29"/>
      <c s="50" r="N29"/>
    </row>
    <row customHeight="1" r="30" ht="12.0">
      <c t="s" s="50" r="A30">
        <v>850</v>
      </c>
      <c t="s" s="50" r="B30">
        <v>851</v>
      </c>
      <c t="s" s="87" r="C30">
        <v>830</v>
      </c>
      <c t="s" s="50" r="D30">
        <v>852</v>
      </c>
      <c t="str" s="50" r="E30">
        <f>VLOOKUP(LEFT(A30,4),Sites!$A$2:$F$32,6,FALSE)</f>
        <v>Global Argentine Basin</v>
      </c>
      <c t="s" s="19" r="F30">
        <v>853</v>
      </c>
      <c t="str" s="50" r="G30">
        <f>E30 &amp; IF(ISBLANK(F30),"",(" " &amp; F30))</f>
        <v>Global Argentine Basin Mesoscale Flanking A</v>
      </c>
      <c s="87" r="H30"/>
      <c s="87" r="I30"/>
      <c s="87" r="J30"/>
      <c s="87" r="K30"/>
      <c s="87" r="L30"/>
      <c s="87" r="M30"/>
      <c s="50" r="N30"/>
    </row>
    <row customHeight="1" r="31" ht="12.0">
      <c t="s" s="50" r="A31">
        <v>854</v>
      </c>
      <c t="s" s="50" r="B31">
        <v>855</v>
      </c>
      <c t="s" s="87" r="C31">
        <v>830</v>
      </c>
      <c t="s" s="50" r="D31">
        <v>856</v>
      </c>
      <c t="str" s="50" r="E31">
        <f>VLOOKUP(LEFT(A31,4),Sites!$A$2:$F$32,6,FALSE)</f>
        <v>Global Argentine Basin</v>
      </c>
      <c t="s" s="19" r="F31">
        <v>857</v>
      </c>
      <c t="str" s="50" r="G31">
        <f>E31 &amp; IF(ISBLANK(F31),"",(" " &amp; F31))</f>
        <v>Global Argentine Basin Mesoscale Flanking B</v>
      </c>
      <c s="87" r="H31"/>
      <c s="87" r="I31"/>
      <c s="87" r="J31"/>
      <c s="87" r="K31"/>
      <c s="87" r="L31"/>
      <c s="87" r="M31"/>
      <c s="50" r="N31"/>
    </row>
    <row customHeight="1" r="32" ht="12.0">
      <c t="s" s="50" r="A32">
        <v>858</v>
      </c>
      <c t="s" s="50" r="B32">
        <v>782</v>
      </c>
      <c t="s" s="87" r="C32">
        <v>783</v>
      </c>
      <c t="s" s="50" r="D32">
        <v>859</v>
      </c>
      <c t="str" s="50" r="E32">
        <f>VLOOKUP(LEFT(A32,4),Sites!$A$2:$F$32,6,FALSE)</f>
        <v>Global Argentine Basin</v>
      </c>
      <c t="s" s="19" r="F32">
        <v>785</v>
      </c>
      <c t="str" s="50" r="G32">
        <f>E32 &amp; IF(ISBLANK(F32),"",(" " &amp; F32))</f>
        <v>Global Argentine Basin Mobile Assets</v>
      </c>
      <c s="87" r="H32">
        <v>-44</v>
      </c>
      <c s="87" r="I32">
        <v>-41.5</v>
      </c>
      <c s="87" r="J32">
        <v>-44</v>
      </c>
      <c s="87" r="K32">
        <v>-41</v>
      </c>
      <c s="87" r="L32">
        <v>0</v>
      </c>
      <c s="87" r="M32">
        <v>1100</v>
      </c>
      <c t="s" s="50" r="N32">
        <v>860</v>
      </c>
    </row>
    <row customHeight="1" r="33" ht="12.0">
      <c t="s" s="50" r="A33">
        <v>861</v>
      </c>
      <c t="s" s="50" r="B33">
        <v>844</v>
      </c>
      <c t="s" s="87" r="C33">
        <v>755</v>
      </c>
      <c t="s" s="50" r="D33">
        <v>862</v>
      </c>
      <c t="str" s="50" r="E33">
        <f>VLOOKUP(LEFT(A33,4),Sites!$A$2:$F$32,6,FALSE)</f>
        <v>Global Irminger Sea</v>
      </c>
      <c t="s" s="19" r="F33">
        <v>846</v>
      </c>
      <c t="str" s="50" r="G33">
        <f>E33 &amp; IF(ISBLANK(F33),"",(" " &amp; F33))</f>
        <v>Global Irminger Sea Apex</v>
      </c>
      <c s="87" r="H33"/>
      <c s="87" r="I33"/>
      <c s="87" r="J33"/>
      <c s="87" r="K33"/>
      <c s="87" r="L33"/>
      <c s="87" r="M33"/>
      <c s="50" r="N33"/>
    </row>
    <row customHeight="1" r="34" ht="12.0">
      <c t="s" s="50" r="A34">
        <v>863</v>
      </c>
      <c t="s" s="50" r="B34">
        <v>848</v>
      </c>
      <c t="s" s="87" r="C34">
        <v>762</v>
      </c>
      <c t="s" s="50" r="D34">
        <v>864</v>
      </c>
      <c t="str" s="50" r="E34">
        <f>VLOOKUP(LEFT(A34,4),Sites!$A$2:$F$32,6,FALSE)</f>
        <v>Global Irminger Sea</v>
      </c>
      <c t="s" s="19" r="F34">
        <v>846</v>
      </c>
      <c t="str" s="50" r="G34">
        <f>E34 &amp; IF(ISBLANK(F34),"",(" " &amp; F34))</f>
        <v>Global Irminger Sea Apex</v>
      </c>
      <c s="87" r="H34"/>
      <c s="87" r="I34"/>
      <c s="87" r="J34"/>
      <c s="87" r="K34"/>
      <c s="87" r="L34"/>
      <c s="87" r="M34"/>
      <c s="50" r="N34"/>
    </row>
    <row customHeight="1" r="35" ht="12.0">
      <c t="s" s="50" r="A35">
        <v>865</v>
      </c>
      <c t="s" s="50" r="B35">
        <v>851</v>
      </c>
      <c t="s" s="87" r="C35">
        <v>830</v>
      </c>
      <c t="s" s="50" r="D35">
        <v>866</v>
      </c>
      <c t="str" s="50" r="E35">
        <f>VLOOKUP(LEFT(A35,4),Sites!$A$2:$F$32,6,FALSE)</f>
        <v>Global Irminger Sea</v>
      </c>
      <c t="s" s="19" r="F35">
        <v>853</v>
      </c>
      <c t="str" s="50" r="G35">
        <f>E35 &amp; IF(ISBLANK(F35),"",(" " &amp; F35))</f>
        <v>Global Irminger Sea Mesoscale Flanking A</v>
      </c>
      <c s="87" r="H35"/>
      <c s="87" r="I35"/>
      <c s="87" r="J35"/>
      <c s="87" r="K35"/>
      <c s="87" r="L35"/>
      <c s="87" r="M35"/>
      <c s="50" r="N35"/>
    </row>
    <row customHeight="1" r="36" ht="12.0">
      <c t="s" s="50" r="A36">
        <v>867</v>
      </c>
      <c t="s" s="50" r="B36">
        <v>855</v>
      </c>
      <c t="s" s="87" r="C36">
        <v>830</v>
      </c>
      <c t="s" s="50" r="D36">
        <v>868</v>
      </c>
      <c t="str" s="50" r="E36">
        <f>VLOOKUP(LEFT(A36,4),Sites!$A$2:$F$32,6,FALSE)</f>
        <v>Global Irminger Sea</v>
      </c>
      <c t="s" s="19" r="F36">
        <v>857</v>
      </c>
      <c t="str" s="50" r="G36">
        <f>E36 &amp; IF(ISBLANK(F36),"",(" " &amp; F36))</f>
        <v>Global Irminger Sea Mesoscale Flanking B</v>
      </c>
      <c s="87" r="H36"/>
      <c s="87" r="I36"/>
      <c s="87" r="J36"/>
      <c s="87" r="K36"/>
      <c s="87" r="L36"/>
      <c s="87" r="M36"/>
      <c s="50" r="N36"/>
    </row>
    <row customHeight="1" r="37" ht="12.0">
      <c t="s" s="50" r="A37">
        <v>869</v>
      </c>
      <c t="s" s="50" r="B37">
        <v>782</v>
      </c>
      <c t="s" s="87" r="C37">
        <v>783</v>
      </c>
      <c t="s" s="50" r="D37">
        <v>870</v>
      </c>
      <c t="str" s="50" r="E37">
        <f>VLOOKUP(LEFT(A37,4),Sites!$A$2:$F$32,6,FALSE)</f>
        <v>Global Irminger Sea</v>
      </c>
      <c t="s" s="19" r="F37">
        <v>785</v>
      </c>
      <c t="str" s="50" r="G37">
        <f>E37 &amp; IF(ISBLANK(F37),"",(" " &amp; F37))</f>
        <v>Global Irminger Sea Mobile Assets</v>
      </c>
      <c s="87" r="H37">
        <v>59.5</v>
      </c>
      <c s="87" r="I37">
        <v>61.5</v>
      </c>
      <c s="87" r="J37">
        <v>-40</v>
      </c>
      <c s="87" r="K37">
        <v>-37</v>
      </c>
      <c s="87" r="L37">
        <v>0</v>
      </c>
      <c s="87" r="M37">
        <v>1100</v>
      </c>
      <c t="s" s="50" r="N37">
        <v>860</v>
      </c>
    </row>
    <row customHeight="1" r="38" ht="12.0">
      <c t="s" s="50" r="A38">
        <v>871</v>
      </c>
      <c t="s" s="50" r="B38">
        <v>848</v>
      </c>
      <c t="s" s="87" r="C38">
        <v>762</v>
      </c>
      <c t="s" s="50" r="D38">
        <v>872</v>
      </c>
      <c t="str" s="50" r="E38">
        <f>VLOOKUP(LEFT(A38,4),Sites!$A$2:$F$32,6,FALSE)</f>
        <v>Global Station Papa</v>
      </c>
      <c t="s" s="19" r="F38">
        <v>846</v>
      </c>
      <c t="str" s="50" r="G38">
        <f>E38 &amp; IF(ISBLANK(F38),"",(" " &amp; F38))</f>
        <v>Global Station Papa Apex</v>
      </c>
      <c s="87" r="H38"/>
      <c s="87" r="I38"/>
      <c s="87" r="J38"/>
      <c s="87" r="K38"/>
      <c s="87" r="L38"/>
      <c s="87" r="M38"/>
      <c s="50" r="N38"/>
    </row>
    <row customHeight="1" r="39" ht="12.0">
      <c t="s" s="50" r="A39">
        <v>873</v>
      </c>
      <c t="s" s="50" r="B39">
        <v>851</v>
      </c>
      <c t="s" s="87" r="C39">
        <v>830</v>
      </c>
      <c t="s" s="50" r="D39">
        <v>874</v>
      </c>
      <c t="str" s="50" r="E39">
        <f>VLOOKUP(LEFT(A39,4),Sites!$A$2:$F$32,6,FALSE)</f>
        <v>Global Station Papa</v>
      </c>
      <c t="s" s="19" r="F39">
        <v>853</v>
      </c>
      <c t="str" s="50" r="G39">
        <f>E39 &amp; IF(ISBLANK(F39),"",(" " &amp; F39))</f>
        <v>Global Station Papa Mesoscale Flanking A</v>
      </c>
      <c s="87" r="H39"/>
      <c s="87" r="I39"/>
      <c s="87" r="J39"/>
      <c s="87" r="K39"/>
      <c s="87" r="L39"/>
      <c s="87" r="M39"/>
      <c s="50" r="N39"/>
    </row>
    <row customHeight="1" r="40" ht="12.0">
      <c t="s" s="50" r="A40">
        <v>875</v>
      </c>
      <c t="s" s="50" r="B40">
        <v>855</v>
      </c>
      <c t="s" s="87" r="C40">
        <v>830</v>
      </c>
      <c t="s" s="50" r="D40">
        <v>876</v>
      </c>
      <c t="str" s="50" r="E40">
        <f>VLOOKUP(LEFT(A40,4),Sites!$A$2:$F$32,6,FALSE)</f>
        <v>Global Station Papa</v>
      </c>
      <c t="s" s="19" r="F40">
        <v>857</v>
      </c>
      <c t="str" s="50" r="G40">
        <f>E40 &amp; IF(ISBLANK(F40),"",(" " &amp; F40))</f>
        <v>Global Station Papa Mesoscale Flanking B</v>
      </c>
      <c s="87" r="H40"/>
      <c s="87" r="I40"/>
      <c s="87" r="J40"/>
      <c s="87" r="K40"/>
      <c s="87" r="L40"/>
      <c s="87" r="M40"/>
      <c s="50" r="N40"/>
    </row>
    <row customHeight="1" r="41" ht="12.0">
      <c t="s" s="50" r="A41">
        <v>877</v>
      </c>
      <c t="s" s="50" r="B41">
        <v>782</v>
      </c>
      <c t="s" s="87" r="C41">
        <v>783</v>
      </c>
      <c t="s" s="50" r="D41">
        <v>878</v>
      </c>
      <c t="str" s="50" r="E41">
        <f>VLOOKUP(LEFT(A41,4),Sites!$A$2:$F$32,6,FALSE)</f>
        <v>Global Station Papa</v>
      </c>
      <c t="s" s="19" r="F41">
        <v>785</v>
      </c>
      <c t="str" s="50" r="G41">
        <f>E41 &amp; IF(ISBLANK(F41),"",(" " &amp; F41))</f>
        <v>Global Station Papa Mobile Assets</v>
      </c>
      <c s="87" r="H41">
        <v>49.5</v>
      </c>
      <c s="87" r="I41">
        <v>51</v>
      </c>
      <c s="87" r="J41">
        <v>-146</v>
      </c>
      <c s="87" r="K41">
        <v>-143.5</v>
      </c>
      <c s="87" r="L41">
        <v>0</v>
      </c>
      <c s="87" r="M41">
        <v>1100</v>
      </c>
      <c t="s" s="50" r="N41">
        <v>860</v>
      </c>
    </row>
    <row customHeight="1" r="42" ht="12.0">
      <c t="s" s="50" r="A42">
        <v>879</v>
      </c>
      <c t="s" s="50" r="B42">
        <v>844</v>
      </c>
      <c t="s" s="87" r="C42">
        <v>755</v>
      </c>
      <c t="s" s="50" r="D42">
        <v>880</v>
      </c>
      <c t="str" s="50" r="E42">
        <f>VLOOKUP(LEFT(A42,4),Sites!$A$2:$F$32,6,FALSE)</f>
        <v>Global Southern Ocean</v>
      </c>
      <c t="s" s="19" r="F42">
        <v>846</v>
      </c>
      <c t="str" s="50" r="G42">
        <f>E42 &amp; IF(ISBLANK(F42),"",(" " &amp; F42))</f>
        <v>Global Southern Ocean Apex</v>
      </c>
      <c s="87" r="H42"/>
      <c s="87" r="I42"/>
      <c s="87" r="J42"/>
      <c s="87" r="K42"/>
      <c s="87" r="L42"/>
      <c s="87" r="M42"/>
      <c s="50" r="N42"/>
    </row>
    <row customHeight="1" r="43" ht="12.0">
      <c t="s" s="50" r="A43">
        <v>881</v>
      </c>
      <c t="s" s="50" r="B43">
        <v>848</v>
      </c>
      <c t="s" s="87" r="C43">
        <v>762</v>
      </c>
      <c t="s" s="50" r="D43">
        <v>882</v>
      </c>
      <c t="str" s="50" r="E43">
        <f>VLOOKUP(LEFT(A43,4),Sites!$A$2:$F$32,6,FALSE)</f>
        <v>Global Southern Ocean</v>
      </c>
      <c t="s" s="19" r="F43">
        <v>846</v>
      </c>
      <c t="str" s="50" r="G43">
        <f>E43 &amp; IF(ISBLANK(F43),"",(" " &amp; F43))</f>
        <v>Global Southern Ocean Apex</v>
      </c>
      <c s="87" r="H43"/>
      <c s="87" r="I43"/>
      <c s="87" r="J43"/>
      <c s="87" r="K43"/>
      <c s="87" r="L43"/>
      <c s="87" r="M43"/>
      <c s="50" r="N43"/>
    </row>
    <row customHeight="1" r="44" ht="12.0">
      <c t="s" s="50" r="A44">
        <v>883</v>
      </c>
      <c t="s" s="50" r="B44">
        <v>851</v>
      </c>
      <c t="s" s="87" r="C44">
        <v>830</v>
      </c>
      <c t="s" s="50" r="D44">
        <v>884</v>
      </c>
      <c t="str" s="50" r="E44">
        <f>VLOOKUP(LEFT(A44,4),Sites!$A$2:$F$32,6,FALSE)</f>
        <v>Global Southern Ocean</v>
      </c>
      <c t="s" s="19" r="F44">
        <v>853</v>
      </c>
      <c t="str" s="50" r="G44">
        <f>E44 &amp; IF(ISBLANK(F44),"",(" " &amp; F44))</f>
        <v>Global Southern Ocean Mesoscale Flanking A</v>
      </c>
      <c s="87" r="H44"/>
      <c s="87" r="I44"/>
      <c s="87" r="J44"/>
      <c s="87" r="K44"/>
      <c s="87" r="L44"/>
      <c s="87" r="M44"/>
      <c s="50" r="N44"/>
    </row>
    <row customHeight="1" r="45" ht="12.0">
      <c t="s" s="50" r="A45">
        <v>885</v>
      </c>
      <c t="s" s="50" r="B45">
        <v>855</v>
      </c>
      <c t="s" s="87" r="C45">
        <v>830</v>
      </c>
      <c t="s" s="50" r="D45">
        <v>886</v>
      </c>
      <c t="str" s="50" r="E45">
        <f>VLOOKUP(LEFT(A45,4),Sites!$A$2:$F$32,6,FALSE)</f>
        <v>Global Southern Ocean</v>
      </c>
      <c t="s" s="19" r="F45">
        <v>857</v>
      </c>
      <c t="str" s="50" r="G45">
        <f>E45 &amp; IF(ISBLANK(F45),"",(" " &amp; F45))</f>
        <v>Global Southern Ocean Mesoscale Flanking B</v>
      </c>
      <c s="87" r="H45"/>
      <c s="87" r="I45"/>
      <c s="87" r="J45"/>
      <c s="87" r="K45"/>
      <c s="87" r="L45"/>
      <c s="87" r="M45"/>
      <c s="50" r="N45"/>
    </row>
    <row customHeight="1" r="46" ht="12.0">
      <c t="s" s="50" r="A46">
        <v>887</v>
      </c>
      <c t="s" s="50" r="B46">
        <v>782</v>
      </c>
      <c t="s" s="87" r="C46">
        <v>783</v>
      </c>
      <c t="s" s="50" r="D46">
        <v>888</v>
      </c>
      <c t="str" s="50" r="E46">
        <f>VLOOKUP(LEFT(A46,4),Sites!$A$2:$F$32,6,FALSE)</f>
        <v>Global Southern Ocean</v>
      </c>
      <c t="s" s="19" r="F46">
        <v>785</v>
      </c>
      <c t="str" s="50" r="G46">
        <f>E46 &amp; IF(ISBLANK(F46),"",(" " &amp; F46))</f>
        <v>Global Southern Ocean Mobile Assets</v>
      </c>
      <c s="87" r="H46">
        <v>-55</v>
      </c>
      <c s="87" r="I46">
        <v>-53.5</v>
      </c>
      <c s="87" r="J46">
        <v>-90.5</v>
      </c>
      <c s="87" r="K46">
        <v>-87.5</v>
      </c>
      <c s="87" r="L46">
        <v>0</v>
      </c>
      <c s="87" r="M46">
        <v>1100</v>
      </c>
      <c t="s" s="50" r="N46">
        <v>860</v>
      </c>
    </row>
    <row customHeight="1" r="47" ht="12.0">
      <c t="s" s="50" r="A47">
        <v>889</v>
      </c>
      <c t="s" s="50" r="B47">
        <v>890</v>
      </c>
      <c t="s" s="59" r="C47">
        <v>891</v>
      </c>
      <c s="50" r="D47"/>
      <c t="str" s="50" r="E47">
        <f>VLOOKUP(LEFT(A47,4),Sites!$A$2:$F$32,6,FALSE)</f>
        <v>Regional Pacific City</v>
      </c>
      <c s="19" r="F47"/>
      <c t="str" s="50" r="G47">
        <f>E47 &amp; IF(ISBLANK(F47),"",(" " &amp; F47))</f>
        <v>Regional Pacific City</v>
      </c>
      <c s="87" r="H47">
        <v>45.214549</v>
      </c>
      <c s="87" r="I47">
        <v>45.214549</v>
      </c>
      <c s="87" r="J47">
        <v>-123.967683</v>
      </c>
      <c s="87" r="K47">
        <v>-123.967683</v>
      </c>
      <c s="87" r="L47">
        <v>0</v>
      </c>
      <c s="87" r="M47">
        <v>0</v>
      </c>
      <c t="s" s="50" r="N47">
        <v>736</v>
      </c>
    </row>
    <row customHeight="1" r="48" ht="12.0">
      <c t="s" s="50" r="A48">
        <v>892</v>
      </c>
      <c t="s" s="50" r="B48">
        <v>893</v>
      </c>
      <c t="s" s="50" r="C48">
        <v>755</v>
      </c>
      <c s="50" r="D48"/>
      <c t="str" s="50" r="E48">
        <f>VLOOKUP(LEFT(A48,4),Sites!$A$2:$F$32,6,FALSE)</f>
        <v>Regional Continental Margin</v>
      </c>
      <c s="19" r="F48"/>
      <c t="str" s="50" r="G48">
        <f>E48 &amp; IF(ISBLANK(F48),"",(" " &amp; F48))</f>
        <v>Regional Continental Margin</v>
      </c>
      <c t="s" s="59" r="H48">
        <v>894</v>
      </c>
      <c t="s" s="59" r="I48">
        <v>895</v>
      </c>
      <c t="s" s="59" r="J48">
        <v>896</v>
      </c>
      <c t="s" s="59" r="K48">
        <v>897</v>
      </c>
      <c t="s" s="59" r="L48">
        <v>898</v>
      </c>
      <c t="s" s="59" r="M48">
        <v>899</v>
      </c>
      <c t="s" s="50" r="N48">
        <v>736</v>
      </c>
    </row>
    <row customHeight="1" r="49" ht="12.0">
      <c t="s" s="50" r="A49">
        <v>900</v>
      </c>
      <c t="s" s="50" r="B49">
        <v>901</v>
      </c>
      <c t="s" s="50" r="C49">
        <v>755</v>
      </c>
      <c t="s" s="50" r="D49">
        <v>902</v>
      </c>
      <c t="str" s="50" r="E49">
        <f>VLOOKUP(LEFT(A49,4),Sites!$A$2:$F$32,6,FALSE)</f>
        <v>Regional Continental Margin</v>
      </c>
      <c t="s" s="19" r="F49">
        <v>903</v>
      </c>
      <c t="str" s="50" r="G49">
        <f>E49 &amp; IF(ISBLANK(F49),"",(" " &amp; F49))</f>
        <v>Regional Continental Margin Base</v>
      </c>
      <c s="87" r="H49"/>
      <c s="87" r="I49"/>
      <c s="87" r="J49"/>
      <c s="87" r="K49"/>
      <c s="87" r="L49"/>
      <c s="87" r="M49"/>
      <c s="50" r="N49"/>
    </row>
    <row customHeight="1" r="50" ht="12.0">
      <c t="s" s="50" r="A50">
        <v>904</v>
      </c>
      <c t="s" s="50" r="B50">
        <v>905</v>
      </c>
      <c t="s" s="50" r="C50">
        <v>755</v>
      </c>
      <c t="s" s="50" r="D50">
        <v>906</v>
      </c>
      <c t="str" s="50" r="E50">
        <f>VLOOKUP(LEFT(A50,4),Sites!$A$2:$F$32,6,FALSE)</f>
        <v>Regional Continental Margin</v>
      </c>
      <c t="s" s="19" r="F50">
        <v>903</v>
      </c>
      <c t="str" s="50" r="G50">
        <f>E50 &amp; IF(ISBLANK(F50),"",(" " &amp; F50))</f>
        <v>Regional Continental Margin Base</v>
      </c>
      <c s="87" r="H50"/>
      <c s="87" r="I50"/>
      <c s="87" r="J50"/>
      <c s="87" r="K50"/>
      <c s="87" r="L50"/>
      <c s="87" r="M50"/>
      <c s="50" r="N50"/>
    </row>
    <row customHeight="1" r="51" ht="12.0">
      <c t="s" s="50" r="A51">
        <v>907</v>
      </c>
      <c t="s" s="50" r="B51">
        <v>908</v>
      </c>
      <c t="s" s="50" r="C51">
        <v>755</v>
      </c>
      <c t="s" s="50" r="D51">
        <v>909</v>
      </c>
      <c t="str" s="50" r="E51">
        <f>VLOOKUP(LEFT(A51,4),Sites!$A$2:$F$32,6,FALSE)</f>
        <v>Regional Continental Margin</v>
      </c>
      <c t="s" s="19" r="F51">
        <v>910</v>
      </c>
      <c t="str" s="50" r="G51">
        <f>E51 &amp; IF(ISBLANK(F51),"",(" " &amp; F51))</f>
        <v>Regional Continental Margin Southern Hydrate Ridge</v>
      </c>
      <c s="87" r="H51"/>
      <c s="87" r="I51"/>
      <c s="87" r="J51"/>
      <c s="87" r="K51"/>
      <c s="87" r="L51"/>
      <c s="87" r="M51"/>
      <c s="50" r="N51"/>
    </row>
    <row customHeight="1" r="52" ht="12.0">
      <c t="s" s="50" r="A52">
        <v>911</v>
      </c>
      <c t="s" s="50" r="B52">
        <v>912</v>
      </c>
      <c t="s" s="50" r="C52">
        <v>755</v>
      </c>
      <c t="s" s="50" r="D52">
        <v>913</v>
      </c>
      <c t="str" s="50" r="E52">
        <f>VLOOKUP(LEFT(A52,4),Sites!$A$2:$F$32,6,FALSE)</f>
        <v>Regional Continental Margin</v>
      </c>
      <c t="s" s="19" r="F52">
        <v>910</v>
      </c>
      <c t="str" s="50" r="G52">
        <f>E52 &amp; IF(ISBLANK(F52),"",(" " &amp; F52))</f>
        <v>Regional Continental Margin Southern Hydrate Ridge</v>
      </c>
      <c s="87" r="H52"/>
      <c s="87" r="I52"/>
      <c s="87" r="J52"/>
      <c s="87" r="K52"/>
      <c s="87" r="L52"/>
      <c s="87" r="M52"/>
      <c s="50" r="N52"/>
    </row>
    <row customHeight="1" r="53" ht="12.0">
      <c t="s" s="50" r="A53">
        <v>914</v>
      </c>
      <c t="s" s="50" r="B53">
        <v>915</v>
      </c>
      <c t="s" s="50" r="C53">
        <v>755</v>
      </c>
      <c s="50" r="D53"/>
      <c t="str" s="50" r="E53">
        <f>VLOOKUP(LEFT(A53,4),Sites!$A$2:$F$32,6,FALSE)</f>
        <v>Regional Axial</v>
      </c>
      <c s="19" r="F53"/>
      <c t="str" s="50" r="G53">
        <f>E53 &amp; IF(ISBLANK(F53),"",(" " &amp; F53))</f>
        <v>Regional Axial</v>
      </c>
      <c t="s" s="59" r="H53">
        <v>916</v>
      </c>
      <c t="s" s="59" r="I53">
        <v>917</v>
      </c>
      <c t="s" s="59" r="J53">
        <v>918</v>
      </c>
      <c t="s" s="59" r="K53">
        <v>919</v>
      </c>
      <c t="s" s="59" r="L53">
        <v>920</v>
      </c>
      <c t="s" s="59" r="M53">
        <v>921</v>
      </c>
      <c t="s" s="50" r="N53">
        <v>736</v>
      </c>
    </row>
    <row customHeight="1" r="54" ht="12.0">
      <c t="s" s="50" r="A54">
        <v>922</v>
      </c>
      <c t="s" s="50" r="B54">
        <v>923</v>
      </c>
      <c t="s" s="50" r="C54">
        <v>830</v>
      </c>
      <c t="s" s="50" r="D54">
        <v>924</v>
      </c>
      <c t="str" s="50" r="E54">
        <f>VLOOKUP(LEFT(A54,4),Sites!$A$2:$F$32,6,FALSE)</f>
        <v>Regional Axial</v>
      </c>
      <c t="s" s="19" r="F54">
        <v>924</v>
      </c>
      <c t="str" s="50" r="G54">
        <f>E54 &amp; IF(ISBLANK(F54),"",(" " &amp; F54))</f>
        <v>Regional Axial Ashes</v>
      </c>
      <c s="87" r="H54"/>
      <c s="87" r="I54"/>
      <c s="87" r="J54"/>
      <c s="87" r="K54"/>
      <c s="87" r="L54"/>
      <c s="87" r="M54"/>
      <c s="50" r="N54"/>
    </row>
    <row customHeight="1" r="55" ht="12.0">
      <c t="s" s="50" r="A55">
        <v>925</v>
      </c>
      <c t="s" s="50" r="B55">
        <v>926</v>
      </c>
      <c t="s" s="50" r="C55">
        <v>830</v>
      </c>
      <c t="s" s="50" r="D55">
        <v>927</v>
      </c>
      <c t="str" s="50" r="E55">
        <f>VLOOKUP(LEFT(A55,4),Sites!$A$2:$F$32,6,FALSE)</f>
        <v>Regional Axial</v>
      </c>
      <c t="s" s="19" r="F55">
        <v>903</v>
      </c>
      <c t="str" s="50" r="G55">
        <f>E55 &amp; IF(ISBLANK(F55),"",(" " &amp; F55))</f>
        <v>Regional Axial Base</v>
      </c>
      <c s="87" r="H55"/>
      <c s="87" r="I55"/>
      <c s="87" r="J55"/>
      <c s="87" r="K55"/>
      <c s="87" r="L55"/>
      <c s="87" r="M55"/>
      <c s="50" r="N55"/>
    </row>
    <row customHeight="1" r="56" ht="12.0">
      <c t="s" s="50" r="A56">
        <v>928</v>
      </c>
      <c t="s" s="50" r="B56">
        <v>929</v>
      </c>
      <c t="s" s="50" r="C56">
        <v>830</v>
      </c>
      <c t="s" s="50" r="D56">
        <v>930</v>
      </c>
      <c t="str" s="50" r="E56">
        <f>VLOOKUP(LEFT(A56,4),Sites!$A$2:$F$32,6,FALSE)</f>
        <v>Regional Axial</v>
      </c>
      <c t="s" s="19" r="F56">
        <v>903</v>
      </c>
      <c t="str" s="50" r="G56">
        <f>E56 &amp; IF(ISBLANK(F56),"",(" " &amp; F56))</f>
        <v>Regional Axial Base</v>
      </c>
      <c s="87" r="H56"/>
      <c s="87" r="I56"/>
      <c s="87" r="J56"/>
      <c s="87" r="K56"/>
      <c s="87" r="L56"/>
      <c s="87" r="M56"/>
      <c s="50" r="N56"/>
    </row>
    <row customHeight="1" r="57" ht="12.0">
      <c t="s" s="50" r="A57">
        <v>931</v>
      </c>
      <c t="s" s="50" r="B57">
        <v>932</v>
      </c>
      <c t="s" s="50" r="C57">
        <v>830</v>
      </c>
      <c t="s" s="50" r="D57">
        <v>933</v>
      </c>
      <c t="str" s="50" r="E57">
        <f>VLOOKUP(LEFT(A57,4),Sites!$A$2:$F$32,6,FALSE)</f>
        <v>Regional Axial</v>
      </c>
      <c t="s" s="19" r="F57">
        <v>933</v>
      </c>
      <c t="str" s="50" r="G57">
        <f>E57 &amp; IF(ISBLANK(F57),"",(" " &amp; F57))</f>
        <v>Regional Axial Central Caldera</v>
      </c>
      <c s="87" r="H57"/>
      <c s="87" r="I57"/>
      <c s="87" r="J57"/>
      <c s="87" r="K57"/>
      <c s="87" r="L57"/>
      <c s="87" r="M57"/>
      <c s="50" r="N57"/>
    </row>
    <row customHeight="1" r="58" ht="12.0">
      <c t="s" s="50" r="A58">
        <v>934</v>
      </c>
      <c t="s" s="50" r="B58">
        <v>935</v>
      </c>
      <c t="s" s="50" r="C58">
        <v>830</v>
      </c>
      <c t="s" s="50" r="D58">
        <v>936</v>
      </c>
      <c t="str" s="50" r="E58">
        <f>VLOOKUP(LEFT(A58,4),Sites!$A$2:$F$32,6,FALSE)</f>
        <v>Regional Axial</v>
      </c>
      <c t="s" s="19" r="F58">
        <v>936</v>
      </c>
      <c t="str" s="50" r="G58">
        <f>E58 &amp; IF(ISBLANK(F58),"",(" " &amp; F58))</f>
        <v>Regional Axial Eastern Caldera</v>
      </c>
      <c s="87" r="H58"/>
      <c s="87" r="I58"/>
      <c s="87" r="J58"/>
      <c s="87" r="K58"/>
      <c s="87" r="L58"/>
      <c s="87" r="M58"/>
      <c s="50" r="N58"/>
    </row>
    <row customHeight="1" r="59" ht="12.0">
      <c t="s" s="50" r="A59">
        <v>937</v>
      </c>
      <c t="s" s="50" r="B59">
        <v>938</v>
      </c>
      <c t="s" s="50" r="C59">
        <v>830</v>
      </c>
      <c t="s" s="50" r="D59">
        <v>939</v>
      </c>
      <c t="str" s="50" r="E59">
        <f>VLOOKUP(LEFT(A59,4),Sites!$A$2:$F$32,6,FALSE)</f>
        <v>Regional Axial</v>
      </c>
      <c t="s" s="19" r="F59">
        <v>940</v>
      </c>
      <c t="str" s="50" r="G59">
        <f>E59 &amp; IF(ISBLANK(F59),"",(" " &amp; F59))</f>
        <v>Regional Axial International District</v>
      </c>
      <c s="87" r="H59"/>
      <c s="87" r="I59"/>
      <c s="87" r="J59"/>
      <c s="87" r="K59"/>
      <c s="87" r="L59"/>
      <c s="87" r="M59"/>
      <c s="50" r="N59"/>
    </row>
    <row customHeight="1" r="60" ht="12.0">
      <c t="s" s="50" r="A60">
        <v>941</v>
      </c>
      <c t="s" s="50" r="B60">
        <v>942</v>
      </c>
      <c t="s" s="50" r="C60">
        <v>830</v>
      </c>
      <c t="s" s="50" r="D60">
        <v>943</v>
      </c>
      <c t="str" s="50" r="E60">
        <f>VLOOKUP(LEFT(A60,4),Sites!$A$2:$F$32,6,FALSE)</f>
        <v>Regional Axial</v>
      </c>
      <c t="s" s="19" r="F60">
        <v>940</v>
      </c>
      <c t="str" s="50" r="G60">
        <f>E60 &amp; IF(ISBLANK(F60),"",(" " &amp; F60))</f>
        <v>Regional Axial International District</v>
      </c>
      <c s="87" r="H60"/>
      <c s="87" r="I60"/>
      <c s="87" r="J60"/>
      <c s="87" r="K60"/>
      <c s="87" r="L60"/>
      <c s="87" r="M60"/>
      <c s="50" r="N60"/>
    </row>
    <row customHeight="1" r="61" ht="12.0">
      <c t="s" s="50" r="A61">
        <v>944</v>
      </c>
      <c t="s" s="50" r="B61">
        <v>945</v>
      </c>
      <c t="s" s="100" r="C61">
        <v>783</v>
      </c>
      <c s="50" r="D61"/>
      <c t="str" s="50" r="E61">
        <f>VLOOKUP(LEFT(A61,4),Sites!$A$2:$F$32,6,FALSE)</f>
        <v>Regional Mid Plate</v>
      </c>
      <c s="19" r="F61"/>
      <c t="str" s="50" r="G61">
        <f>E61 &amp; IF(ISBLANK(F61),"",(" " &amp; F61))</f>
        <v>Regional Mid Plate</v>
      </c>
      <c t="s" s="59" r="H61">
        <v>946</v>
      </c>
      <c t="s" s="59" r="I61">
        <v>946</v>
      </c>
      <c t="s" s="59" r="J61">
        <v>947</v>
      </c>
      <c t="s" s="59" r="K61">
        <v>947</v>
      </c>
      <c s="87" r="L61">
        <v>2820</v>
      </c>
      <c s="87" r="M61">
        <v>2820</v>
      </c>
      <c t="s" s="50" r="N61">
        <v>736</v>
      </c>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3.57" defaultRowHeight="15.0"/>
  <cols>
    <col min="1" customWidth="1" max="1" width="17.71"/>
    <col min="2" customWidth="1" max="2" width="3.86"/>
    <col min="3" customWidth="1" max="3" width="4.86"/>
    <col min="4" customWidth="1" max="4" width="3.86"/>
    <col min="5" customWidth="1" max="5" width="4.43"/>
    <col min="6" customWidth="1" max="6" width="13.71"/>
    <col min="7" customWidth="1" max="7" width="18.43"/>
    <col min="8" customWidth="1" max="8" width="19.29"/>
    <col min="9" customWidth="1" max="9" style="2" width="5.43"/>
    <col min="10" customWidth="1" max="10" width="6.71"/>
    <col min="11" customWidth="1" max="11" width="29.86"/>
    <col min="12" customWidth="1" max="12" style="72" width="11.0"/>
    <col min="13" customWidth="1" max="13" width="40.0"/>
    <col min="14" customWidth="1" max="14" width="34.71"/>
    <col min="15" customWidth="1" max="15" hidden="1" width="86.71"/>
    <col min="16" customWidth="1" max="16" width="12.29"/>
    <col min="17" customWidth="1" max="17" width="13.86"/>
    <col min="18" customWidth="1" max="18" width="6.0"/>
    <col min="19" customWidth="1" max="19" width="5.29"/>
    <col min="20" customWidth="1" max="20" style="31" width="31.14"/>
    <col min="21" customWidth="1" max="21" style="65" width="10.0"/>
    <col min="22" customWidth="1" max="22" style="90" width="15.86"/>
    <col min="23" customWidth="1" max="23" width="11.71"/>
    <col min="24" customWidth="1" max="24" width="19.0"/>
    <col min="25" customWidth="1" max="25" width="5.71"/>
    <col min="26" customWidth="1" max="26" width="19.29"/>
    <col min="27" customWidth="1" max="27" width="5.43"/>
    <col min="28" customWidth="1" max="29" width="18.29"/>
    <col min="30" customWidth="1" max="30" width="14.57"/>
  </cols>
  <sheetData>
    <row customHeight="1" s="22" customFormat="1" r="1" ht="12.0">
      <c t="s" s="44" r="A1">
        <v>83</v>
      </c>
      <c t="s" s="44" r="B1">
        <v>948</v>
      </c>
      <c t="s" s="44" r="C1">
        <v>79</v>
      </c>
      <c t="s" s="49" r="D1">
        <v>579</v>
      </c>
      <c t="s" s="44" r="E1">
        <v>81</v>
      </c>
      <c t="s" s="44" r="F1">
        <v>949</v>
      </c>
      <c t="s" s="44" r="G1">
        <v>85</v>
      </c>
      <c t="s" s="44" r="H1">
        <v>87</v>
      </c>
      <c t="s" s="20" r="I1">
        <v>950</v>
      </c>
      <c t="s" s="44" r="J1">
        <v>951</v>
      </c>
      <c t="s" s="44" r="K1">
        <v>952</v>
      </c>
      <c t="s" s="44" r="L1">
        <v>953</v>
      </c>
      <c t="s" s="44" r="M1">
        <v>954</v>
      </c>
      <c t="s" s="44" r="N1">
        <v>678</v>
      </c>
      <c t="s" s="44" r="O1">
        <v>69</v>
      </c>
      <c t="s" s="44" r="P1">
        <v>955</v>
      </c>
      <c t="s" s="44" r="Q1">
        <v>956</v>
      </c>
      <c t="s" s="44" r="R1">
        <v>957</v>
      </c>
      <c t="s" s="44" r="S1">
        <v>958</v>
      </c>
      <c t="s" s="44" r="T1">
        <v>959</v>
      </c>
      <c t="s" s="69" r="U1">
        <v>90</v>
      </c>
      <c t="s" s="54" r="V1">
        <v>960</v>
      </c>
      <c t="s" s="44" r="W1">
        <v>961</v>
      </c>
      <c t="s" s="44" r="X1">
        <v>962</v>
      </c>
      <c t="s" s="20" r="Y1">
        <v>92</v>
      </c>
      <c t="s" s="44" r="Z1">
        <v>94</v>
      </c>
      <c t="s" s="20" r="AA1">
        <v>96</v>
      </c>
      <c t="s" s="79" r="AB1">
        <v>963</v>
      </c>
      <c t="s" s="79" r="AC1">
        <v>964</v>
      </c>
      <c t="s" s="79" r="AD1">
        <v>965</v>
      </c>
    </row>
    <row customHeight="1" r="2" ht="12.0">
      <c t="s" s="50" r="A2">
        <v>966</v>
      </c>
      <c s="50" r="B2"/>
      <c t="s" s="50" r="C2">
        <v>14</v>
      </c>
      <c t="str" s="35" r="D2">
        <f>if((A2=H2),"1","")</f>
        <v>1</v>
      </c>
      <c t="s" s="50" r="E2">
        <v>9</v>
      </c>
      <c t="s" s="50" r="F2">
        <v>753</v>
      </c>
      <c s="50" r="G2"/>
      <c t="s" s="50" r="H2">
        <v>966</v>
      </c>
      <c t="str" s="100" r="I2">
        <f>MID(A2,10,2)</f>
        <v>LM</v>
      </c>
      <c t="str" s="50" r="J2">
        <f>MID(A2,12,3)</f>
        <v>001</v>
      </c>
      <c t="str" s="50" r="K2">
        <f>VLOOKUP(I2,NodeType!A$2:D$37,4,FALSE)</f>
        <v>Low Power Surface Mooring</v>
      </c>
      <c s="36" r="L2"/>
      <c t="str" s="50" r="M2">
        <f>VLOOKUP(F2,Subsites!A$2:G$61,7,FALSE)</f>
        <v>Coastal Endurance Oregon Inshore</v>
      </c>
      <c t="str" s="50" r="N2">
        <f>K2 &amp; IF(ISBLANK(L2),"",(" " &amp; L2))</f>
        <v>Low Power Surface Mooring</v>
      </c>
      <c t="str" s="50" r="O2">
        <f>(N2 &amp; " - ") &amp; M2</f>
        <v>Low Power Surface Mooring - Coastal Endurance Oregon Inshore</v>
      </c>
      <c t="s" s="50" r="P2">
        <v>967</v>
      </c>
      <c t="s" s="50" r="Q2">
        <v>968</v>
      </c>
      <c t="s" s="50" r="R2">
        <v>646</v>
      </c>
      <c s="50" r="S2"/>
      <c s="91" r="T2"/>
      <c s="32" r="U2"/>
      <c s="102" r="V2"/>
      <c t="s" s="47" r="W2">
        <v>969</v>
      </c>
      <c s="50" r="X2"/>
      <c s="50" r="Y2"/>
      <c s="50" r="Z2"/>
      <c s="50" r="AA2"/>
      <c s="59" r="AB2"/>
      <c s="59" r="AC2"/>
      <c s="59" r="AD2"/>
    </row>
    <row customHeight="1" r="3" ht="12.0">
      <c t="s" s="50" r="A3">
        <v>970</v>
      </c>
      <c s="50" r="B3"/>
      <c s="50" r="C3"/>
      <c t="str" s="35" r="D3">
        <f>if((A3=H3),"1","")</f>
        <v/>
      </c>
      <c s="50" r="E3"/>
      <c t="s" s="50" r="F3">
        <v>753</v>
      </c>
      <c t="s" s="50" r="G3">
        <v>966</v>
      </c>
      <c t="s" s="50" r="H3">
        <v>966</v>
      </c>
      <c t="str" s="100" r="I3">
        <f>MID(A3,10,2)</f>
        <v>MF</v>
      </c>
      <c t="str" s="50" r="J3">
        <f>MID(A3,12,3)</f>
        <v>004</v>
      </c>
      <c t="str" s="50" r="K3">
        <f>VLOOKUP(I3,NodeType!A$2:D$37,4,FALSE)</f>
        <v>Multi-Function Node</v>
      </c>
      <c t="str" s="36" r="L3">
        <f>J3</f>
        <v>004</v>
      </c>
      <c t="str" s="50" r="M3">
        <f>VLOOKUP(F3,Subsites!A$2:G$61,7,FALSE)</f>
        <v>Coastal Endurance Oregon Inshore</v>
      </c>
      <c t="str" s="50" r="N3">
        <f>(K3 &amp; " ") &amp; L3</f>
        <v>Multi-Function Node 004</v>
      </c>
      <c t="str" s="50" r="O3">
        <f>(N3 &amp; " - ") &amp; M3</f>
        <v>Multi-Function Node 004 - Coastal Endurance Oregon Inshore</v>
      </c>
      <c t="s" s="50" r="P3">
        <v>967</v>
      </c>
      <c t="s" s="50" r="Q3">
        <v>968</v>
      </c>
      <c t="s" s="50" r="R3">
        <v>646</v>
      </c>
      <c s="50" r="S3"/>
      <c s="91" r="T3"/>
      <c s="32" r="U3"/>
      <c s="102" r="V3"/>
      <c t="s" s="47" r="W3">
        <v>969</v>
      </c>
      <c s="50" r="X3"/>
      <c s="50" r="Y3"/>
      <c s="50" r="Z3"/>
      <c s="50" r="AA3"/>
      <c s="59" r="AB3"/>
      <c s="59" r="AC3"/>
      <c s="59" r="AD3"/>
    </row>
    <row customHeight="1" r="4" ht="12.0">
      <c t="s" s="50" r="A4">
        <v>971</v>
      </c>
      <c s="50" r="B4"/>
      <c s="50" r="C4"/>
      <c t="str" s="35" r="D4">
        <f>if((A4=H4),"1","")</f>
        <v/>
      </c>
      <c s="50" r="E4"/>
      <c t="s" s="50" r="F4">
        <v>753</v>
      </c>
      <c t="s" s="50" r="G4">
        <v>966</v>
      </c>
      <c t="s" s="50" r="H4">
        <v>966</v>
      </c>
      <c t="str" s="100" r="I4">
        <f>MID(A4,10,2)</f>
        <v>MF</v>
      </c>
      <c t="str" s="50" r="J4">
        <f>MID(A4,12,3)</f>
        <v>005</v>
      </c>
      <c t="str" s="50" r="K4">
        <f>VLOOKUP(I4,NodeType!A$2:D$37,4,FALSE)</f>
        <v>Multi-Function Node</v>
      </c>
      <c t="str" s="36" r="L4">
        <f>J4</f>
        <v>005</v>
      </c>
      <c t="str" s="50" r="M4">
        <f>VLOOKUP(F4,Subsites!A$2:G$61,7,FALSE)</f>
        <v>Coastal Endurance Oregon Inshore</v>
      </c>
      <c t="str" s="50" r="N4">
        <f>(K4 &amp; " ") &amp; L4</f>
        <v>Multi-Function Node 005</v>
      </c>
      <c t="str" s="50" r="O4">
        <f>(N4 &amp; " - ") &amp; M4</f>
        <v>Multi-Function Node 005 - Coastal Endurance Oregon Inshore</v>
      </c>
      <c t="s" s="50" r="P4">
        <v>967</v>
      </c>
      <c t="s" s="50" r="Q4">
        <v>968</v>
      </c>
      <c t="s" s="50" r="R4">
        <v>646</v>
      </c>
      <c s="50" r="S4"/>
      <c s="91" r="T4"/>
      <c s="32" r="U4"/>
      <c s="102" r="V4"/>
      <c t="s" s="47" r="W4">
        <v>969</v>
      </c>
      <c s="50" r="X4"/>
      <c s="50" r="Y4"/>
      <c s="50" r="Z4"/>
      <c s="50" r="AA4"/>
      <c s="59" r="AB4"/>
      <c s="59" r="AC4"/>
      <c s="59" r="AD4"/>
    </row>
    <row customHeight="1" r="5" ht="12.0">
      <c t="s" s="50" r="A5">
        <v>972</v>
      </c>
      <c s="50" r="B5"/>
      <c s="50" r="C5"/>
      <c t="str" s="35" r="D5">
        <f>if((A5=H5),"1","")</f>
        <v/>
      </c>
      <c s="50" r="E5"/>
      <c t="s" s="50" r="F5">
        <v>753</v>
      </c>
      <c t="s" s="50" r="G5">
        <v>966</v>
      </c>
      <c t="s" s="50" r="H5">
        <v>966</v>
      </c>
      <c t="str" s="100" r="I5">
        <f>MID(A5,10,2)</f>
        <v>RI</v>
      </c>
      <c t="str" s="50" r="J5">
        <f>MID(A5,12,3)</f>
        <v>002</v>
      </c>
      <c t="str" s="50" r="K5">
        <f>VLOOKUP(I5,NodeType!A$2:D$37,4,FALSE)</f>
        <v>Mooring Riser</v>
      </c>
      <c t="str" s="36" r="L5">
        <f>J5</f>
        <v>002</v>
      </c>
      <c t="str" s="50" r="M5">
        <f>VLOOKUP(F5,Subsites!A$2:G$61,7,FALSE)</f>
        <v>Coastal Endurance Oregon Inshore</v>
      </c>
      <c t="str" s="50" r="N5">
        <f>(K5 &amp; " ") &amp; L5</f>
        <v>Mooring Riser 002</v>
      </c>
      <c t="str" s="50" r="O5">
        <f>(N5 &amp; " - ") &amp; M5</f>
        <v>Mooring Riser 002 - Coastal Endurance Oregon Inshore</v>
      </c>
      <c t="s" s="50" r="P5">
        <v>967</v>
      </c>
      <c t="s" s="50" r="Q5">
        <v>968</v>
      </c>
      <c t="s" s="50" r="R5">
        <v>646</v>
      </c>
      <c s="50" r="S5"/>
      <c s="91" r="T5"/>
      <c s="32" r="U5"/>
      <c s="102" r="V5"/>
      <c t="s" s="47" r="W5">
        <v>969</v>
      </c>
      <c s="50" r="X5"/>
      <c s="50" r="Y5"/>
      <c s="50" r="Z5"/>
      <c s="50" r="AA5"/>
      <c s="59" r="AB5"/>
      <c s="59" r="AC5"/>
      <c s="59" r="AD5"/>
    </row>
    <row customHeight="1" r="6" ht="12.0">
      <c t="s" s="50" r="A6">
        <v>973</v>
      </c>
      <c s="50" r="B6"/>
      <c s="50" r="C6"/>
      <c t="str" s="35" r="D6">
        <f>if((A6=H6),"1","")</f>
        <v/>
      </c>
      <c s="50" r="E6"/>
      <c t="s" s="50" r="F6">
        <v>753</v>
      </c>
      <c t="s" s="50" r="G6">
        <v>966</v>
      </c>
      <c t="s" s="50" r="H6">
        <v>966</v>
      </c>
      <c t="str" s="100" r="I6">
        <f>MID(A6,10,2)</f>
        <v>RI</v>
      </c>
      <c t="str" s="50" r="J6">
        <f>MID(A6,12,3)</f>
        <v>003</v>
      </c>
      <c t="str" s="50" r="K6">
        <f>VLOOKUP(I6,NodeType!A$2:D$37,4,FALSE)</f>
        <v>Mooring Riser</v>
      </c>
      <c t="str" s="36" r="L6">
        <f>J6</f>
        <v>003</v>
      </c>
      <c t="str" s="50" r="M6">
        <f>VLOOKUP(F6,Subsites!A$2:G$61,7,FALSE)</f>
        <v>Coastal Endurance Oregon Inshore</v>
      </c>
      <c t="str" s="50" r="N6">
        <f>(K6 &amp; " ") &amp; L6</f>
        <v>Mooring Riser 003</v>
      </c>
      <c t="str" s="50" r="O6">
        <f>(N6 &amp; " - ") &amp; M6</f>
        <v>Mooring Riser 003 - Coastal Endurance Oregon Inshore</v>
      </c>
      <c t="s" s="50" r="P6">
        <v>967</v>
      </c>
      <c t="s" s="50" r="Q6">
        <v>968</v>
      </c>
      <c t="s" s="50" r="R6">
        <v>646</v>
      </c>
      <c s="50" r="S6"/>
      <c s="91" r="T6"/>
      <c s="32" r="U6"/>
      <c s="102" r="V6"/>
      <c t="s" s="47" r="W6">
        <v>969</v>
      </c>
      <c s="50" r="X6"/>
      <c s="50" r="Y6"/>
      <c s="50" r="Z6"/>
      <c s="50" r="AA6"/>
      <c s="59" r="AB6"/>
      <c s="59" r="AC6"/>
      <c s="59" r="AD6"/>
    </row>
    <row customHeight="1" r="7" ht="12.0">
      <c t="s" s="50" r="A7">
        <v>974</v>
      </c>
      <c s="50" r="B7"/>
      <c s="50" r="C7"/>
      <c t="str" s="35" r="D7">
        <f>if((A7=H7),"1","")</f>
        <v/>
      </c>
      <c s="50" r="E7"/>
      <c t="s" s="50" r="F7">
        <v>753</v>
      </c>
      <c t="s" s="50" r="G7">
        <v>966</v>
      </c>
      <c t="s" s="50" r="H7">
        <v>966</v>
      </c>
      <c t="str" s="100" r="I7">
        <f>MID(A7,10,2)</f>
        <v>SB</v>
      </c>
      <c t="str" s="50" r="J7">
        <f>MID(A7,12,3)</f>
        <v>001</v>
      </c>
      <c t="str" s="50" r="K7">
        <f>VLOOKUP(I7,NodeType!A$2:D$37,4,FALSE)</f>
        <v>Surface Buoy</v>
      </c>
      <c t="str" s="36" r="L7">
        <f>J7</f>
        <v>001</v>
      </c>
      <c t="str" s="50" r="M7">
        <f>VLOOKUP(F7,Subsites!A$2:G$61,7,FALSE)</f>
        <v>Coastal Endurance Oregon Inshore</v>
      </c>
      <c t="str" s="50" r="N7">
        <f>(K7 &amp; " ") &amp; L7</f>
        <v>Surface Buoy 001</v>
      </c>
      <c t="str" s="50" r="O7">
        <f>(N7 &amp; " - ") &amp; M7</f>
        <v>Surface Buoy 001 - Coastal Endurance Oregon Inshore</v>
      </c>
      <c t="s" s="50" r="P7">
        <v>967</v>
      </c>
      <c t="s" s="50" r="Q7">
        <v>968</v>
      </c>
      <c t="s" s="50" r="R7">
        <v>646</v>
      </c>
      <c s="50" r="S7"/>
      <c s="91" r="T7"/>
      <c s="32" r="U7"/>
      <c s="102" r="V7"/>
      <c t="s" s="47" r="W7">
        <v>969</v>
      </c>
      <c s="50" r="X7"/>
      <c s="50" r="Y7"/>
      <c s="50" r="Z7"/>
      <c s="50" r="AA7"/>
      <c s="59" r="AB7"/>
      <c s="59" r="AC7"/>
      <c s="59" r="AD7"/>
    </row>
    <row customHeight="1" r="8" ht="12.0">
      <c t="s" s="50" r="A8">
        <v>975</v>
      </c>
      <c s="50" r="B8"/>
      <c t="s" s="50" r="C8">
        <v>14</v>
      </c>
      <c t="str" s="35" r="D8">
        <f>if((A8=H8),"1","")</f>
        <v>1</v>
      </c>
      <c t="s" s="50" r="E8">
        <v>9</v>
      </c>
      <c t="s" s="50" r="F8">
        <v>758</v>
      </c>
      <c s="50" r="G8"/>
      <c t="s" s="50" r="H8">
        <v>975</v>
      </c>
      <c t="str" s="100" r="I8">
        <f>MID(A8,10,2)</f>
        <v>CP</v>
      </c>
      <c t="str" s="50" r="J8">
        <f>MID(A8,12,3)</f>
        <v>001</v>
      </c>
      <c t="str" s="50" r="K8">
        <f>VLOOKUP(I8,NodeType!A$2:D$37,4,FALSE)</f>
        <v>Surface Piercing Profiler Mooring</v>
      </c>
      <c s="36" r="L8"/>
      <c t="str" s="50" r="M8">
        <f>VLOOKUP(F8,Subsites!A$2:G$61,7,FALSE)</f>
        <v>Coastal Endurance Oregon Inshore</v>
      </c>
      <c t="str" s="50" r="N8">
        <f>K8 &amp; IF(ISBLANK(L8),"",(" " &amp; L8))</f>
        <v>Surface Piercing Profiler Mooring</v>
      </c>
      <c t="str" s="50" r="O8">
        <f>(N8 &amp; " - ") &amp; M8</f>
        <v>Surface Piercing Profiler Mooring - Coastal Endurance Oregon Inshore</v>
      </c>
      <c t="s" s="50" r="P8">
        <v>976</v>
      </c>
      <c t="s" s="50" r="Q8">
        <v>968</v>
      </c>
      <c t="s" s="50" r="R8">
        <v>646</v>
      </c>
      <c s="50" r="S8"/>
      <c s="91" r="T8"/>
      <c s="32" r="U8"/>
      <c s="102" r="V8"/>
      <c s="50" r="W8"/>
      <c t="s" s="50" r="X8">
        <v>977</v>
      </c>
      <c s="50" r="Y8"/>
      <c s="50" r="Z8"/>
      <c s="50" r="AA8"/>
      <c s="59" r="AB8"/>
      <c s="59" r="AC8"/>
      <c s="59" r="AD8"/>
    </row>
    <row customHeight="1" r="9" ht="12.0">
      <c t="s" s="50" r="A9">
        <v>978</v>
      </c>
      <c s="50" r="B9"/>
      <c s="50" r="C9"/>
      <c t="str" s="35" r="D9">
        <f>if((A9=H9),"1","")</f>
        <v/>
      </c>
      <c s="50" r="E9"/>
      <c t="s" s="50" r="F9">
        <v>758</v>
      </c>
      <c t="s" s="50" r="G9">
        <v>975</v>
      </c>
      <c t="s" s="50" r="H9">
        <v>975</v>
      </c>
      <c t="str" s="100" r="I9">
        <f>MID(A9,10,2)</f>
        <v>SP</v>
      </c>
      <c t="str" s="50" r="J9">
        <f>MID(A9,12,3)</f>
        <v>001</v>
      </c>
      <c t="str" s="50" r="K9">
        <f>VLOOKUP(I9,NodeType!A$2:D$37,4,FALSE)</f>
        <v>Surface-Piercing Profiler</v>
      </c>
      <c t="str" s="36" r="L9">
        <f>J9</f>
        <v>001</v>
      </c>
      <c t="str" s="50" r="M9">
        <f>VLOOKUP(F9,Subsites!A$2:G$61,7,FALSE)</f>
        <v>Coastal Endurance Oregon Inshore</v>
      </c>
      <c t="str" s="50" r="N9">
        <f>(K9 &amp; " ") &amp; L9</f>
        <v>Surface-Piercing Profiler 001</v>
      </c>
      <c t="str" s="50" r="O9">
        <f>(N9 &amp; " - ") &amp; M9</f>
        <v>Surface-Piercing Profiler 001 - Coastal Endurance Oregon Inshore</v>
      </c>
      <c t="s" s="50" r="P9">
        <v>976</v>
      </c>
      <c t="s" s="50" r="Q9">
        <v>968</v>
      </c>
      <c t="s" s="50" r="R9">
        <v>646</v>
      </c>
      <c s="50" r="S9"/>
      <c s="91" r="T9"/>
      <c s="32" r="U9"/>
      <c s="102" r="V9"/>
      <c s="50" r="W9"/>
      <c t="s" s="50" r="X9">
        <v>977</v>
      </c>
      <c s="50" r="Y9"/>
      <c s="50" r="Z9"/>
      <c s="50" r="AA9"/>
      <c s="59" r="AB9"/>
      <c s="59" r="AC9"/>
      <c s="59" r="AD9"/>
    </row>
    <row customHeight="1" r="10" ht="12.0">
      <c t="s" s="50" r="A10">
        <v>979</v>
      </c>
      <c s="50" r="B10"/>
      <c t="s" s="50" r="C10">
        <v>9</v>
      </c>
      <c t="str" s="35" r="D10">
        <f>if((A10=H10),"1","")</f>
        <v>1</v>
      </c>
      <c t="s" s="50" r="E10">
        <v>9</v>
      </c>
      <c t="s" s="50" r="F10">
        <v>634</v>
      </c>
      <c s="50" r="G10"/>
      <c t="s" s="50" r="H10">
        <v>979</v>
      </c>
      <c t="str" s="4" r="I10">
        <f>MID(A10,10,2)</f>
        <v>PN</v>
      </c>
      <c t="str" s="50" r="J10">
        <f>MID(A10,12,3)</f>
        <v>01D</v>
      </c>
      <c t="str" s="50" r="K10">
        <f>VLOOKUP(I10,NodeType!A$2:D$37,4,FALSE)</f>
        <v>Primary Node</v>
      </c>
      <c t="str" s="36" r="L10">
        <f>J10</f>
        <v>01D</v>
      </c>
      <c t="str" s="50" r="M10">
        <f>VLOOKUP(F10,Subsites!A$2:G$61,7,FALSE)</f>
        <v>Coastal Endurance Oregon Shelf</v>
      </c>
      <c t="str" s="50" r="N10">
        <f>K10 &amp; IF(ISBLANK(L10),"",(" " &amp; L10))</f>
        <v>Primary Node 01D</v>
      </c>
      <c t="str" s="50" r="O10">
        <f>(N10 &amp; " - ") &amp; M10</f>
        <v>Primary Node 01D - Coastal Endurance Oregon Shelf</v>
      </c>
      <c t="s" s="50" r="P10">
        <v>980</v>
      </c>
      <c t="s" s="50" r="Q10">
        <v>981</v>
      </c>
      <c t="s" s="50" r="R10">
        <v>646</v>
      </c>
      <c t="s" s="50" r="S10">
        <v>14</v>
      </c>
      <c s="91" r="T10"/>
      <c s="32" r="U10">
        <v>41153</v>
      </c>
      <c s="102" r="V10"/>
      <c t="s" s="47" r="W10">
        <v>969</v>
      </c>
      <c s="50" r="X10"/>
      <c t="s" s="100" r="Y10">
        <v>982</v>
      </c>
      <c t="s" s="50" r="Z10">
        <v>983</v>
      </c>
      <c t="s" s="100" r="AA10">
        <v>984</v>
      </c>
      <c t="s" s="59" r="AB10">
        <v>985</v>
      </c>
      <c t="s" s="59" r="AC10">
        <v>986</v>
      </c>
      <c t="s" s="59" r="AD10">
        <v>987</v>
      </c>
    </row>
    <row customHeight="1" r="11" ht="12.0">
      <c t="s" s="50" r="A11">
        <v>988</v>
      </c>
      <c s="50" r="B11"/>
      <c t="s" s="50" r="C11">
        <v>9</v>
      </c>
      <c t="str" s="35" r="D11">
        <f>if((A11=H11),"1","")</f>
        <v>1</v>
      </c>
      <c t="s" s="50" r="E11">
        <v>9</v>
      </c>
      <c t="s" s="50" r="F11">
        <v>634</v>
      </c>
      <c s="50" r="G11"/>
      <c t="s" s="50" r="H11">
        <v>988</v>
      </c>
      <c t="str" s="100" r="I11">
        <f>MID(A11,10,2)</f>
        <v>BP</v>
      </c>
      <c t="str" s="50" r="J11">
        <f>MID(A11,12,3)</f>
        <v>001</v>
      </c>
      <c t="str" s="50" r="K11">
        <f>VLOOKUP(I11,NodeType!A$2:D$37,4,FALSE)</f>
        <v>Benthic Experiment Package</v>
      </c>
      <c s="36" r="L11"/>
      <c t="str" s="50" r="M11">
        <f>VLOOKUP(F11,Subsites!A$2:G$61,7,FALSE)</f>
        <v>Coastal Endurance Oregon Shelf</v>
      </c>
      <c t="str" s="50" r="N11">
        <f>K11 &amp; IF(ISBLANK(L11),"",(" " &amp; L11))</f>
        <v>Benthic Experiment Package</v>
      </c>
      <c t="str" s="50" r="O11">
        <f>(N11 &amp; " - ") &amp; M11</f>
        <v>Benthic Experiment Package - Coastal Endurance Oregon Shelf</v>
      </c>
      <c t="s" s="50" r="P11">
        <v>980</v>
      </c>
      <c t="s" s="50" r="Q11">
        <v>981</v>
      </c>
      <c t="s" s="50" r="R11">
        <v>646</v>
      </c>
      <c s="50" r="S11"/>
      <c s="91" r="T11"/>
      <c s="32" r="U11"/>
      <c s="102" r="V11"/>
      <c s="50" r="W11"/>
      <c s="50" r="X11"/>
      <c s="50" r="Y11"/>
      <c s="50" r="Z11"/>
      <c s="50" r="AA11"/>
      <c t="s" s="59" r="AB11">
        <v>989</v>
      </c>
      <c t="s" s="59" r="AC11">
        <v>990</v>
      </c>
      <c t="s" s="59" r="AD11">
        <v>991</v>
      </c>
    </row>
    <row customHeight="1" r="12" ht="12.0">
      <c t="s" s="50" r="A12">
        <v>992</v>
      </c>
      <c s="50" r="B12"/>
      <c s="50" r="C12"/>
      <c t="str" s="35" r="D12">
        <f>if((A12=H12),"1","")</f>
        <v/>
      </c>
      <c s="50" r="E12"/>
      <c t="s" s="50" r="F12">
        <v>634</v>
      </c>
      <c t="s" s="50" r="G12">
        <v>988</v>
      </c>
      <c t="s" s="50" r="H12">
        <v>988</v>
      </c>
      <c t="str" s="4" r="I12">
        <f>MID(A12,10,2)</f>
        <v>LJ</v>
      </c>
      <c t="str" s="50" r="J12">
        <f>MID(A12,12,3)</f>
        <v>01D</v>
      </c>
      <c t="str" s="50" r="K12">
        <f>VLOOKUP(I12,NodeType!A$2:D$37,4,FALSE)</f>
        <v>Low Power JBox</v>
      </c>
      <c t="str" s="36" r="L12">
        <f>J12</f>
        <v>01D</v>
      </c>
      <c t="str" s="50" r="M12">
        <f>VLOOKUP(F12,Subsites!A$2:G$61,7,FALSE)</f>
        <v>Coastal Endurance Oregon Shelf</v>
      </c>
      <c t="str" s="50" r="N12">
        <f>(K12 &amp; " ") &amp; L12</f>
        <v>Low Power JBox 01D</v>
      </c>
      <c t="str" s="50" r="O12">
        <f>(N12 &amp; " - ") &amp; M12</f>
        <v>Low Power JBox 01D - Coastal Endurance Oregon Shelf</v>
      </c>
      <c t="s" s="50" r="P12">
        <v>980</v>
      </c>
      <c t="s" s="50" r="Q12">
        <v>981</v>
      </c>
      <c t="s" s="50" r="R12">
        <v>646</v>
      </c>
      <c t="s" s="50" r="S12">
        <v>14</v>
      </c>
      <c s="91" r="T12"/>
      <c s="32" r="U12">
        <v>41426</v>
      </c>
      <c s="102" r="V12"/>
      <c t="s" s="47" r="W12">
        <v>969</v>
      </c>
      <c s="50" r="X12"/>
      <c t="s" s="100" r="Y12">
        <v>755</v>
      </c>
      <c t="s" s="50" r="Z12">
        <v>993</v>
      </c>
      <c t="s" s="100" r="AA12">
        <v>783</v>
      </c>
      <c t="s" s="59" r="AB12">
        <v>989</v>
      </c>
      <c t="s" s="59" r="AC12">
        <v>990</v>
      </c>
      <c t="s" s="59" r="AD12">
        <v>991</v>
      </c>
    </row>
    <row customHeight="1" r="13" ht="12.0">
      <c t="s" s="50" r="A13">
        <v>993</v>
      </c>
      <c s="50" r="B13"/>
      <c s="50" r="C13"/>
      <c t="str" s="35" r="D13">
        <f>if((A13=H13),"1","")</f>
        <v/>
      </c>
      <c s="50" r="E13"/>
      <c t="s" s="50" r="F13">
        <v>634</v>
      </c>
      <c t="s" s="50" r="G13">
        <v>988</v>
      </c>
      <c t="s" s="50" r="H13">
        <v>988</v>
      </c>
      <c t="str" s="4" r="I13">
        <f>MID(A13,10,2)</f>
        <v>MJ</v>
      </c>
      <c t="str" s="50" r="J13">
        <f>MID(A13,12,3)</f>
        <v>01C</v>
      </c>
      <c t="str" s="50" r="K13">
        <f>VLOOKUP(I13,NodeType!A$2:D$37,4,FALSE)</f>
        <v>Medium Power JBox</v>
      </c>
      <c t="str" s="36" r="L13">
        <f>J13</f>
        <v>01C</v>
      </c>
      <c t="str" s="50" r="M13">
        <f>VLOOKUP(F13,Subsites!A$2:G$61,7,FALSE)</f>
        <v>Coastal Endurance Oregon Shelf</v>
      </c>
      <c t="str" s="50" r="N13">
        <f>(K13 &amp; " ") &amp; L13</f>
        <v>Medium Power JBox 01C</v>
      </c>
      <c t="str" s="50" r="O13">
        <f>(N13 &amp; " - ") &amp; M13</f>
        <v>Medium Power JBox 01C - Coastal Endurance Oregon Shelf</v>
      </c>
      <c t="s" s="50" r="P13">
        <v>980</v>
      </c>
      <c t="s" s="50" r="Q13">
        <v>981</v>
      </c>
      <c t="s" s="50" r="R13">
        <v>646</v>
      </c>
      <c t="s" s="50" r="S13">
        <v>14</v>
      </c>
      <c s="91" r="T13"/>
      <c s="32" r="U13"/>
      <c s="102" r="V13"/>
      <c s="50" r="W13"/>
      <c s="50" r="X13"/>
      <c t="s" s="100" r="Y13">
        <v>755</v>
      </c>
      <c t="s" s="50" r="Z13">
        <v>979</v>
      </c>
      <c t="s" s="100" r="AA13">
        <v>762</v>
      </c>
      <c t="s" s="59" r="AB13">
        <v>994</v>
      </c>
      <c t="s" s="59" r="AC13">
        <v>995</v>
      </c>
      <c t="s" s="59" r="AD13">
        <v>991</v>
      </c>
    </row>
    <row customHeight="1" r="14" ht="12.0">
      <c t="s" s="50" r="A14">
        <v>996</v>
      </c>
      <c s="50" r="B14"/>
      <c t="s" s="50" r="C14">
        <v>9</v>
      </c>
      <c t="str" s="35" r="D14">
        <f>if((A14=H14),"1","")</f>
        <v>1</v>
      </c>
      <c t="s" s="50" r="E14">
        <v>9</v>
      </c>
      <c t="s" s="50" r="F14">
        <v>765</v>
      </c>
      <c s="50" r="G14"/>
      <c t="s" s="50" r="H14">
        <v>996</v>
      </c>
      <c t="str" s="100" r="I14">
        <f>MID(A14,10,2)</f>
        <v>SM</v>
      </c>
      <c t="str" s="50" r="J14">
        <f>MID(A14,12,3)</f>
        <v>001</v>
      </c>
      <c t="str" s="50" r="K14">
        <f>VLOOKUP(I14,NodeType!A$2:D$37,4,FALSE)</f>
        <v>Standard Power Surface Mooring</v>
      </c>
      <c s="36" r="L14"/>
      <c t="str" s="50" r="M14">
        <f>VLOOKUP(F14,Subsites!A$2:G$61,7,FALSE)</f>
        <v>Coastal Endurance Oregon Shelf</v>
      </c>
      <c t="str" s="50" r="N14">
        <f>K14 &amp; IF(ISBLANK(L14),"",(" " &amp; L14))</f>
        <v>Standard Power Surface Mooring</v>
      </c>
      <c t="str" s="50" r="O14">
        <f>(N14 &amp; " - ") &amp; M14</f>
        <v>Standard Power Surface Mooring - Coastal Endurance Oregon Shelf</v>
      </c>
      <c t="s" s="50" r="P14">
        <v>997</v>
      </c>
      <c t="s" s="50" r="Q14">
        <v>998</v>
      </c>
      <c t="s" s="50" r="R14">
        <v>646</v>
      </c>
      <c s="50" r="S14"/>
      <c s="91" r="T14"/>
      <c s="32" r="U14"/>
      <c s="102" r="V14"/>
      <c s="50" r="W14"/>
      <c s="50" r="X14"/>
      <c s="50" r="Y14"/>
      <c s="50" r="Z14"/>
      <c s="50" r="AA14"/>
      <c s="59" r="AB14"/>
      <c s="59" r="AC14"/>
      <c s="59" r="AD14"/>
    </row>
    <row customHeight="1" r="15" ht="12.0">
      <c t="s" s="50" r="A15">
        <v>999</v>
      </c>
      <c s="50" r="B15"/>
      <c s="50" r="C15"/>
      <c t="str" s="35" r="D15">
        <f>if((A15=H15),"1","")</f>
        <v/>
      </c>
      <c s="50" r="E15"/>
      <c t="s" s="50" r="F15">
        <v>765</v>
      </c>
      <c t="s" s="50" r="G15">
        <v>996</v>
      </c>
      <c t="s" s="50" r="H15">
        <v>996</v>
      </c>
      <c t="str" s="100" r="I15">
        <f>MID(A15,10,2)</f>
        <v>RI</v>
      </c>
      <c t="str" s="50" r="J15">
        <f>MID(A15,12,3)</f>
        <v>002</v>
      </c>
      <c t="str" s="50" r="K15">
        <f>VLOOKUP(I15,NodeType!A$2:D$37,4,FALSE)</f>
        <v>Mooring Riser</v>
      </c>
      <c t="str" s="36" r="L15">
        <f>J15</f>
        <v>002</v>
      </c>
      <c t="str" s="50" r="M15">
        <f>VLOOKUP(F15,Subsites!A$2:G$61,7,FALSE)</f>
        <v>Coastal Endurance Oregon Shelf</v>
      </c>
      <c t="str" s="50" r="N15">
        <f>(K15 &amp; " ") &amp; L15</f>
        <v>Mooring Riser 002</v>
      </c>
      <c t="str" s="50" r="O15">
        <f>(N15 &amp; " - ") &amp; M15</f>
        <v>Mooring Riser 002 - Coastal Endurance Oregon Shelf</v>
      </c>
      <c t="s" s="50" r="P15">
        <v>997</v>
      </c>
      <c t="s" s="50" r="Q15">
        <v>998</v>
      </c>
      <c t="s" s="50" r="R15">
        <v>646</v>
      </c>
      <c s="50" r="S15"/>
      <c s="91" r="T15"/>
      <c s="32" r="U15"/>
      <c s="102" r="V15"/>
      <c s="50" r="W15"/>
      <c s="50" r="X15"/>
      <c s="50" r="Y15"/>
      <c s="50" r="Z15"/>
      <c s="50" r="AA15"/>
      <c s="59" r="AB15"/>
      <c s="59" r="AC15"/>
      <c s="59" r="AD15"/>
    </row>
    <row customHeight="1" r="16" ht="12.0">
      <c t="s" s="50" r="A16">
        <v>1000</v>
      </c>
      <c s="50" r="B16"/>
      <c s="50" r="C16"/>
      <c t="str" s="35" r="D16">
        <f>if((A16=H16),"1","")</f>
        <v/>
      </c>
      <c s="50" r="E16"/>
      <c t="s" s="50" r="F16">
        <v>765</v>
      </c>
      <c t="s" s="50" r="G16">
        <v>996</v>
      </c>
      <c t="s" s="50" r="H16">
        <v>996</v>
      </c>
      <c t="str" s="100" r="I16">
        <f>MID(A16,10,2)</f>
        <v>RI</v>
      </c>
      <c t="str" s="50" r="J16">
        <f>MID(A16,12,3)</f>
        <v>003</v>
      </c>
      <c t="str" s="50" r="K16">
        <f>VLOOKUP(I16,NodeType!A$2:D$37,4,FALSE)</f>
        <v>Mooring Riser</v>
      </c>
      <c t="str" s="36" r="L16">
        <f>J16</f>
        <v>003</v>
      </c>
      <c t="str" s="50" r="M16">
        <f>VLOOKUP(F16,Subsites!A$2:G$61,7,FALSE)</f>
        <v>Coastal Endurance Oregon Shelf</v>
      </c>
      <c t="str" s="50" r="N16">
        <f>(K16 &amp; " ") &amp; L16</f>
        <v>Mooring Riser 003</v>
      </c>
      <c t="str" s="50" r="O16">
        <f>(N16 &amp; " - ") &amp; M16</f>
        <v>Mooring Riser 003 - Coastal Endurance Oregon Shelf</v>
      </c>
      <c t="s" s="50" r="P16">
        <v>997</v>
      </c>
      <c t="s" s="50" r="Q16">
        <v>998</v>
      </c>
      <c t="s" s="50" r="R16">
        <v>646</v>
      </c>
      <c s="50" r="S16"/>
      <c s="91" r="T16"/>
      <c s="32" r="U16"/>
      <c s="102" r="V16"/>
      <c s="50" r="W16"/>
      <c s="50" r="X16"/>
      <c s="50" r="Y16"/>
      <c s="50" r="Z16"/>
      <c s="50" r="AA16"/>
      <c s="59" r="AB16"/>
      <c s="59" r="AC16"/>
      <c s="59" r="AD16"/>
    </row>
    <row customHeight="1" r="17" ht="12.0">
      <c t="s" s="50" r="A17">
        <v>1001</v>
      </c>
      <c s="50" r="B17"/>
      <c s="50" r="C17"/>
      <c t="str" s="35" r="D17">
        <f>if((A17=H17),"1","")</f>
        <v/>
      </c>
      <c s="50" r="E17"/>
      <c t="s" s="50" r="F17">
        <v>765</v>
      </c>
      <c t="s" s="50" r="G17">
        <v>996</v>
      </c>
      <c t="s" s="50" r="H17">
        <v>996</v>
      </c>
      <c t="str" s="100" r="I17">
        <f>MID(A17,10,2)</f>
        <v>SB</v>
      </c>
      <c t="str" s="50" r="J17">
        <f>MID(A17,12,3)</f>
        <v>001</v>
      </c>
      <c t="str" s="50" r="K17">
        <f>VLOOKUP(I17,NodeType!A$2:D$37,4,FALSE)</f>
        <v>Surface Buoy</v>
      </c>
      <c t="str" s="36" r="L17">
        <f>J17</f>
        <v>001</v>
      </c>
      <c t="str" s="50" r="M17">
        <f>VLOOKUP(F17,Subsites!A$2:G$61,7,FALSE)</f>
        <v>Coastal Endurance Oregon Shelf</v>
      </c>
      <c t="str" s="50" r="N17">
        <f>(K17 &amp; " ") &amp; L17</f>
        <v>Surface Buoy 001</v>
      </c>
      <c t="str" s="50" r="O17">
        <f>(N17 &amp; " - ") &amp; M17</f>
        <v>Surface Buoy 001 - Coastal Endurance Oregon Shelf</v>
      </c>
      <c t="s" s="50" r="P17">
        <v>997</v>
      </c>
      <c t="s" s="50" r="Q17">
        <v>998</v>
      </c>
      <c t="s" s="50" r="R17">
        <v>646</v>
      </c>
      <c s="50" r="S17"/>
      <c s="91" r="T17"/>
      <c s="32" r="U17"/>
      <c s="102" r="V17"/>
      <c s="50" r="W17"/>
      <c s="50" r="X17"/>
      <c s="50" r="Y17"/>
      <c s="50" r="Z17"/>
      <c s="50" r="AA17"/>
      <c s="59" r="AB17"/>
      <c s="59" r="AC17"/>
      <c s="59" r="AD17"/>
    </row>
    <row customHeight="1" r="18" ht="12.0">
      <c t="s" s="50" r="A18">
        <v>1002</v>
      </c>
      <c s="50" r="B18"/>
      <c t="s" s="50" r="C18">
        <v>14</v>
      </c>
      <c t="str" s="35" r="D18">
        <f>if((A18=H18),"1","")</f>
        <v>1</v>
      </c>
      <c t="s" s="50" r="E18">
        <v>9</v>
      </c>
      <c t="s" s="50" r="F18">
        <v>768</v>
      </c>
      <c s="50" r="G18"/>
      <c t="s" s="50" r="H18">
        <v>1002</v>
      </c>
      <c t="str" s="100" r="I18">
        <f>MID(A18,10,2)</f>
        <v>CP</v>
      </c>
      <c t="str" s="50" r="J18">
        <f>MID(A18,12,3)</f>
        <v>001</v>
      </c>
      <c t="str" s="50" r="K18">
        <f>VLOOKUP(I18,NodeType!A$2:D$37,4,FALSE)</f>
        <v>Surface Piercing Profiler Mooring</v>
      </c>
      <c s="36" r="L18"/>
      <c t="str" s="50" r="M18">
        <f>VLOOKUP(F18,Subsites!A$2:G$61,7,FALSE)</f>
        <v>Coastal Endurance Oregon Shelf</v>
      </c>
      <c t="str" s="50" r="N18">
        <f>K18 &amp; IF(ISBLANK(L18),"",(" " &amp; L18))</f>
        <v>Surface Piercing Profiler Mooring</v>
      </c>
      <c t="str" s="50" r="O18">
        <f>(N18 &amp; " - ") &amp; M18</f>
        <v>Surface Piercing Profiler Mooring - Coastal Endurance Oregon Shelf</v>
      </c>
      <c t="s" s="50" r="P18">
        <v>980</v>
      </c>
      <c t="s" s="50" r="Q18">
        <v>968</v>
      </c>
      <c t="s" s="50" r="R18">
        <v>646</v>
      </c>
      <c s="50" r="S18"/>
      <c s="91" r="T18"/>
      <c s="32" r="U18"/>
      <c s="102" r="V18"/>
      <c s="50" r="W18"/>
      <c s="50" r="X18"/>
      <c s="50" r="Y18"/>
      <c s="50" r="Z18"/>
      <c s="50" r="AA18"/>
      <c s="59" r="AB18"/>
      <c s="59" r="AC18"/>
      <c s="59" r="AD18"/>
    </row>
    <row customHeight="1" r="19" ht="12.0">
      <c t="s" s="50" r="A19">
        <v>1003</v>
      </c>
      <c s="50" r="B19"/>
      <c s="50" r="C19"/>
      <c t="str" s="35" r="D19">
        <f>if((A19=H19),"1","")</f>
        <v/>
      </c>
      <c s="50" r="E19"/>
      <c t="s" s="50" r="F19">
        <v>768</v>
      </c>
      <c t="s" s="50" r="G19">
        <v>1002</v>
      </c>
      <c t="s" s="50" r="H19">
        <v>1002</v>
      </c>
      <c t="str" s="100" r="I19">
        <f>MID(A19,10,2)</f>
        <v>SP</v>
      </c>
      <c t="str" s="50" r="J19">
        <f>MID(A19,12,3)</f>
        <v>001</v>
      </c>
      <c t="str" s="50" r="K19">
        <f>VLOOKUP(I19,NodeType!A$2:D$37,4,FALSE)</f>
        <v>Surface-Piercing Profiler</v>
      </c>
      <c t="str" s="36" r="L19">
        <f>J19</f>
        <v>001</v>
      </c>
      <c t="str" s="50" r="M19">
        <f>VLOOKUP(F19,Subsites!A$2:G$61,7,FALSE)</f>
        <v>Coastal Endurance Oregon Shelf</v>
      </c>
      <c t="str" s="50" r="N19">
        <f>(K19 &amp; " ") &amp; L19</f>
        <v>Surface-Piercing Profiler 001</v>
      </c>
      <c t="str" s="50" r="O19">
        <f>(N19 &amp; " - ") &amp; M19</f>
        <v>Surface-Piercing Profiler 001 - Coastal Endurance Oregon Shelf</v>
      </c>
      <c t="s" s="50" r="P19">
        <v>980</v>
      </c>
      <c t="s" s="50" r="Q19">
        <v>968</v>
      </c>
      <c t="s" s="50" r="R19">
        <v>646</v>
      </c>
      <c s="50" r="S19"/>
      <c s="91" r="T19"/>
      <c s="32" r="U19"/>
      <c s="102" r="V19"/>
      <c s="50" r="W19"/>
      <c s="50" r="X19"/>
      <c s="50" r="Y19"/>
      <c s="50" r="Z19"/>
      <c s="50" r="AA19"/>
      <c s="59" r="AB19"/>
      <c s="59" r="AC19"/>
      <c s="59" r="AD19"/>
    </row>
    <row customHeight="1" r="20" ht="12.0">
      <c t="s" s="50" r="A20">
        <v>1004</v>
      </c>
      <c s="50" r="B20"/>
      <c t="s" s="50" r="C20">
        <v>9</v>
      </c>
      <c t="str" s="35" r="D20">
        <f>if((A20=H20),"1","")</f>
        <v>1</v>
      </c>
      <c t="s" s="50" r="E20">
        <v>9</v>
      </c>
      <c t="s" s="50" r="F20">
        <v>636</v>
      </c>
      <c s="50" r="G20"/>
      <c t="s" s="50" r="H20">
        <v>1004</v>
      </c>
      <c t="str" s="100" r="I20">
        <f>MID(A20,10,2)</f>
        <v>BP</v>
      </c>
      <c t="str" s="50" r="J20">
        <f>MID(A20,12,3)</f>
        <v>001</v>
      </c>
      <c t="str" s="50" r="K20">
        <f>VLOOKUP(I20,NodeType!A$2:D$37,4,FALSE)</f>
        <v>Benthic Experiment Package</v>
      </c>
      <c s="36" r="L20"/>
      <c t="str" s="50" r="M20">
        <f>VLOOKUP(F20,Subsites!A$2:G$61,7,FALSE)</f>
        <v>Coastal Endurance Oregon Offshore</v>
      </c>
      <c t="str" s="50" r="N20">
        <f>K20 &amp; IF(ISBLANK(L20),"",(" " &amp; L20))</f>
        <v>Benthic Experiment Package</v>
      </c>
      <c t="str" s="50" r="O20">
        <f>(N20 &amp; " - ") &amp; M20</f>
        <v>Benthic Experiment Package - Coastal Endurance Oregon Offshore</v>
      </c>
      <c t="s" s="50" r="P20">
        <v>980</v>
      </c>
      <c t="s" s="50" r="Q20">
        <v>981</v>
      </c>
      <c t="s" s="50" r="R20">
        <v>646</v>
      </c>
      <c s="50" r="S20"/>
      <c s="91" r="T20"/>
      <c s="32" r="U20"/>
      <c s="102" r="V20"/>
      <c s="106" r="W20"/>
      <c s="50" r="X20"/>
      <c s="50" r="Y20"/>
      <c s="50" r="Z20"/>
      <c s="50" r="AA20"/>
      <c t="s" s="59" r="AB20">
        <v>1005</v>
      </c>
      <c t="s" s="59" r="AC20">
        <v>1006</v>
      </c>
      <c t="s" s="59" r="AD20">
        <v>1007</v>
      </c>
    </row>
    <row customHeight="1" r="21" ht="12.0">
      <c t="s" s="50" r="A21">
        <v>1008</v>
      </c>
      <c s="50" r="B21"/>
      <c s="50" r="C21"/>
      <c t="str" s="35" r="D21">
        <f>if((A21=H21),"1","")</f>
        <v/>
      </c>
      <c s="50" r="E21"/>
      <c t="s" s="50" r="F21">
        <v>636</v>
      </c>
      <c t="s" s="50" r="G21">
        <v>1004</v>
      </c>
      <c t="s" s="50" r="H21">
        <v>1004</v>
      </c>
      <c t="str" s="4" r="I21">
        <f>MID(A21,10,2)</f>
        <v>LJ</v>
      </c>
      <c t="str" s="50" r="J21">
        <f>MID(A21,12,3)</f>
        <v>01C</v>
      </c>
      <c t="str" s="50" r="K21">
        <f>VLOOKUP(I21,NodeType!A$2:D$37,4,FALSE)</f>
        <v>Low Power JBox</v>
      </c>
      <c t="str" s="36" r="L21">
        <f>J21</f>
        <v>01C</v>
      </c>
      <c t="str" s="50" r="M21">
        <f>VLOOKUP(F21,Subsites!A$2:G$61,7,FALSE)</f>
        <v>Coastal Endurance Oregon Offshore</v>
      </c>
      <c t="str" s="50" r="N21">
        <f>(K21 &amp; " ") &amp; L21</f>
        <v>Low Power JBox 01C</v>
      </c>
      <c t="str" s="50" r="O21">
        <f>(N21 &amp; " - ") &amp; M21</f>
        <v>Low Power JBox 01C - Coastal Endurance Oregon Offshore</v>
      </c>
      <c t="s" s="50" r="P21">
        <v>980</v>
      </c>
      <c t="s" s="50" r="Q21">
        <v>981</v>
      </c>
      <c t="s" s="50" r="R21">
        <v>646</v>
      </c>
      <c t="s" s="50" r="S21">
        <v>14</v>
      </c>
      <c s="91" r="T21"/>
      <c s="32" r="U21"/>
      <c s="102" r="V21"/>
      <c s="106" r="W21"/>
      <c s="50" r="X21"/>
      <c t="s" s="100" r="Y21">
        <v>755</v>
      </c>
      <c t="s" s="50" r="Z21">
        <v>1009</v>
      </c>
      <c t="s" s="100" r="AA21">
        <v>783</v>
      </c>
      <c t="s" s="59" r="AB21">
        <v>1005</v>
      </c>
      <c t="s" s="59" r="AC21">
        <v>1006</v>
      </c>
      <c t="s" s="59" r="AD21">
        <v>1007</v>
      </c>
    </row>
    <row customHeight="1" r="22" ht="12.0">
      <c t="s" s="50" r="A22">
        <v>983</v>
      </c>
      <c s="50" r="B22"/>
      <c t="s" s="50" r="C22">
        <v>9</v>
      </c>
      <c t="str" s="35" r="D22">
        <f>if((A22=H22),"1","")</f>
        <v>1</v>
      </c>
      <c t="s" s="50" r="E22">
        <v>9</v>
      </c>
      <c t="s" s="50" r="F22">
        <v>775</v>
      </c>
      <c s="50" r="G22"/>
      <c t="s" s="50" r="H22">
        <v>983</v>
      </c>
      <c t="str" s="4" r="I22">
        <f>MID(A22,10,2)</f>
        <v>PN</v>
      </c>
      <c t="str" s="50" r="J22">
        <f>MID(A22,12,3)</f>
        <v>01C</v>
      </c>
      <c t="str" s="50" r="K22">
        <f>VLOOKUP(I22,NodeType!A$2:D$37,4,FALSE)</f>
        <v>Primary Node</v>
      </c>
      <c t="str" s="36" r="L22">
        <f>J22</f>
        <v>01C</v>
      </c>
      <c t="str" s="50" r="M22">
        <f>VLOOKUP(F22,Subsites!A$2:G$61,7,FALSE)</f>
        <v>Coastal Endurance Oregon Offshore</v>
      </c>
      <c t="str" s="50" r="N22">
        <f>(K22 &amp; " ") &amp; L22</f>
        <v>Primary Node 01C</v>
      </c>
      <c t="str" s="50" r="O22">
        <f>(N22 &amp; " - ") &amp; M22</f>
        <v>Primary Node 01C - Coastal Endurance Oregon Offshore</v>
      </c>
      <c t="s" s="50" r="P22">
        <v>980</v>
      </c>
      <c t="s" s="50" r="Q22">
        <v>981</v>
      </c>
      <c t="s" s="50" r="R22">
        <v>646</v>
      </c>
      <c t="s" s="50" r="S22">
        <v>14</v>
      </c>
      <c s="91" r="T22"/>
      <c s="32" r="U22">
        <v>41153</v>
      </c>
      <c s="102" r="V22"/>
      <c t="s" s="47" r="W22">
        <v>969</v>
      </c>
      <c s="50" r="X22"/>
      <c t="s" s="100" r="Y22">
        <v>982</v>
      </c>
      <c t="s" s="50" r="Z22">
        <v>1010</v>
      </c>
      <c t="s" s="100" r="AA22">
        <v>984</v>
      </c>
      <c t="s" s="59" r="AB22">
        <v>1011</v>
      </c>
      <c t="s" s="59" r="AC22">
        <v>1012</v>
      </c>
      <c t="s" s="59" r="AD22">
        <v>1013</v>
      </c>
    </row>
    <row customHeight="1" r="23" ht="12.0">
      <c t="s" s="50" r="A23">
        <v>1009</v>
      </c>
      <c s="50" r="B23"/>
      <c t="s" s="50" r="C23">
        <v>9</v>
      </c>
      <c t="str" s="35" r="D23">
        <f>if((A23=H23),"1","")</f>
        <v>1</v>
      </c>
      <c t="s" s="50" r="E23">
        <v>9</v>
      </c>
      <c t="s" s="50" r="F23">
        <v>775</v>
      </c>
      <c s="50" r="G23"/>
      <c t="s" s="50" r="H23">
        <v>1009</v>
      </c>
      <c t="str" s="4" r="I23">
        <f>MID(A23,10,2)</f>
        <v>LV</v>
      </c>
      <c t="str" s="50" r="J23">
        <f>MID(A23,12,3)</f>
        <v>01C</v>
      </c>
      <c t="str" s="50" r="K23">
        <f>VLOOKUP(I23,NodeType!A$2:D$37,4,FALSE)</f>
        <v>Low Voltage Node</v>
      </c>
      <c t="str" s="36" r="L23">
        <f>J23</f>
        <v>01C</v>
      </c>
      <c t="str" s="50" r="M23">
        <f>VLOOKUP(F23,Subsites!A$2:G$61,7,FALSE)</f>
        <v>Coastal Endurance Oregon Offshore</v>
      </c>
      <c t="str" s="50" r="N23">
        <f>(K23 &amp; " ") &amp; L23</f>
        <v>Low Voltage Node 01C</v>
      </c>
      <c t="str" s="50" r="O23">
        <f>(N23 &amp; " - ") &amp; M23</f>
        <v>Low Voltage Node 01C - Coastal Endurance Oregon Offshore</v>
      </c>
      <c t="s" s="50" r="P23">
        <v>980</v>
      </c>
      <c t="s" s="50" r="Q23">
        <v>981</v>
      </c>
      <c t="s" s="50" r="R23">
        <v>646</v>
      </c>
      <c t="s" s="50" r="S23">
        <v>14</v>
      </c>
      <c s="91" r="T23"/>
      <c s="32" r="U23"/>
      <c s="102" r="V23"/>
      <c s="106" r="W23"/>
      <c s="50" r="X23"/>
      <c t="s" s="100" r="Y23">
        <v>755</v>
      </c>
      <c t="s" s="50" r="Z23">
        <v>983</v>
      </c>
      <c t="s" s="100" r="AA23">
        <v>762</v>
      </c>
      <c t="s" s="59" r="AB23">
        <v>1014</v>
      </c>
      <c t="s" s="59" r="AC23">
        <v>1015</v>
      </c>
      <c t="s" s="59" r="AD23">
        <v>1016</v>
      </c>
    </row>
    <row customHeight="1" r="24" ht="12.0">
      <c t="s" s="50" r="A24">
        <v>1017</v>
      </c>
      <c s="50" r="B24"/>
      <c t="s" s="50" r="C24">
        <v>9</v>
      </c>
      <c t="str" s="35" r="D24">
        <f>if((A24=H24),"1","")</f>
        <v>1</v>
      </c>
      <c s="50" r="E24"/>
      <c t="s" s="50" r="F24">
        <v>775</v>
      </c>
      <c s="50" r="G24"/>
      <c t="s" s="50" r="H24">
        <v>1017</v>
      </c>
      <c t="str" s="4" r="I24">
        <f>MID(A24,10,2)</f>
        <v>DP</v>
      </c>
      <c t="str" s="50" r="J24">
        <f>MID(A24,12,3)</f>
        <v>01B</v>
      </c>
      <c t="str" s="50" r="K24">
        <f>VLOOKUP(I24,NodeType!A$2:D$37,4,FALSE)</f>
        <v>Deep Profiler Mooring</v>
      </c>
      <c t="str" s="36" r="L24">
        <f>J24</f>
        <v>01B</v>
      </c>
      <c t="str" s="50" r="M24">
        <f>VLOOKUP(F24,Subsites!A$2:G$61,7,FALSE)</f>
        <v>Coastal Endurance Oregon Offshore</v>
      </c>
      <c t="str" s="50" r="N24">
        <f>K24 &amp; IF(ISBLANK(L24),"",(" " &amp; L24))</f>
        <v>Deep Profiler Mooring 01B</v>
      </c>
      <c t="str" s="50" r="O24">
        <f>(N24 &amp; " - ") &amp; M24</f>
        <v>Deep Profiler Mooring 01B - Coastal Endurance Oregon Offshore</v>
      </c>
      <c t="s" s="50" r="P24">
        <v>1018</v>
      </c>
      <c t="s" s="50" r="Q24">
        <v>981</v>
      </c>
      <c t="s" s="50" r="R24">
        <v>646</v>
      </c>
      <c t="s" s="50" r="S24">
        <v>14</v>
      </c>
      <c t="s" s="91" r="T24">
        <v>1019</v>
      </c>
      <c s="32" r="U24"/>
      <c s="102" r="V24"/>
      <c s="50" r="W24"/>
      <c s="50" r="X24"/>
      <c s="100" r="Y24"/>
      <c t="s" s="50" r="Z24">
        <v>1009</v>
      </c>
      <c s="100" r="AA24"/>
      <c t="s" s="59" r="AB24">
        <v>1020</v>
      </c>
      <c t="s" s="59" r="AC24">
        <v>1021</v>
      </c>
      <c t="s" s="59" r="AD24">
        <v>1022</v>
      </c>
    </row>
    <row customHeight="1" r="25" ht="12.0">
      <c t="s" s="50" r="A25">
        <v>1023</v>
      </c>
      <c s="50" r="B25"/>
      <c t="s" s="50" r="C25">
        <v>9</v>
      </c>
      <c t="str" s="35" r="D25">
        <f>if((A25=H25),"1","")</f>
        <v>1</v>
      </c>
      <c t="s" s="50" r="E25">
        <v>9</v>
      </c>
      <c t="s" s="50" r="F25">
        <v>775</v>
      </c>
      <c s="50" r="G25"/>
      <c t="s" s="50" r="H25">
        <v>1023</v>
      </c>
      <c t="str" s="4" r="I25">
        <f>MID(A25,10,2)</f>
        <v>SR</v>
      </c>
      <c t="str" s="50" r="J25">
        <f>MID(A25,12,3)</f>
        <v>01B</v>
      </c>
      <c t="str" s="50" r="K25">
        <f>VLOOKUP(I25,NodeType!A$2:D$37,4,FALSE)</f>
        <v>Shallow Profiler Mooring</v>
      </c>
      <c t="str" s="36" r="L25">
        <f>J25</f>
        <v>01B</v>
      </c>
      <c t="str" s="50" r="M25">
        <f>VLOOKUP(F25,Subsites!A$2:G$61,7,FALSE)</f>
        <v>Coastal Endurance Oregon Offshore</v>
      </c>
      <c t="str" s="50" r="N25">
        <f>K25 &amp; IF(ISBLANK(L25),"",(" " &amp; L25))</f>
        <v>Shallow Profiler Mooring 01B</v>
      </c>
      <c t="str" s="50" r="O25">
        <f>(N25 &amp; " - ") &amp; M25</f>
        <v>Shallow Profiler Mooring 01B - Coastal Endurance Oregon Offshore</v>
      </c>
      <c t="s" s="50" r="P25">
        <v>1024</v>
      </c>
      <c t="s" s="50" r="Q25">
        <v>981</v>
      </c>
      <c t="s" s="50" r="R25">
        <v>646</v>
      </c>
      <c t="s" s="50" r="S25">
        <v>14</v>
      </c>
      <c s="91" r="T25"/>
      <c s="32" r="U25"/>
      <c s="102" r="V25"/>
      <c s="50" r="W25"/>
      <c s="50" r="X25"/>
      <c s="100" r="Y25"/>
      <c s="50" r="Z25"/>
      <c s="100" r="AA25"/>
      <c s="59" r="AB25"/>
      <c s="59" r="AC25"/>
      <c s="59" r="AD25"/>
    </row>
    <row customHeight="1" r="26" ht="12.0">
      <c t="s" s="50" r="A26">
        <v>1025</v>
      </c>
      <c s="50" r="B26"/>
      <c s="50" r="C26"/>
      <c t="str" s="35" r="D26">
        <f>if((A26=H26),"1","")</f>
        <v/>
      </c>
      <c s="50" r="E26"/>
      <c t="s" s="50" r="F26">
        <v>775</v>
      </c>
      <c t="s" s="50" r="G26">
        <v>1023</v>
      </c>
      <c t="s" s="50" r="H26">
        <v>1023</v>
      </c>
      <c t="str" s="4" r="I26">
        <f>MID(A26,10,2)</f>
        <v>PC</v>
      </c>
      <c t="str" s="50" r="J26">
        <f>MID(A26,12,3)</f>
        <v>01B</v>
      </c>
      <c t="str" s="50" r="K26">
        <f>VLOOKUP(I26,NodeType!A$2:D$37,4,FALSE)</f>
        <v>200m Platform</v>
      </c>
      <c t="str" s="36" r="L26">
        <f>J26</f>
        <v>01B</v>
      </c>
      <c t="str" s="50" r="M26">
        <f>VLOOKUP(F26,Subsites!A$2:G$61,7,FALSE)</f>
        <v>Coastal Endurance Oregon Offshore</v>
      </c>
      <c t="str" s="50" r="N26">
        <f>K26 &amp; IF(ISBLANK(L26),"",(" " &amp; L26))</f>
        <v>200m Platform 01B</v>
      </c>
      <c t="str" s="50" r="O26">
        <f>(N26 &amp; " - ") &amp; M26</f>
        <v>200m Platform 01B - Coastal Endurance Oregon Offshore</v>
      </c>
      <c t="s" s="50" r="P26">
        <v>980</v>
      </c>
      <c t="s" s="50" r="Q26">
        <v>981</v>
      </c>
      <c t="s" s="50" r="R26">
        <v>646</v>
      </c>
      <c t="s" s="50" r="S26">
        <v>14</v>
      </c>
      <c s="91" r="T26"/>
      <c s="32" r="U26"/>
      <c s="102" r="V26"/>
      <c s="50" r="W26"/>
      <c s="50" r="X26"/>
      <c t="s" s="100" r="Y26">
        <v>755</v>
      </c>
      <c t="s" s="50" r="Z26">
        <v>1009</v>
      </c>
      <c t="s" s="100" r="AA26">
        <v>762</v>
      </c>
      <c s="59" r="AB26"/>
      <c s="59" r="AC26"/>
      <c s="59" r="AD26"/>
    </row>
    <row customHeight="1" r="27" ht="12.0">
      <c t="s" s="50" r="A27">
        <v>1026</v>
      </c>
      <c s="50" r="B27"/>
      <c s="50" r="C27"/>
      <c t="str" s="35" r="D27">
        <f>if((A27=H27),"1","")</f>
        <v/>
      </c>
      <c t="s" s="50" r="E27">
        <v>9</v>
      </c>
      <c t="s" s="50" r="F27">
        <v>775</v>
      </c>
      <c t="s" s="50" r="G27">
        <v>1023</v>
      </c>
      <c t="s" s="50" r="H27">
        <v>1023</v>
      </c>
      <c t="str" s="4" r="I27">
        <f>MID(A27,10,2)</f>
        <v>SC</v>
      </c>
      <c t="str" s="50" r="J27">
        <f>MID(A27,12,3)</f>
        <v>01B</v>
      </c>
      <c t="str" s="50" r="K27">
        <f>VLOOKUP(I27,NodeType!A$2:D$37,4,FALSE)</f>
        <v>Shallow Profiler Controller</v>
      </c>
      <c t="str" s="36" r="L27">
        <f>J27</f>
        <v>01B</v>
      </c>
      <c t="str" s="50" r="M27">
        <f>VLOOKUP(F27,Subsites!A$2:G$61,7,FALSE)</f>
        <v>Coastal Endurance Oregon Offshore</v>
      </c>
      <c t="str" s="50" r="N27">
        <f>K27 &amp; IF(ISBLANK(L27),"",(" " &amp; L27))</f>
        <v>Shallow Profiler Controller 01B</v>
      </c>
      <c t="str" s="50" r="O27">
        <f>(N27 &amp; " - ") &amp; M27</f>
        <v>Shallow Profiler Controller 01B - Coastal Endurance Oregon Offshore</v>
      </c>
      <c t="s" s="50" r="P27">
        <v>1024</v>
      </c>
      <c t="s" s="50" r="Q27">
        <v>981</v>
      </c>
      <c t="s" s="50" r="R27">
        <v>646</v>
      </c>
      <c t="s" s="50" r="S27">
        <v>14</v>
      </c>
      <c s="91" r="T27"/>
      <c s="32" r="U27"/>
      <c s="102" r="V27"/>
      <c s="50" r="W27"/>
      <c s="50" r="X27"/>
      <c t="s" s="100" r="Y27">
        <v>755</v>
      </c>
      <c t="s" s="50" r="Z27">
        <v>1025</v>
      </c>
      <c t="s" s="100" r="AA27">
        <v>762</v>
      </c>
      <c t="s" s="59" r="AB27">
        <v>1020</v>
      </c>
      <c t="s" s="59" r="AC27">
        <v>1021</v>
      </c>
      <c t="s" s="59" r="AD27">
        <v>1027</v>
      </c>
    </row>
    <row customHeight="1" r="28" ht="12.0">
      <c t="s" s="50" r="A28">
        <v>1028</v>
      </c>
      <c s="50" r="B28"/>
      <c s="50" r="C28"/>
      <c t="str" s="35" r="D28">
        <f>if((A28=H28),"1","")</f>
        <v/>
      </c>
      <c s="50" r="E28"/>
      <c t="s" s="50" r="F28">
        <v>775</v>
      </c>
      <c t="s" s="50" r="G28">
        <v>1023</v>
      </c>
      <c t="s" s="50" r="H28">
        <v>1023</v>
      </c>
      <c t="str" s="4" r="I28">
        <f>MID(A28,10,2)</f>
        <v>SF</v>
      </c>
      <c t="str" s="50" r="J28">
        <f>MID(A28,12,3)</f>
        <v>01B</v>
      </c>
      <c t="str" s="50" r="K28">
        <f>VLOOKUP(I28,NodeType!A$2:D$37,4,FALSE)</f>
        <v>Shallow Profiler Science Float</v>
      </c>
      <c t="str" s="36" r="L28">
        <f>J28</f>
        <v>01B</v>
      </c>
      <c t="str" s="50" r="M28">
        <f>VLOOKUP(F28,Subsites!A$2:G$61,7,FALSE)</f>
        <v>Coastal Endurance Oregon Offshore</v>
      </c>
      <c t="str" s="50" r="N28">
        <f>K28 &amp; IF(ISBLANK(L28),"",(" " &amp; L28))</f>
        <v>Shallow Profiler Science Float 01B</v>
      </c>
      <c t="str" s="50" r="O28">
        <f>(N28 &amp; " - ") &amp; M28</f>
        <v>Shallow Profiler Science Float 01B - Coastal Endurance Oregon Offshore</v>
      </c>
      <c t="s" s="50" r="P28">
        <v>1024</v>
      </c>
      <c t="s" s="50" r="Q28">
        <v>981</v>
      </c>
      <c t="s" s="50" r="R28">
        <v>646</v>
      </c>
      <c t="s" s="50" r="S28">
        <v>14</v>
      </c>
      <c s="91" r="T28"/>
      <c s="32" r="U28"/>
      <c s="102" r="V28"/>
      <c s="50" r="W28"/>
      <c s="50" r="X28"/>
      <c t="s" s="100" r="Y28">
        <v>755</v>
      </c>
      <c t="s" s="50" r="Z28">
        <v>1026</v>
      </c>
      <c t="s" s="100" r="AA28">
        <v>772</v>
      </c>
      <c s="59" r="AB28"/>
      <c s="59" r="AC28"/>
      <c s="59" r="AD28"/>
    </row>
    <row customHeight="1" r="29" ht="12.0">
      <c t="s" s="50" r="A29">
        <v>1029</v>
      </c>
      <c s="50" r="B29"/>
      <c t="s" s="50" r="C29">
        <v>9</v>
      </c>
      <c t="str" s="35" r="D29">
        <f>if((A29=H29),"1","")</f>
        <v>1</v>
      </c>
      <c t="s" s="50" r="E29">
        <v>9</v>
      </c>
      <c t="s" s="50" r="F29">
        <v>778</v>
      </c>
      <c s="50" r="G29"/>
      <c t="s" s="50" r="H29">
        <v>1029</v>
      </c>
      <c t="str" s="100" r="I29">
        <f>MID(A29,10,2)</f>
        <v>SM</v>
      </c>
      <c t="str" s="50" r="J29">
        <f>MID(A29,12,3)</f>
        <v>001</v>
      </c>
      <c t="str" s="50" r="K29">
        <f>VLOOKUP(I29,NodeType!A$2:D$37,4,FALSE)</f>
        <v>Standard Power Surface Mooring</v>
      </c>
      <c s="36" r="L29"/>
      <c t="str" s="50" r="M29">
        <f>VLOOKUP(F29,Subsites!A$2:G$61,7,FALSE)</f>
        <v>Coastal Endurance Oregon Offshore</v>
      </c>
      <c t="str" s="50" r="N29">
        <f>K29 &amp; IF(ISBLANK(L29),"",(" " &amp; L29))</f>
        <v>Standard Power Surface Mooring</v>
      </c>
      <c t="str" s="50" r="O29">
        <f>(N29 &amp; " - ") &amp; M29</f>
        <v>Standard Power Surface Mooring - Coastal Endurance Oregon Offshore</v>
      </c>
      <c t="s" s="50" r="P29">
        <v>997</v>
      </c>
      <c t="s" s="50" r="Q29">
        <v>998</v>
      </c>
      <c t="s" s="50" r="R29">
        <v>646</v>
      </c>
      <c s="50" r="S29"/>
      <c s="91" r="T29"/>
      <c s="32" r="U29"/>
      <c s="102" r="V29"/>
      <c s="50" r="W29"/>
      <c s="50" r="X29"/>
      <c s="50" r="Y29"/>
      <c s="50" r="Z29"/>
      <c s="50" r="AA29"/>
      <c s="59" r="AB29"/>
      <c s="59" r="AC29"/>
      <c s="59" r="AD29"/>
    </row>
    <row customHeight="1" r="30" ht="12.0">
      <c t="s" s="50" r="A30">
        <v>1030</v>
      </c>
      <c s="50" r="B30"/>
      <c s="50" r="C30"/>
      <c t="str" s="35" r="D30">
        <f>if((A30=H30),"1","")</f>
        <v/>
      </c>
      <c s="50" r="E30"/>
      <c t="s" s="50" r="F30">
        <v>778</v>
      </c>
      <c t="s" s="50" r="G30">
        <v>1029</v>
      </c>
      <c t="s" s="50" r="H30">
        <v>1029</v>
      </c>
      <c t="str" s="100" r="I30">
        <f>MID(A30,10,2)</f>
        <v>RI</v>
      </c>
      <c t="str" s="50" r="J30">
        <f>MID(A30,12,3)</f>
        <v>002</v>
      </c>
      <c t="str" s="50" r="K30">
        <f>VLOOKUP(I30,NodeType!A$2:D$37,4,FALSE)</f>
        <v>Mooring Riser</v>
      </c>
      <c t="str" s="36" r="L30">
        <f>J30</f>
        <v>002</v>
      </c>
      <c t="str" s="50" r="M30">
        <f>VLOOKUP(F30,Subsites!A$2:G$61,7,FALSE)</f>
        <v>Coastal Endurance Oregon Offshore</v>
      </c>
      <c t="str" s="50" r="N30">
        <f>(K30 &amp; " ") &amp; L30</f>
        <v>Mooring Riser 002</v>
      </c>
      <c t="str" s="50" r="O30">
        <f>(N30 &amp; " - ") &amp; M30</f>
        <v>Mooring Riser 002 - Coastal Endurance Oregon Offshore</v>
      </c>
      <c t="s" s="50" r="P30">
        <v>997</v>
      </c>
      <c t="s" s="50" r="Q30">
        <v>998</v>
      </c>
      <c t="s" s="50" r="R30">
        <v>646</v>
      </c>
      <c s="50" r="S30"/>
      <c s="91" r="T30"/>
      <c s="32" r="U30"/>
      <c s="102" r="V30"/>
      <c s="50" r="W30"/>
      <c s="50" r="X30"/>
      <c s="50" r="Y30"/>
      <c s="50" r="Z30"/>
      <c s="50" r="AA30"/>
      <c s="59" r="AB30"/>
      <c s="59" r="AC30"/>
      <c s="59" r="AD30"/>
    </row>
    <row customHeight="1" r="31" ht="12.0">
      <c t="s" s="50" r="A31">
        <v>1031</v>
      </c>
      <c s="50" r="B31"/>
      <c s="50" r="C31"/>
      <c t="str" s="35" r="D31">
        <f>if((A31=H31),"1","")</f>
        <v/>
      </c>
      <c s="50" r="E31"/>
      <c t="s" s="50" r="F31">
        <v>778</v>
      </c>
      <c t="s" s="50" r="G31">
        <v>1029</v>
      </c>
      <c t="s" s="50" r="H31">
        <v>1029</v>
      </c>
      <c t="str" s="100" r="I31">
        <f>MID(A31,10,2)</f>
        <v>RI</v>
      </c>
      <c t="str" s="50" r="J31">
        <f>MID(A31,12,3)</f>
        <v>003</v>
      </c>
      <c t="str" s="50" r="K31">
        <f>VLOOKUP(I31,NodeType!A$2:D$37,4,FALSE)</f>
        <v>Mooring Riser</v>
      </c>
      <c t="str" s="36" r="L31">
        <f>J31</f>
        <v>003</v>
      </c>
      <c t="str" s="50" r="M31">
        <f>VLOOKUP(F31,Subsites!A$2:G$61,7,FALSE)</f>
        <v>Coastal Endurance Oregon Offshore</v>
      </c>
      <c t="str" s="50" r="N31">
        <f>(K31 &amp; " ") &amp; L31</f>
        <v>Mooring Riser 003</v>
      </c>
      <c t="str" s="50" r="O31">
        <f>(N31 &amp; " - ") &amp; M31</f>
        <v>Mooring Riser 003 - Coastal Endurance Oregon Offshore</v>
      </c>
      <c t="s" s="50" r="P31">
        <v>997</v>
      </c>
      <c t="s" s="50" r="Q31">
        <v>998</v>
      </c>
      <c t="s" s="50" r="R31">
        <v>646</v>
      </c>
      <c s="50" r="S31"/>
      <c s="91" r="T31"/>
      <c s="32" r="U31"/>
      <c s="102" r="V31"/>
      <c s="50" r="W31"/>
      <c s="50" r="X31"/>
      <c s="50" r="Y31"/>
      <c s="50" r="Z31"/>
      <c s="50" r="AA31"/>
      <c s="59" r="AB31"/>
      <c s="59" r="AC31"/>
      <c s="59" r="AD31"/>
    </row>
    <row customHeight="1" r="32" ht="12.0">
      <c t="s" s="50" r="A32">
        <v>1032</v>
      </c>
      <c s="50" r="B32"/>
      <c s="50" r="C32"/>
      <c t="str" s="35" r="D32">
        <f>if((A32=H32),"1","")</f>
        <v/>
      </c>
      <c s="50" r="E32"/>
      <c t="s" s="50" r="F32">
        <v>778</v>
      </c>
      <c t="s" s="50" r="G32">
        <v>1029</v>
      </c>
      <c t="s" s="50" r="H32">
        <v>1029</v>
      </c>
      <c t="str" s="100" r="I32">
        <f>MID(A32,10,2)</f>
        <v>SB</v>
      </c>
      <c t="str" s="50" r="J32">
        <f>MID(A32,12,3)</f>
        <v>001</v>
      </c>
      <c t="str" s="50" r="K32">
        <f>VLOOKUP(I32,NodeType!A$2:D$37,4,FALSE)</f>
        <v>Surface Buoy</v>
      </c>
      <c t="str" s="36" r="L32">
        <f>J32</f>
        <v>001</v>
      </c>
      <c t="str" s="50" r="M32">
        <f>VLOOKUP(F32,Subsites!A$2:G$61,7,FALSE)</f>
        <v>Coastal Endurance Oregon Offshore</v>
      </c>
      <c t="str" s="50" r="N32">
        <f>(K32 &amp; " ") &amp; L32</f>
        <v>Surface Buoy 001</v>
      </c>
      <c t="str" s="50" r="O32">
        <f>(N32 &amp; " - ") &amp; M32</f>
        <v>Surface Buoy 001 - Coastal Endurance Oregon Offshore</v>
      </c>
      <c t="s" s="50" r="P32">
        <v>997</v>
      </c>
      <c t="s" s="50" r="Q32">
        <v>998</v>
      </c>
      <c t="s" s="50" r="R32">
        <v>646</v>
      </c>
      <c s="50" r="S32"/>
      <c s="91" r="T32"/>
      <c s="32" r="U32"/>
      <c s="102" r="V32"/>
      <c s="50" r="W32"/>
      <c s="87" r="X32"/>
      <c s="87" r="Y32"/>
      <c s="87" r="Z32"/>
      <c s="87" r="AA32"/>
      <c s="87" r="AB32"/>
      <c s="87" r="AC32"/>
      <c s="59" r="AD32"/>
    </row>
    <row customHeight="1" r="33" ht="12.0">
      <c t="s" s="50" r="A33">
        <v>1033</v>
      </c>
      <c s="50" r="B33"/>
      <c t="s" s="50" r="C33">
        <v>14</v>
      </c>
      <c t="str" s="35" r="D33">
        <f>if((A33=H33),"1","")</f>
        <v>1</v>
      </c>
      <c s="50" r="E33"/>
      <c t="s" s="50" r="F33">
        <v>781</v>
      </c>
      <c s="50" r="G33"/>
      <c t="s" s="50" r="H33">
        <v>1033</v>
      </c>
      <c t="str" s="100" r="I33">
        <f>MID(A33,10,2)</f>
        <v>GL</v>
      </c>
      <c t="str" s="50" r="J33">
        <f>MID(A33,12,3)</f>
        <v>001</v>
      </c>
      <c t="str" s="50" r="K33">
        <f>VLOOKUP(I33,NodeType!A$2:D$37,4,FALSE)</f>
        <v>Glider</v>
      </c>
      <c t="str" s="36" r="L33">
        <f>J33</f>
        <v>001</v>
      </c>
      <c t="str" s="50" r="M33">
        <f>VLOOKUP(F33,Subsites!A$2:G$61,7,FALSE)</f>
        <v>Coastal Endurance Mobile Assets</v>
      </c>
      <c t="str" s="50" r="N33">
        <f>K33 &amp; IF(ISBLANK(L33),"",(" " &amp; L33))</f>
        <v>Glider 001</v>
      </c>
      <c t="str" s="50" r="O33">
        <f>(N33 &amp; " - ") &amp; M33</f>
        <v>Glider 001 - Coastal Endurance Mobile Assets</v>
      </c>
      <c t="s" s="50" r="P33">
        <v>1034</v>
      </c>
      <c t="s" s="50" r="Q33">
        <v>1035</v>
      </c>
      <c t="s" s="50" r="R33">
        <v>646</v>
      </c>
      <c s="50" r="S33"/>
      <c t="s" s="91" r="T33">
        <v>1036</v>
      </c>
      <c s="32" r="U33">
        <v>41572</v>
      </c>
      <c s="102" r="V33"/>
      <c t="s" s="21" r="W33">
        <v>1037</v>
      </c>
      <c t="s" s="50" r="X33">
        <v>1038</v>
      </c>
      <c s="50" r="Y33"/>
      <c s="50" r="Z33"/>
      <c s="50" r="AA33"/>
      <c t="s" s="59" r="AB33">
        <v>1039</v>
      </c>
      <c t="s" s="59" r="AC33">
        <v>1040</v>
      </c>
      <c t="s" s="59" r="AD33">
        <v>1041</v>
      </c>
    </row>
    <row customHeight="1" r="34" ht="12.0">
      <c t="s" s="50" r="A34">
        <v>1042</v>
      </c>
      <c s="50" r="B34"/>
      <c t="s" s="50" r="C34">
        <v>14</v>
      </c>
      <c t="str" s="35" r="D34">
        <f>if((A34=H34),"1","")</f>
        <v>1</v>
      </c>
      <c s="50" r="E34"/>
      <c t="s" s="50" r="F34">
        <v>781</v>
      </c>
      <c s="50" r="G34"/>
      <c t="s" s="50" r="H34">
        <v>1042</v>
      </c>
      <c t="str" s="100" r="I34">
        <f>MID(A34,10,2)</f>
        <v>GL</v>
      </c>
      <c t="str" s="50" r="J34">
        <f>MID(A34,12,3)</f>
        <v>002</v>
      </c>
      <c t="str" s="50" r="K34">
        <f>VLOOKUP(I34,NodeType!A$2:D$37,4,FALSE)</f>
        <v>Glider</v>
      </c>
      <c t="str" s="36" r="L34">
        <f>J34</f>
        <v>002</v>
      </c>
      <c t="str" s="50" r="M34">
        <f>VLOOKUP(F34,Subsites!A$2:G$61,7,FALSE)</f>
        <v>Coastal Endurance Mobile Assets</v>
      </c>
      <c t="str" s="50" r="N34">
        <f>K34 &amp; IF(ISBLANK(L34),"",(" " &amp; L34))</f>
        <v>Glider 002</v>
      </c>
      <c t="str" s="50" r="O34">
        <f>(N34 &amp; " - ") &amp; M34</f>
        <v>Glider 002 - Coastal Endurance Mobile Assets</v>
      </c>
      <c t="s" s="50" r="P34">
        <v>1034</v>
      </c>
      <c t="s" s="50" r="Q34">
        <v>1035</v>
      </c>
      <c t="s" s="50" r="R34">
        <v>646</v>
      </c>
      <c s="50" r="S34"/>
      <c t="s" s="91" r="T34">
        <v>1036</v>
      </c>
      <c s="32" r="U34">
        <v>41572</v>
      </c>
      <c s="102" r="V34"/>
      <c t="s" s="21" r="W34">
        <v>1037</v>
      </c>
      <c t="s" s="50" r="X34">
        <v>1038</v>
      </c>
      <c s="50" r="Y34"/>
      <c s="50" r="Z34"/>
      <c s="50" r="AA34"/>
      <c t="s" s="59" r="AB34">
        <v>1039</v>
      </c>
      <c t="s" s="59" r="AC34">
        <v>1043</v>
      </c>
      <c t="s" s="59" r="AD34">
        <v>1041</v>
      </c>
    </row>
    <row customHeight="1" r="35" ht="12.0">
      <c t="s" s="50" r="A35">
        <v>1044</v>
      </c>
      <c s="50" r="B35"/>
      <c t="s" s="50" r="C35">
        <v>14</v>
      </c>
      <c t="str" s="35" r="D35">
        <f>if((A35=H35),"1","")</f>
        <v>1</v>
      </c>
      <c s="50" r="E35"/>
      <c t="s" s="50" r="F35">
        <v>781</v>
      </c>
      <c s="50" r="G35"/>
      <c t="s" s="50" r="H35">
        <v>1044</v>
      </c>
      <c t="str" s="100" r="I35">
        <f>MID(A35,10,2)</f>
        <v>GL</v>
      </c>
      <c t="str" s="50" r="J35">
        <f>MID(A35,12,3)</f>
        <v>003</v>
      </c>
      <c t="str" s="50" r="K35">
        <f>VLOOKUP(I35,NodeType!A$2:D$37,4,FALSE)</f>
        <v>Glider</v>
      </c>
      <c t="str" s="36" r="L35">
        <f>J35</f>
        <v>003</v>
      </c>
      <c t="str" s="50" r="M35">
        <f>VLOOKUP(F35,Subsites!A$2:G$61,7,FALSE)</f>
        <v>Coastal Endurance Mobile Assets</v>
      </c>
      <c t="str" s="50" r="N35">
        <f>K35 &amp; IF(ISBLANK(L35),"",(" " &amp; L35))</f>
        <v>Glider 003</v>
      </c>
      <c t="str" s="50" r="O35">
        <f>(N35 &amp; " - ") &amp; M35</f>
        <v>Glider 003 - Coastal Endurance Mobile Assets</v>
      </c>
      <c t="s" s="50" r="P35">
        <v>1034</v>
      </c>
      <c t="s" s="50" r="Q35">
        <v>1035</v>
      </c>
      <c t="s" s="50" r="R35">
        <v>646</v>
      </c>
      <c s="50" r="S35"/>
      <c t="s" s="91" r="T35">
        <v>1036</v>
      </c>
      <c s="32" r="U35">
        <v>41572</v>
      </c>
      <c s="102" r="V35"/>
      <c t="s" s="21" r="W35">
        <v>1037</v>
      </c>
      <c t="s" s="50" r="X35">
        <v>1038</v>
      </c>
      <c s="50" r="Y35"/>
      <c s="50" r="Z35"/>
      <c s="50" r="AA35"/>
      <c t="s" s="59" r="AB35">
        <v>1039</v>
      </c>
      <c t="s" s="59" r="AC35">
        <v>1045</v>
      </c>
      <c t="s" s="59" r="AD35">
        <v>1041</v>
      </c>
    </row>
    <row customHeight="1" r="36" ht="12.0">
      <c t="s" s="50" r="A36">
        <v>1046</v>
      </c>
      <c s="50" r="B36"/>
      <c t="s" s="50" r="C36">
        <v>14</v>
      </c>
      <c t="str" s="35" r="D36">
        <f>if((A36=H36),"1","")</f>
        <v>1</v>
      </c>
      <c s="50" r="E36"/>
      <c t="s" s="50" r="F36">
        <v>781</v>
      </c>
      <c s="50" r="G36"/>
      <c t="s" s="50" r="H36">
        <v>1046</v>
      </c>
      <c t="str" s="100" r="I36">
        <f>MID(A36,10,2)</f>
        <v>GL</v>
      </c>
      <c t="str" s="50" r="J36">
        <f>MID(A36,12,3)</f>
        <v>004</v>
      </c>
      <c t="str" s="50" r="K36">
        <f>VLOOKUP(I36,NodeType!A$2:D$37,4,FALSE)</f>
        <v>Glider</v>
      </c>
      <c t="str" s="36" r="L36">
        <f>J36</f>
        <v>004</v>
      </c>
      <c t="str" s="50" r="M36">
        <f>VLOOKUP(F36,Subsites!A$2:G$61,7,FALSE)</f>
        <v>Coastal Endurance Mobile Assets</v>
      </c>
      <c t="str" s="50" r="N36">
        <f>K36 &amp; IF(ISBLANK(L36),"",(" " &amp; L36))</f>
        <v>Glider 004</v>
      </c>
      <c t="str" s="50" r="O36">
        <f>(N36 &amp; " - ") &amp; M36</f>
        <v>Glider 004 - Coastal Endurance Mobile Assets</v>
      </c>
      <c t="s" s="50" r="P36">
        <v>1034</v>
      </c>
      <c t="s" s="50" r="Q36">
        <v>1035</v>
      </c>
      <c t="s" s="50" r="R36">
        <v>646</v>
      </c>
      <c s="50" r="S36"/>
      <c t="s" s="91" r="T36">
        <v>1036</v>
      </c>
      <c s="32" r="U36">
        <v>41572</v>
      </c>
      <c s="102" r="V36"/>
      <c t="s" s="21" r="W36">
        <v>1037</v>
      </c>
      <c t="s" s="50" r="X36">
        <v>1047</v>
      </c>
      <c s="50" r="Y36"/>
      <c s="50" r="Z36"/>
      <c s="50" r="AA36"/>
      <c t="s" s="59" r="AB36">
        <v>1039</v>
      </c>
      <c t="s" s="59" r="AC36">
        <v>1048</v>
      </c>
      <c t="s" s="59" r="AD36">
        <v>1041</v>
      </c>
    </row>
    <row customHeight="1" r="37" ht="12.0">
      <c t="s" s="50" r="A37">
        <v>1049</v>
      </c>
      <c s="50" r="B37"/>
      <c t="s" s="50" r="C37">
        <v>14</v>
      </c>
      <c t="str" s="35" r="D37">
        <f>if((A37=H37),"1","")</f>
        <v>1</v>
      </c>
      <c s="50" r="E37"/>
      <c t="s" s="50" r="F37">
        <v>781</v>
      </c>
      <c s="50" r="G37"/>
      <c t="s" s="50" r="H37">
        <v>1049</v>
      </c>
      <c t="str" s="100" r="I37">
        <f>MID(A37,10,2)</f>
        <v>GL</v>
      </c>
      <c t="str" s="50" r="J37">
        <f>MID(A37,12,3)</f>
        <v>005</v>
      </c>
      <c t="str" s="50" r="K37">
        <f>VLOOKUP(I37,NodeType!A$2:D$37,4,FALSE)</f>
        <v>Glider</v>
      </c>
      <c t="str" s="36" r="L37">
        <f>J37</f>
        <v>005</v>
      </c>
      <c t="str" s="50" r="M37">
        <f>VLOOKUP(F37,Subsites!A$2:G$61,7,FALSE)</f>
        <v>Coastal Endurance Mobile Assets</v>
      </c>
      <c t="str" s="50" r="N37">
        <f>K37 &amp; IF(ISBLANK(L37),"",(" " &amp; L37))</f>
        <v>Glider 005</v>
      </c>
      <c t="str" s="50" r="O37">
        <f>(N37 &amp; " - ") &amp; M37</f>
        <v>Glider 005 - Coastal Endurance Mobile Assets</v>
      </c>
      <c t="s" s="50" r="P37">
        <v>1034</v>
      </c>
      <c t="s" s="50" r="Q37">
        <v>1035</v>
      </c>
      <c t="s" s="50" r="R37">
        <v>646</v>
      </c>
      <c s="50" r="S37"/>
      <c t="s" s="91" r="T37">
        <v>1036</v>
      </c>
      <c s="32" r="U37">
        <v>41572</v>
      </c>
      <c s="102" r="V37"/>
      <c t="s" s="21" r="W37">
        <v>1037</v>
      </c>
      <c t="s" s="50" r="X37">
        <v>1047</v>
      </c>
      <c s="50" r="Y37"/>
      <c s="50" r="Z37"/>
      <c s="50" r="AA37"/>
      <c t="s" s="59" r="AB37">
        <v>1039</v>
      </c>
      <c t="s" s="59" r="AC37">
        <v>1050</v>
      </c>
      <c t="s" s="59" r="AD37">
        <v>1041</v>
      </c>
    </row>
    <row customHeight="1" r="38" ht="12.0">
      <c t="s" s="50" r="A38">
        <v>1051</v>
      </c>
      <c s="50" r="B38"/>
      <c t="s" s="50" r="C38">
        <v>14</v>
      </c>
      <c t="str" s="35" r="D38">
        <f>if((A38=H38),"1","")</f>
        <v>1</v>
      </c>
      <c s="50" r="E38"/>
      <c t="s" s="50" r="F38">
        <v>781</v>
      </c>
      <c s="50" r="G38"/>
      <c t="s" s="50" r="H38">
        <v>1051</v>
      </c>
      <c t="str" s="100" r="I38">
        <f>MID(A38,10,2)</f>
        <v>GL</v>
      </c>
      <c t="str" s="50" r="J38">
        <f>MID(A38,12,3)</f>
        <v>006</v>
      </c>
      <c t="str" s="50" r="K38">
        <f>VLOOKUP(I38,NodeType!A$2:D$37,4,FALSE)</f>
        <v>Glider</v>
      </c>
      <c t="str" s="36" r="L38">
        <f>J38</f>
        <v>006</v>
      </c>
      <c t="str" s="50" r="M38">
        <f>VLOOKUP(F38,Subsites!A$2:G$61,7,FALSE)</f>
        <v>Coastal Endurance Mobile Assets</v>
      </c>
      <c t="str" s="50" r="N38">
        <f>K38 &amp; IF(ISBLANK(L38),"",(" " &amp; L38))</f>
        <v>Glider 006</v>
      </c>
      <c t="str" s="50" r="O38">
        <f>(N38 &amp; " - ") &amp; M38</f>
        <v>Glider 006 - Coastal Endurance Mobile Assets</v>
      </c>
      <c t="s" s="50" r="P38">
        <v>1034</v>
      </c>
      <c t="s" s="50" r="Q38">
        <v>1035</v>
      </c>
      <c t="s" s="50" r="R38">
        <v>646</v>
      </c>
      <c s="50" r="S38"/>
      <c t="s" s="91" r="T38">
        <v>1036</v>
      </c>
      <c s="32" r="U38">
        <v>41572</v>
      </c>
      <c s="102" r="V38"/>
      <c t="s" s="21" r="W38">
        <v>1037</v>
      </c>
      <c t="s" s="50" r="X38">
        <v>1047</v>
      </c>
      <c s="50" r="Y38"/>
      <c s="50" r="Z38"/>
      <c s="50" r="AA38"/>
      <c t="s" s="59" r="AB38">
        <v>1039</v>
      </c>
      <c t="s" s="59" r="AC38">
        <v>1052</v>
      </c>
      <c t="s" s="59" r="AD38">
        <v>1041</v>
      </c>
    </row>
    <row customHeight="1" r="39" ht="12.0">
      <c t="s" s="50" r="A39">
        <v>1053</v>
      </c>
      <c s="50" r="B39"/>
      <c t="s" s="50" r="C39">
        <v>14</v>
      </c>
      <c t="str" s="35" r="D39">
        <f>if((A39=H39),"1","")</f>
        <v>1</v>
      </c>
      <c t="s" s="50" r="E39">
        <v>9</v>
      </c>
      <c t="s" s="50" r="F39">
        <v>787</v>
      </c>
      <c s="50" r="G39"/>
      <c t="s" s="50" r="H39">
        <v>1053</v>
      </c>
      <c t="str" s="100" r="I39">
        <f>MID(A39,10,2)</f>
        <v>LM</v>
      </c>
      <c t="str" s="50" r="J39">
        <f>MID(A39,12,3)</f>
        <v>001</v>
      </c>
      <c t="str" s="50" r="K39">
        <f>VLOOKUP(I39,NodeType!A$2:D$37,4,FALSE)</f>
        <v>Low Power Surface Mooring</v>
      </c>
      <c s="36" r="L39"/>
      <c t="str" s="50" r="M39">
        <f>VLOOKUP(F39,Subsites!A$2:G$61,7,FALSE)</f>
        <v>Coastal Endurance Washington Inshore</v>
      </c>
      <c t="str" s="50" r="N39">
        <f>K39 &amp; IF(ISBLANK(L39),"",(" " &amp; L39))</f>
        <v>Low Power Surface Mooring</v>
      </c>
      <c t="str" s="50" r="O39">
        <f>(N39 &amp; " - ") &amp; M39</f>
        <v>Low Power Surface Mooring - Coastal Endurance Washington Inshore</v>
      </c>
      <c t="s" s="50" r="P39">
        <v>967</v>
      </c>
      <c t="s" s="50" r="Q39">
        <v>968</v>
      </c>
      <c t="s" s="50" r="R39">
        <v>646</v>
      </c>
      <c s="50" r="S39"/>
      <c s="91" r="T39"/>
      <c s="32" r="U39"/>
      <c s="102" r="V39"/>
      <c s="50" r="W39"/>
      <c t="s" s="50" r="X39">
        <v>977</v>
      </c>
      <c s="50" r="Y39"/>
      <c s="50" r="Z39"/>
      <c s="50" r="AA39"/>
      <c s="59" r="AB39"/>
      <c s="59" r="AC39"/>
      <c s="59" r="AD39"/>
    </row>
    <row customHeight="1" r="40" ht="12.0">
      <c t="s" s="50" r="A40">
        <v>1054</v>
      </c>
      <c s="50" r="B40"/>
      <c s="50" r="C40"/>
      <c t="str" s="35" r="D40">
        <f>if((A40=H40),"1","")</f>
        <v/>
      </c>
      <c s="50" r="E40"/>
      <c t="s" s="50" r="F40">
        <v>787</v>
      </c>
      <c t="s" s="50" r="G40">
        <v>1053</v>
      </c>
      <c t="s" s="50" r="H40">
        <v>1053</v>
      </c>
      <c t="str" s="100" r="I40">
        <f>MID(A40,10,2)</f>
        <v>MF</v>
      </c>
      <c t="str" s="50" r="J40">
        <f>MID(A40,12,3)</f>
        <v>004</v>
      </c>
      <c t="str" s="50" r="K40">
        <f>VLOOKUP(I40,NodeType!A$2:D$37,4,FALSE)</f>
        <v>Multi-Function Node</v>
      </c>
      <c t="str" s="36" r="L40">
        <f>J40</f>
        <v>004</v>
      </c>
      <c t="str" s="50" r="M40">
        <f>VLOOKUP(F40,Subsites!A$2:G$61,7,FALSE)</f>
        <v>Coastal Endurance Washington Inshore</v>
      </c>
      <c t="str" s="50" r="N40">
        <f>(K40 &amp; " ") &amp; L40</f>
        <v>Multi-Function Node 004</v>
      </c>
      <c t="str" s="50" r="O40">
        <f>(N40 &amp; " - ") &amp; M40</f>
        <v>Multi-Function Node 004 - Coastal Endurance Washington Inshore</v>
      </c>
      <c t="s" s="50" r="P40">
        <v>967</v>
      </c>
      <c t="s" s="50" r="Q40">
        <v>968</v>
      </c>
      <c t="s" s="50" r="R40">
        <v>646</v>
      </c>
      <c s="50" r="S40"/>
      <c s="91" r="T40"/>
      <c s="32" r="U40"/>
      <c s="102" r="V40"/>
      <c s="50" r="W40"/>
      <c t="s" s="50" r="X40">
        <v>977</v>
      </c>
      <c s="50" r="Y40"/>
      <c s="50" r="Z40"/>
      <c s="50" r="AA40"/>
      <c s="59" r="AB40"/>
      <c s="59" r="AC40"/>
      <c s="59" r="AD40"/>
    </row>
    <row customHeight="1" r="41" ht="12.0">
      <c t="s" s="50" r="A41">
        <v>1055</v>
      </c>
      <c s="50" r="B41"/>
      <c s="50" r="C41"/>
      <c t="str" s="35" r="D41">
        <f>if((A41=H41),"1","")</f>
        <v/>
      </c>
      <c s="50" r="E41"/>
      <c t="s" s="50" r="F41">
        <v>787</v>
      </c>
      <c t="s" s="50" r="G41">
        <v>1053</v>
      </c>
      <c t="s" s="50" r="H41">
        <v>1053</v>
      </c>
      <c t="str" s="100" r="I41">
        <f>MID(A41,10,2)</f>
        <v>MF</v>
      </c>
      <c t="str" s="50" r="J41">
        <f>MID(A41,12,3)</f>
        <v>005</v>
      </c>
      <c t="str" s="50" r="K41">
        <f>VLOOKUP(I41,NodeType!A$2:D$37,4,FALSE)</f>
        <v>Multi-Function Node</v>
      </c>
      <c t="str" s="36" r="L41">
        <f>J41</f>
        <v>005</v>
      </c>
      <c t="str" s="50" r="M41">
        <f>VLOOKUP(F41,Subsites!A$2:G$61,7,FALSE)</f>
        <v>Coastal Endurance Washington Inshore</v>
      </c>
      <c t="str" s="50" r="N41">
        <f>(K41 &amp; " ") &amp; L41</f>
        <v>Multi-Function Node 005</v>
      </c>
      <c t="str" s="50" r="O41">
        <f>(N41 &amp; " - ") &amp; M41</f>
        <v>Multi-Function Node 005 - Coastal Endurance Washington Inshore</v>
      </c>
      <c t="s" s="50" r="P41">
        <v>967</v>
      </c>
      <c t="s" s="50" r="Q41">
        <v>968</v>
      </c>
      <c t="s" s="50" r="R41">
        <v>646</v>
      </c>
      <c s="50" r="S41"/>
      <c s="91" r="T41"/>
      <c s="32" r="U41"/>
      <c s="102" r="V41"/>
      <c s="50" r="W41"/>
      <c t="s" s="50" r="X41">
        <v>977</v>
      </c>
      <c s="50" r="Y41"/>
      <c s="50" r="Z41"/>
      <c s="50" r="AA41"/>
      <c s="59" r="AB41"/>
      <c s="59" r="AC41"/>
      <c s="59" r="AD41"/>
    </row>
    <row customHeight="1" r="42" ht="12.0">
      <c t="s" s="50" r="A42">
        <v>1056</v>
      </c>
      <c s="50" r="B42"/>
      <c s="50" r="C42"/>
      <c t="str" s="35" r="D42">
        <f>if((A42=H42),"1","")</f>
        <v/>
      </c>
      <c s="50" r="E42"/>
      <c t="s" s="50" r="F42">
        <v>787</v>
      </c>
      <c t="s" s="50" r="G42">
        <v>1053</v>
      </c>
      <c t="s" s="50" r="H42">
        <v>1053</v>
      </c>
      <c t="str" s="100" r="I42">
        <f>MID(A42,10,2)</f>
        <v>RI</v>
      </c>
      <c t="str" s="50" r="J42">
        <f>MID(A42,12,3)</f>
        <v>002</v>
      </c>
      <c t="str" s="50" r="K42">
        <f>VLOOKUP(I42,NodeType!A$2:D$37,4,FALSE)</f>
        <v>Mooring Riser</v>
      </c>
      <c t="str" s="36" r="L42">
        <f>J42</f>
        <v>002</v>
      </c>
      <c t="str" s="50" r="M42">
        <f>VLOOKUP(F42,Subsites!A$2:G$61,7,FALSE)</f>
        <v>Coastal Endurance Washington Inshore</v>
      </c>
      <c t="str" s="50" r="N42">
        <f>(K42 &amp; " ") &amp; L42</f>
        <v>Mooring Riser 002</v>
      </c>
      <c t="str" s="50" r="O42">
        <f>(N42 &amp; " - ") &amp; M42</f>
        <v>Mooring Riser 002 - Coastal Endurance Washington Inshore</v>
      </c>
      <c t="s" s="50" r="P42">
        <v>967</v>
      </c>
      <c t="s" s="50" r="Q42">
        <v>968</v>
      </c>
      <c t="s" s="50" r="R42">
        <v>646</v>
      </c>
      <c s="50" r="S42"/>
      <c s="91" r="T42"/>
      <c s="32" r="U42"/>
      <c s="102" r="V42"/>
      <c s="50" r="W42"/>
      <c t="s" s="50" r="X42">
        <v>977</v>
      </c>
      <c s="50" r="Y42"/>
      <c s="50" r="Z42"/>
      <c s="50" r="AA42"/>
      <c s="59" r="AB42"/>
      <c s="59" r="AC42"/>
      <c s="59" r="AD42"/>
    </row>
    <row customHeight="1" r="43" ht="12.0">
      <c t="s" s="50" r="A43">
        <v>1057</v>
      </c>
      <c s="50" r="B43"/>
      <c s="50" r="C43"/>
      <c t="str" s="35" r="D43">
        <f>if((A43=H43),"1","")</f>
        <v/>
      </c>
      <c s="50" r="E43"/>
      <c t="s" s="50" r="F43">
        <v>787</v>
      </c>
      <c t="s" s="50" r="G43">
        <v>1053</v>
      </c>
      <c t="s" s="50" r="H43">
        <v>1053</v>
      </c>
      <c t="str" s="100" r="I43">
        <f>MID(A43,10,2)</f>
        <v>RI</v>
      </c>
      <c t="str" s="50" r="J43">
        <f>MID(A43,12,3)</f>
        <v>003</v>
      </c>
      <c t="str" s="50" r="K43">
        <f>VLOOKUP(I43,NodeType!A$2:D$37,4,FALSE)</f>
        <v>Mooring Riser</v>
      </c>
      <c t="str" s="36" r="L43">
        <f>J43</f>
        <v>003</v>
      </c>
      <c t="str" s="50" r="M43">
        <f>VLOOKUP(F43,Subsites!A$2:G$61,7,FALSE)</f>
        <v>Coastal Endurance Washington Inshore</v>
      </c>
      <c t="str" s="50" r="N43">
        <f>(K43 &amp; " ") &amp; L43</f>
        <v>Mooring Riser 003</v>
      </c>
      <c t="str" s="50" r="O43">
        <f>(N43 &amp; " - ") &amp; M43</f>
        <v>Mooring Riser 003 - Coastal Endurance Washington Inshore</v>
      </c>
      <c t="s" s="50" r="P43">
        <v>967</v>
      </c>
      <c t="s" s="50" r="Q43">
        <v>968</v>
      </c>
      <c t="s" s="50" r="R43">
        <v>646</v>
      </c>
      <c s="50" r="S43"/>
      <c s="91" r="T43"/>
      <c s="32" r="U43"/>
      <c s="102" r="V43"/>
      <c s="50" r="W43"/>
      <c t="s" s="50" r="X43">
        <v>977</v>
      </c>
      <c s="50" r="Y43"/>
      <c s="50" r="Z43"/>
      <c s="50" r="AA43"/>
      <c s="59" r="AB43"/>
      <c s="59" r="AC43"/>
      <c s="59" r="AD43"/>
    </row>
    <row customHeight="1" r="44" ht="12.0">
      <c t="s" s="50" r="A44">
        <v>1058</v>
      </c>
      <c s="50" r="B44"/>
      <c s="50" r="C44"/>
      <c t="str" s="35" r="D44">
        <f>if((A44=H44),"1","")</f>
        <v/>
      </c>
      <c s="50" r="E44"/>
      <c t="s" s="50" r="F44">
        <v>787</v>
      </c>
      <c t="s" s="50" r="G44">
        <v>1053</v>
      </c>
      <c t="s" s="50" r="H44">
        <v>1053</v>
      </c>
      <c t="str" s="100" r="I44">
        <f>MID(A44,10,2)</f>
        <v>SB</v>
      </c>
      <c t="str" s="50" r="J44">
        <f>MID(A44,12,3)</f>
        <v>001</v>
      </c>
      <c t="str" s="50" r="K44">
        <f>VLOOKUP(I44,NodeType!A$2:D$37,4,FALSE)</f>
        <v>Surface Buoy</v>
      </c>
      <c t="str" s="36" r="L44">
        <f>J44</f>
        <v>001</v>
      </c>
      <c t="str" s="50" r="M44">
        <f>VLOOKUP(F44,Subsites!A$2:G$61,7,FALSE)</f>
        <v>Coastal Endurance Washington Inshore</v>
      </c>
      <c t="str" s="50" r="N44">
        <f>(K44 &amp; " ") &amp; L44</f>
        <v>Surface Buoy 001</v>
      </c>
      <c t="str" s="50" r="O44">
        <f>(N44 &amp; " - ") &amp; M44</f>
        <v>Surface Buoy 001 - Coastal Endurance Washington Inshore</v>
      </c>
      <c t="s" s="50" r="P44">
        <v>967</v>
      </c>
      <c t="s" s="50" r="Q44">
        <v>968</v>
      </c>
      <c t="s" s="50" r="R44">
        <v>646</v>
      </c>
      <c s="50" r="S44"/>
      <c s="91" r="T44"/>
      <c s="32" r="U44"/>
      <c s="102" r="V44"/>
      <c s="50" r="W44"/>
      <c t="s" s="50" r="X44">
        <v>977</v>
      </c>
      <c s="50" r="Y44"/>
      <c s="50" r="Z44"/>
      <c s="50" r="AA44"/>
      <c s="59" r="AB44"/>
      <c s="59" r="AC44"/>
      <c s="59" r="AD44"/>
    </row>
    <row customHeight="1" r="45" ht="12.0">
      <c t="s" s="50" r="A45">
        <v>1059</v>
      </c>
      <c s="50" r="B45"/>
      <c t="s" s="50" r="C45">
        <v>14</v>
      </c>
      <c t="str" s="35" r="D45">
        <f>if((A45=H45),"1","")</f>
        <v>1</v>
      </c>
      <c t="s" s="50" r="E45">
        <v>9</v>
      </c>
      <c t="s" s="50" r="F45">
        <v>791</v>
      </c>
      <c s="50" r="G45"/>
      <c t="s" s="50" r="H45">
        <v>1059</v>
      </c>
      <c t="str" s="100" r="I45">
        <f>MID(A45,10,2)</f>
        <v>CP</v>
      </c>
      <c t="str" s="50" r="J45">
        <f>MID(A45,12,3)</f>
        <v>001</v>
      </c>
      <c t="str" s="50" r="K45">
        <f>VLOOKUP(I45,NodeType!A$2:D$37,4,FALSE)</f>
        <v>Surface Piercing Profiler Mooring</v>
      </c>
      <c s="36" r="L45"/>
      <c t="str" s="50" r="M45">
        <f>VLOOKUP(F45,Subsites!A$2:G$61,7,FALSE)</f>
        <v>Coastal Endurance Washington Inshore</v>
      </c>
      <c t="str" s="50" r="N45">
        <f>K45 &amp; IF(ISBLANK(L45),"",(" " &amp; L45))</f>
        <v>Surface Piercing Profiler Mooring</v>
      </c>
      <c t="str" s="50" r="O45">
        <f>(N45 &amp; " - ") &amp; M45</f>
        <v>Surface Piercing Profiler Mooring - Coastal Endurance Washington Inshore</v>
      </c>
      <c t="s" s="50" r="P45">
        <v>976</v>
      </c>
      <c t="s" s="50" r="Q45">
        <v>968</v>
      </c>
      <c t="s" s="50" r="R45">
        <v>646</v>
      </c>
      <c s="50" r="S45"/>
      <c s="91" r="T45"/>
      <c s="32" r="U45"/>
      <c s="102" r="V45"/>
      <c s="50" r="W45"/>
      <c s="50" r="X45"/>
      <c s="50" r="Y45"/>
      <c s="50" r="Z45"/>
      <c s="50" r="AA45"/>
      <c s="59" r="AB45"/>
      <c s="59" r="AC45"/>
      <c s="59" r="AD45"/>
    </row>
    <row customHeight="1" r="46" ht="12.0">
      <c t="s" s="50" r="A46">
        <v>1060</v>
      </c>
      <c s="50" r="B46"/>
      <c s="50" r="C46"/>
      <c t="str" s="35" r="D46">
        <f>if((A46=H46),"1","")</f>
        <v/>
      </c>
      <c s="50" r="E46"/>
      <c t="s" s="50" r="F46">
        <v>791</v>
      </c>
      <c t="s" s="50" r="G46">
        <v>1059</v>
      </c>
      <c t="s" s="50" r="H46">
        <v>1059</v>
      </c>
      <c t="str" s="100" r="I46">
        <f>MID(A46,10,2)</f>
        <v>SP</v>
      </c>
      <c t="str" s="50" r="J46">
        <f>MID(A46,12,3)</f>
        <v>001</v>
      </c>
      <c t="str" s="50" r="K46">
        <f>VLOOKUP(I46,NodeType!A$2:D$37,4,FALSE)</f>
        <v>Surface-Piercing Profiler</v>
      </c>
      <c t="str" s="36" r="L46">
        <f>J46</f>
        <v>001</v>
      </c>
      <c t="str" s="50" r="M46">
        <f>VLOOKUP(F46,Subsites!A$2:G$61,7,FALSE)</f>
        <v>Coastal Endurance Washington Inshore</v>
      </c>
      <c t="str" s="50" r="N46">
        <f>(K46 &amp; " ") &amp; L46</f>
        <v>Surface-Piercing Profiler 001</v>
      </c>
      <c t="str" s="50" r="O46">
        <f>(N46 &amp; " - ") &amp; M46</f>
        <v>Surface-Piercing Profiler 001 - Coastal Endurance Washington Inshore</v>
      </c>
      <c t="s" s="50" r="P46">
        <v>976</v>
      </c>
      <c t="s" s="50" r="Q46">
        <v>968</v>
      </c>
      <c t="s" s="50" r="R46">
        <v>646</v>
      </c>
      <c s="50" r="S46"/>
      <c s="91" r="T46"/>
      <c s="32" r="U46"/>
      <c s="102" r="V46"/>
      <c s="50" r="W46"/>
      <c s="50" r="X46"/>
      <c s="50" r="Y46"/>
      <c s="50" r="Z46"/>
      <c s="50" r="AA46"/>
      <c s="59" r="AB46"/>
      <c s="59" r="AC46"/>
      <c s="59" r="AD46"/>
    </row>
    <row customHeight="1" r="47" ht="12.0">
      <c t="s" s="50" r="A47">
        <v>1061</v>
      </c>
      <c s="50" r="B47"/>
      <c t="s" s="50" r="C47">
        <v>9</v>
      </c>
      <c t="str" s="35" r="D47">
        <f>if((A47=H47),"1","")</f>
        <v>1</v>
      </c>
      <c t="s" s="50" r="E47">
        <v>9</v>
      </c>
      <c t="s" s="50" r="F47">
        <v>793</v>
      </c>
      <c s="50" r="G47"/>
      <c t="s" s="50" r="H47">
        <v>1061</v>
      </c>
      <c t="str" s="100" r="I47">
        <f>MID(A47,10,2)</f>
        <v>HM</v>
      </c>
      <c t="str" s="50" r="J47">
        <f>MID(A47,12,3)</f>
        <v>001</v>
      </c>
      <c t="str" s="50" r="K47">
        <f>VLOOKUP(I47,NodeType!A$2:D$37,4,FALSE)</f>
        <v>High Power Surface Mooring</v>
      </c>
      <c s="36" r="L47"/>
      <c t="str" s="50" r="M47">
        <f>VLOOKUP(F47,Subsites!A$2:G$61,7,FALSE)</f>
        <v>Coastal Endurance Washington Shelf</v>
      </c>
      <c t="str" s="50" r="N47">
        <f>K47 &amp; IF(ISBLANK(L47),"",(" " &amp; L47))</f>
        <v>High Power Surface Mooring</v>
      </c>
      <c t="str" s="50" r="O47">
        <f>(N47 &amp; " - ") &amp; M47</f>
        <v>High Power Surface Mooring - Coastal Endurance Washington Shelf</v>
      </c>
      <c t="s" s="50" r="P47">
        <v>997</v>
      </c>
      <c t="s" s="50" r="Q47">
        <v>998</v>
      </c>
      <c t="s" s="50" r="R47">
        <v>646</v>
      </c>
      <c s="50" r="S47"/>
      <c s="91" r="T47"/>
      <c s="32" r="U47"/>
      <c s="102" r="V47"/>
      <c s="50" r="W47"/>
      <c s="50" r="X47"/>
      <c s="50" r="Y47"/>
      <c s="50" r="Z47"/>
      <c s="50" r="AA47"/>
      <c s="59" r="AB47"/>
      <c s="59" r="AC47"/>
      <c s="59" r="AD47"/>
    </row>
    <row customHeight="1" r="48" ht="12.0">
      <c t="s" s="50" r="A48">
        <v>1062</v>
      </c>
      <c s="50" r="B48"/>
      <c s="50" r="C48"/>
      <c t="str" s="35" r="D48">
        <f>if((A48=H48),"1","")</f>
        <v/>
      </c>
      <c s="50" r="E48"/>
      <c t="s" s="50" r="F48">
        <v>793</v>
      </c>
      <c t="s" s="50" r="G48">
        <v>1061</v>
      </c>
      <c t="s" s="50" r="H48">
        <v>1061</v>
      </c>
      <c t="str" s="100" r="I48">
        <f>MID(A48,10,2)</f>
        <v>MF</v>
      </c>
      <c t="str" s="50" r="J48">
        <f>MID(A48,12,3)</f>
        <v>004</v>
      </c>
      <c t="str" s="50" r="K48">
        <f>VLOOKUP(I48,NodeType!A$2:D$37,4,FALSE)</f>
        <v>Multi-Function Node</v>
      </c>
      <c t="str" s="36" r="L48">
        <f>J48</f>
        <v>004</v>
      </c>
      <c t="str" s="50" r="M48">
        <f>VLOOKUP(F48,Subsites!A$2:G$61,7,FALSE)</f>
        <v>Coastal Endurance Washington Shelf</v>
      </c>
      <c t="str" s="50" r="N48">
        <f>(K48 &amp; " ") &amp; L48</f>
        <v>Multi-Function Node 004</v>
      </c>
      <c t="str" s="50" r="O48">
        <f>(N48 &amp; " - ") &amp; M48</f>
        <v>Multi-Function Node 004 - Coastal Endurance Washington Shelf</v>
      </c>
      <c t="s" s="50" r="P48">
        <v>997</v>
      </c>
      <c t="s" s="50" r="Q48">
        <v>998</v>
      </c>
      <c t="s" s="50" r="R48">
        <v>646</v>
      </c>
      <c s="50" r="S48"/>
      <c s="91" r="T48"/>
      <c s="32" r="U48"/>
      <c s="102" r="V48"/>
      <c s="50" r="W48"/>
      <c s="50" r="X48"/>
      <c s="50" r="Y48"/>
      <c s="50" r="Z48"/>
      <c s="50" r="AA48"/>
      <c s="59" r="AB48"/>
      <c s="59" r="AC48"/>
      <c s="59" r="AD48"/>
    </row>
    <row customHeight="1" r="49" ht="12.0">
      <c t="s" s="50" r="A49">
        <v>1063</v>
      </c>
      <c s="50" r="B49"/>
      <c s="50" r="C49"/>
      <c t="str" s="35" r="D49">
        <f>if((A49=H49),"1","")</f>
        <v/>
      </c>
      <c s="50" r="E49"/>
      <c t="s" s="50" r="F49">
        <v>793</v>
      </c>
      <c t="s" s="50" r="G49">
        <v>1061</v>
      </c>
      <c t="s" s="50" r="H49">
        <v>1061</v>
      </c>
      <c t="str" s="100" r="I49">
        <f>MID(A49,10,2)</f>
        <v>MF</v>
      </c>
      <c t="str" s="50" r="J49">
        <f>MID(A49,12,3)</f>
        <v>005</v>
      </c>
      <c t="str" s="50" r="K49">
        <f>VLOOKUP(I49,NodeType!A$2:D$37,4,FALSE)</f>
        <v>Multi-Function Node</v>
      </c>
      <c t="str" s="36" r="L49">
        <f>J49</f>
        <v>005</v>
      </c>
      <c t="str" s="50" r="M49">
        <f>VLOOKUP(F49,Subsites!A$2:G$61,7,FALSE)</f>
        <v>Coastal Endurance Washington Shelf</v>
      </c>
      <c t="str" s="50" r="N49">
        <f>(K49 &amp; " ") &amp; L49</f>
        <v>Multi-Function Node 005</v>
      </c>
      <c t="str" s="50" r="O49">
        <f>(N49 &amp; " - ") &amp; M49</f>
        <v>Multi-Function Node 005 - Coastal Endurance Washington Shelf</v>
      </c>
      <c t="s" s="50" r="P49">
        <v>997</v>
      </c>
      <c t="s" s="50" r="Q49">
        <v>998</v>
      </c>
      <c t="s" s="50" r="R49">
        <v>646</v>
      </c>
      <c s="50" r="S49"/>
      <c s="91" r="T49"/>
      <c s="32" r="U49"/>
      <c s="102" r="V49"/>
      <c s="50" r="W49"/>
      <c s="50" r="X49"/>
      <c s="50" r="Y49"/>
      <c s="50" r="Z49"/>
      <c s="50" r="AA49"/>
      <c s="59" r="AB49"/>
      <c s="59" r="AC49"/>
      <c s="59" r="AD49"/>
    </row>
    <row customHeight="1" r="50" ht="12.0">
      <c t="s" s="50" r="A50">
        <v>1064</v>
      </c>
      <c s="50" r="B50"/>
      <c s="50" r="C50"/>
      <c t="str" s="35" r="D50">
        <f>if((A50=H50),"1","")</f>
        <v/>
      </c>
      <c s="50" r="E50"/>
      <c t="s" s="50" r="F50">
        <v>793</v>
      </c>
      <c t="s" s="50" r="G50">
        <v>1061</v>
      </c>
      <c t="s" s="50" r="H50">
        <v>1061</v>
      </c>
      <c t="str" s="100" r="I50">
        <f>MID(A50,10,2)</f>
        <v>RI</v>
      </c>
      <c t="str" s="50" r="J50">
        <f>MID(A50,12,3)</f>
        <v>002</v>
      </c>
      <c t="str" s="50" r="K50">
        <f>VLOOKUP(I50,NodeType!A$2:D$37,4,FALSE)</f>
        <v>Mooring Riser</v>
      </c>
      <c t="str" s="36" r="L50">
        <f>J50</f>
        <v>002</v>
      </c>
      <c t="str" s="50" r="M50">
        <f>VLOOKUP(F50,Subsites!A$2:G$61,7,FALSE)</f>
        <v>Coastal Endurance Washington Shelf</v>
      </c>
      <c t="str" s="50" r="N50">
        <f>(K50 &amp; " ") &amp; L50</f>
        <v>Mooring Riser 002</v>
      </c>
      <c t="str" s="50" r="O50">
        <f>(N50 &amp; " - ") &amp; M50</f>
        <v>Mooring Riser 002 - Coastal Endurance Washington Shelf</v>
      </c>
      <c t="s" s="50" r="P50">
        <v>997</v>
      </c>
      <c t="s" s="50" r="Q50">
        <v>998</v>
      </c>
      <c t="s" s="50" r="R50">
        <v>646</v>
      </c>
      <c s="50" r="S50"/>
      <c s="91" r="T50"/>
      <c s="32" r="U50"/>
      <c s="102" r="V50"/>
      <c s="50" r="W50"/>
      <c s="50" r="X50"/>
      <c s="50" r="Y50"/>
      <c s="50" r="Z50"/>
      <c s="50" r="AA50"/>
      <c s="59" r="AB50"/>
      <c s="59" r="AC50"/>
      <c s="59" r="AD50"/>
    </row>
    <row customHeight="1" r="51" ht="12.0">
      <c t="s" s="50" r="A51">
        <v>1065</v>
      </c>
      <c s="50" r="B51"/>
      <c s="50" r="C51"/>
      <c t="str" s="35" r="D51">
        <f>if((A51=H51),"1","")</f>
        <v/>
      </c>
      <c s="50" r="E51"/>
      <c t="s" s="50" r="F51">
        <v>793</v>
      </c>
      <c t="s" s="50" r="G51">
        <v>1061</v>
      </c>
      <c t="s" s="50" r="H51">
        <v>1061</v>
      </c>
      <c t="str" s="100" r="I51">
        <f>MID(A51,10,2)</f>
        <v>RI</v>
      </c>
      <c t="str" s="50" r="J51">
        <f>MID(A51,12,3)</f>
        <v>003</v>
      </c>
      <c t="str" s="50" r="K51">
        <f>VLOOKUP(I51,NodeType!A$2:D$37,4,FALSE)</f>
        <v>Mooring Riser</v>
      </c>
      <c t="str" s="36" r="L51">
        <f>J51</f>
        <v>003</v>
      </c>
      <c t="str" s="50" r="M51">
        <f>VLOOKUP(F51,Subsites!A$2:G$61,7,FALSE)</f>
        <v>Coastal Endurance Washington Shelf</v>
      </c>
      <c t="str" s="50" r="N51">
        <f>(K51 &amp; " ") &amp; L51</f>
        <v>Mooring Riser 003</v>
      </c>
      <c t="str" s="50" r="O51">
        <f>(N51 &amp; " - ") &amp; M51</f>
        <v>Mooring Riser 003 - Coastal Endurance Washington Shelf</v>
      </c>
      <c t="s" s="50" r="P51">
        <v>997</v>
      </c>
      <c t="s" s="50" r="Q51">
        <v>998</v>
      </c>
      <c t="s" s="50" r="R51">
        <v>646</v>
      </c>
      <c s="50" r="S51"/>
      <c s="91" r="T51"/>
      <c s="32" r="U51"/>
      <c s="102" r="V51"/>
      <c s="50" r="W51"/>
      <c s="50" r="X51"/>
      <c s="50" r="Y51"/>
      <c s="50" r="Z51"/>
      <c s="50" r="AA51"/>
      <c s="59" r="AB51"/>
      <c s="59" r="AC51"/>
      <c s="59" r="AD51"/>
    </row>
    <row customHeight="1" r="52" ht="12.0">
      <c t="s" s="50" r="A52">
        <v>1066</v>
      </c>
      <c s="50" r="B52"/>
      <c s="50" r="C52"/>
      <c t="str" s="35" r="D52">
        <f>if((A52=H52),"1","")</f>
        <v/>
      </c>
      <c s="50" r="E52"/>
      <c t="s" s="50" r="F52">
        <v>793</v>
      </c>
      <c t="s" s="50" r="G52">
        <v>1061</v>
      </c>
      <c t="s" s="50" r="H52">
        <v>1061</v>
      </c>
      <c t="str" s="100" r="I52">
        <f>MID(A52,10,2)</f>
        <v>SB</v>
      </c>
      <c t="str" s="50" r="J52">
        <f>MID(A52,12,3)</f>
        <v>001</v>
      </c>
      <c t="str" s="50" r="K52">
        <f>VLOOKUP(I52,NodeType!A$2:D$37,4,FALSE)</f>
        <v>Surface Buoy</v>
      </c>
      <c t="str" s="36" r="L52">
        <f>J52</f>
        <v>001</v>
      </c>
      <c t="str" s="50" r="M52">
        <f>VLOOKUP(F52,Subsites!A$2:G$61,7,FALSE)</f>
        <v>Coastal Endurance Washington Shelf</v>
      </c>
      <c t="str" s="50" r="N52">
        <f>(K52 &amp; " ") &amp; L52</f>
        <v>Surface Buoy 001</v>
      </c>
      <c t="str" s="50" r="O52">
        <f>(N52 &amp; " - ") &amp; M52</f>
        <v>Surface Buoy 001 - Coastal Endurance Washington Shelf</v>
      </c>
      <c t="s" s="50" r="P52">
        <v>997</v>
      </c>
      <c t="s" s="50" r="Q52">
        <v>998</v>
      </c>
      <c t="s" s="50" r="R52">
        <v>646</v>
      </c>
      <c s="50" r="S52"/>
      <c s="91" r="T52"/>
      <c s="32" r="U52"/>
      <c s="102" r="V52"/>
      <c s="50" r="W52"/>
      <c s="50" r="X52"/>
      <c s="50" r="Y52"/>
      <c s="50" r="Z52"/>
      <c s="50" r="AA52"/>
      <c s="59" r="AB52"/>
      <c s="59" r="AC52"/>
      <c s="59" r="AD52"/>
    </row>
    <row customHeight="1" r="53" ht="12.0">
      <c t="s" s="50" r="A53">
        <v>1067</v>
      </c>
      <c s="50" r="B53"/>
      <c t="s" s="50" r="C53">
        <v>14</v>
      </c>
      <c t="str" s="35" r="D53">
        <f>if((A53=H53),"1","")</f>
        <v>1</v>
      </c>
      <c t="s" s="50" r="E53">
        <v>9</v>
      </c>
      <c t="s" s="50" r="F53">
        <v>797</v>
      </c>
      <c s="50" r="G53"/>
      <c t="s" s="50" r="H53">
        <v>1067</v>
      </c>
      <c t="str" s="100" r="I53">
        <f>MID(A53,10,2)</f>
        <v>CP</v>
      </c>
      <c t="str" s="50" r="J53">
        <f>MID(A53,12,3)</f>
        <v>001</v>
      </c>
      <c t="str" s="50" r="K53">
        <f>VLOOKUP(I53,NodeType!A$2:D$37,4,FALSE)</f>
        <v>Surface Piercing Profiler Mooring</v>
      </c>
      <c s="36" r="L53"/>
      <c t="str" s="50" r="M53">
        <f>VLOOKUP(F53,Subsites!A$2:G$61,7,FALSE)</f>
        <v>Coastal Endurance Washington Shelf</v>
      </c>
      <c t="str" s="50" r="N53">
        <f>K53 &amp; IF(ISBLANK(L53),"",(" " &amp; L53))</f>
        <v>Surface Piercing Profiler Mooring</v>
      </c>
      <c t="str" s="50" r="O53">
        <f>(N53 &amp; " - ") &amp; M53</f>
        <v>Surface Piercing Profiler Mooring - Coastal Endurance Washington Shelf</v>
      </c>
      <c t="s" s="50" r="P53">
        <v>976</v>
      </c>
      <c t="s" s="50" r="Q53">
        <v>968</v>
      </c>
      <c t="s" s="50" r="R53">
        <v>646</v>
      </c>
      <c s="50" r="S53"/>
      <c s="91" r="T53"/>
      <c s="32" r="U53"/>
      <c s="102" r="V53"/>
      <c s="106" r="W53"/>
      <c t="s" s="50" r="X53">
        <v>977</v>
      </c>
      <c s="50" r="Y53"/>
      <c s="50" r="Z53"/>
      <c s="50" r="AA53"/>
      <c s="59" r="AB53"/>
      <c s="59" r="AC53"/>
      <c s="59" r="AD53"/>
    </row>
    <row customHeight="1" r="54" ht="12.0">
      <c t="s" s="50" r="A54">
        <v>1068</v>
      </c>
      <c s="50" r="B54"/>
      <c s="50" r="C54"/>
      <c t="str" s="35" r="D54">
        <f>if((A54=H54),"1","")</f>
        <v/>
      </c>
      <c s="50" r="E54"/>
      <c t="s" s="50" r="F54">
        <v>797</v>
      </c>
      <c t="s" s="50" r="G54">
        <v>1067</v>
      </c>
      <c t="s" s="50" r="H54">
        <v>1067</v>
      </c>
      <c t="str" s="100" r="I54">
        <f>MID(A54,10,2)</f>
        <v>SP</v>
      </c>
      <c t="str" s="50" r="J54">
        <f>MID(A54,12,3)</f>
        <v>001</v>
      </c>
      <c t="str" s="50" r="K54">
        <f>VLOOKUP(I54,NodeType!A$2:D$37,4,FALSE)</f>
        <v>Surface-Piercing Profiler</v>
      </c>
      <c t="str" s="36" r="L54">
        <f>J54</f>
        <v>001</v>
      </c>
      <c t="str" s="50" r="M54">
        <f>VLOOKUP(F54,Subsites!A$2:G$61,7,FALSE)</f>
        <v>Coastal Endurance Washington Shelf</v>
      </c>
      <c t="str" s="50" r="N54">
        <f>(K54 &amp; " ") &amp; L54</f>
        <v>Surface-Piercing Profiler 001</v>
      </c>
      <c t="str" s="50" r="O54">
        <f>(N54 &amp; " - ") &amp; M54</f>
        <v>Surface-Piercing Profiler 001 - Coastal Endurance Washington Shelf</v>
      </c>
      <c t="s" s="50" r="P54">
        <v>976</v>
      </c>
      <c t="s" s="50" r="Q54">
        <v>968</v>
      </c>
      <c t="s" s="50" r="R54">
        <v>646</v>
      </c>
      <c s="50" r="S54"/>
      <c s="91" r="T54"/>
      <c s="32" r="U54"/>
      <c s="102" r="V54"/>
      <c s="106" r="W54"/>
      <c t="s" s="50" r="X54">
        <v>977</v>
      </c>
      <c s="50" r="Y54"/>
      <c s="50" r="Z54"/>
      <c s="50" r="AA54"/>
      <c s="59" r="AB54"/>
      <c s="59" r="AC54"/>
      <c s="59" r="AD54"/>
    </row>
    <row customHeight="1" r="55" ht="12.0">
      <c t="s" s="50" r="A55">
        <v>1069</v>
      </c>
      <c s="50" r="B55"/>
      <c t="s" s="50" r="C55">
        <v>9</v>
      </c>
      <c t="str" s="35" r="D55">
        <f>if((A55=H55),"1","")</f>
        <v>1</v>
      </c>
      <c t="s" s="50" r="E55">
        <v>9</v>
      </c>
      <c t="s" s="50" r="F55">
        <v>799</v>
      </c>
      <c s="50" r="G55"/>
      <c t="s" s="50" r="H55">
        <v>1069</v>
      </c>
      <c t="str" s="100" r="I55">
        <f>MID(A55,10,2)</f>
        <v>WP</v>
      </c>
      <c t="str" s="50" r="J55">
        <f>MID(A55,12,3)</f>
        <v>001</v>
      </c>
      <c t="str" s="50" r="K55">
        <f>VLOOKUP(I55,NodeType!A$2:D$37,4,FALSE)</f>
        <v>Wire-Following Profiler Mooring</v>
      </c>
      <c s="36" r="L55"/>
      <c t="str" s="50" r="M55">
        <f>VLOOKUP(F55,Subsites!A$2:G$61,7,FALSE)</f>
        <v>Coastal Endurance Washington Offshore</v>
      </c>
      <c t="str" s="50" r="N55">
        <f>K55 &amp; IF(ISBLANK(L55),"",(" " &amp; L55))</f>
        <v>Wire-Following Profiler Mooring</v>
      </c>
      <c t="str" s="50" r="O55">
        <f>(N55 &amp; " - ") &amp; M55</f>
        <v>Wire-Following Profiler Mooring - Coastal Endurance Washington Offshore</v>
      </c>
      <c t="s" s="50" r="P55">
        <v>1070</v>
      </c>
      <c t="s" s="50" r="Q55">
        <v>968</v>
      </c>
      <c t="s" s="50" r="R55">
        <v>646</v>
      </c>
      <c s="50" r="S55"/>
      <c t="s" s="91" r="T55">
        <v>1071</v>
      </c>
      <c s="32" r="U55">
        <v>41730</v>
      </c>
      <c s="102" r="V55"/>
      <c t="s" s="47" r="W55">
        <v>969</v>
      </c>
      <c s="50" r="X55"/>
      <c s="50" r="Y55"/>
      <c s="50" r="Z55"/>
      <c s="50" r="AA55"/>
      <c s="59" r="AB55"/>
      <c s="59" r="AC55"/>
      <c s="59" r="AD55"/>
    </row>
    <row customHeight="1" r="56" ht="12.0">
      <c t="s" s="50" r="A56">
        <v>1072</v>
      </c>
      <c s="50" r="B56"/>
      <c s="50" r="C56"/>
      <c t="str" s="35" r="D56">
        <f>if((A56=H56),"1","")</f>
        <v/>
      </c>
      <c s="50" r="E56"/>
      <c t="s" s="50" r="F56">
        <v>799</v>
      </c>
      <c t="s" s="50" r="G56">
        <v>1069</v>
      </c>
      <c t="s" s="50" r="H56">
        <v>1069</v>
      </c>
      <c t="str" s="100" r="I56">
        <f>MID(A56,10,2)</f>
        <v>SB</v>
      </c>
      <c t="str" s="50" r="J56">
        <f>MID(A56,12,3)</f>
        <v>001</v>
      </c>
      <c t="str" s="50" r="K56">
        <f>VLOOKUP(I56,NodeType!A$2:D$37,4,FALSE)</f>
        <v>Surface Buoy</v>
      </c>
      <c t="str" s="36" r="L56">
        <f>J56</f>
        <v>001</v>
      </c>
      <c t="str" s="50" r="M56">
        <f>VLOOKUP(F56,Subsites!A$2:G$61,7,FALSE)</f>
        <v>Coastal Endurance Washington Offshore</v>
      </c>
      <c t="str" s="50" r="N56">
        <f>K56 &amp; IF(ISBLANK(L56),"",(" " &amp; L56))</f>
        <v>Surface Buoy 001</v>
      </c>
      <c t="str" s="50" r="O56">
        <f>(N56 &amp; " - ") &amp; M56</f>
        <v>Surface Buoy 001 - Coastal Endurance Washington Offshore</v>
      </c>
      <c t="s" s="50" r="P56">
        <v>1070</v>
      </c>
      <c t="s" s="50" r="Q56">
        <v>968</v>
      </c>
      <c t="s" s="50" r="R56">
        <v>646</v>
      </c>
      <c s="50" r="S56"/>
      <c t="s" s="91" r="T56">
        <v>1073</v>
      </c>
      <c s="32" r="U56">
        <v>41730</v>
      </c>
      <c s="102" r="V56"/>
      <c t="s" s="47" r="W56">
        <v>969</v>
      </c>
      <c s="50" r="X56"/>
      <c s="50" r="Y56"/>
      <c s="50" r="Z56"/>
      <c s="50" r="AA56"/>
      <c t="s" s="59" r="AB56">
        <v>1074</v>
      </c>
      <c t="s" s="59" r="AC56">
        <v>1075</v>
      </c>
      <c t="s" s="59" r="AD56">
        <v>1076</v>
      </c>
    </row>
    <row customHeight="1" r="57" ht="12.0">
      <c t="s" s="50" r="A57">
        <v>1077</v>
      </c>
      <c s="50" r="B57"/>
      <c s="50" r="C57"/>
      <c t="str" s="35" r="D57">
        <f>if((A57=H57),"1","")</f>
        <v/>
      </c>
      <c s="50" r="E57"/>
      <c t="s" s="50" r="F57">
        <v>799</v>
      </c>
      <c t="s" s="50" r="G57">
        <v>1069</v>
      </c>
      <c t="s" s="50" r="H57">
        <v>1069</v>
      </c>
      <c t="str" s="100" r="I57">
        <f>MID(A57,10,2)</f>
        <v>WF</v>
      </c>
      <c t="str" s="50" r="J57">
        <f>MID(A57,12,3)</f>
        <v>001</v>
      </c>
      <c t="str" s="50" r="K57">
        <f>VLOOKUP(I57,NodeType!A$2:D$37,4,FALSE)</f>
        <v>Wire-Following Profiler</v>
      </c>
      <c t="str" s="36" r="L57">
        <f>J57</f>
        <v>001</v>
      </c>
      <c t="str" s="50" r="M57">
        <f>VLOOKUP(F57,Subsites!A$2:G$61,7,FALSE)</f>
        <v>Coastal Endurance Washington Offshore</v>
      </c>
      <c t="str" s="50" r="N57">
        <f>K57 &amp; IF(ISBLANK(L57),"",(" " &amp; L57))</f>
        <v>Wire-Following Profiler 001</v>
      </c>
      <c t="str" s="50" r="O57">
        <f>(N57 &amp; " - ") &amp; M57</f>
        <v>Wire-Following Profiler 001 - Coastal Endurance Washington Offshore</v>
      </c>
      <c t="s" s="50" r="P57">
        <v>1070</v>
      </c>
      <c t="s" s="50" r="Q57">
        <v>968</v>
      </c>
      <c t="s" s="50" r="R57">
        <v>646</v>
      </c>
      <c s="50" r="S57"/>
      <c t="s" s="91" r="T57">
        <v>1078</v>
      </c>
      <c s="32" r="U57">
        <v>41730</v>
      </c>
      <c s="102" r="V57"/>
      <c t="s" s="47" r="W57">
        <v>969</v>
      </c>
      <c s="50" r="X57"/>
      <c s="50" r="Y57"/>
      <c s="50" r="Z57"/>
      <c s="50" r="AA57"/>
      <c s="59" r="AB57"/>
      <c s="59" r="AC57"/>
      <c s="59" r="AD57"/>
    </row>
    <row customHeight="1" r="58" ht="12.0">
      <c t="s" s="50" r="A58">
        <v>1079</v>
      </c>
      <c s="50" r="B58"/>
      <c t="s" s="50" r="C58">
        <v>9</v>
      </c>
      <c t="str" s="35" r="D58">
        <f>if((A58=H58),"1","")</f>
        <v>1</v>
      </c>
      <c t="s" s="50" r="E58">
        <v>9</v>
      </c>
      <c t="s" s="50" r="F58">
        <v>804</v>
      </c>
      <c s="50" r="G58"/>
      <c t="s" s="50" r="H58">
        <v>1079</v>
      </c>
      <c t="str" s="100" r="I58">
        <f>MID(A58,10,2)</f>
        <v>HM</v>
      </c>
      <c t="str" s="50" r="J58">
        <f>MID(A58,12,3)</f>
        <v>001</v>
      </c>
      <c t="str" s="50" r="K58">
        <f>VLOOKUP(I58,NodeType!A$2:D$37,4,FALSE)</f>
        <v>High Power Surface Mooring</v>
      </c>
      <c s="36" r="L58"/>
      <c t="str" s="50" r="M58">
        <f>VLOOKUP(F58,Subsites!A$2:G$61,7,FALSE)</f>
        <v>Coastal Endurance Washington Offshore</v>
      </c>
      <c t="str" s="50" r="N58">
        <f>K58 &amp; IF(ISBLANK(L58),"",(" " &amp; L58))</f>
        <v>High Power Surface Mooring</v>
      </c>
      <c t="str" s="50" r="O58">
        <f>(N58 &amp; " - ") &amp; M58</f>
        <v>High Power Surface Mooring - Coastal Endurance Washington Offshore</v>
      </c>
      <c t="s" s="50" r="P58">
        <v>997</v>
      </c>
      <c t="s" s="50" r="Q58">
        <v>998</v>
      </c>
      <c t="s" s="50" r="R58">
        <v>646</v>
      </c>
      <c s="50" r="S58"/>
      <c s="91" r="T58"/>
      <c s="32" r="U58"/>
      <c s="102" r="V58"/>
      <c s="50" r="W58"/>
      <c s="50" r="X58"/>
      <c s="50" r="Y58"/>
      <c s="50" r="Z58"/>
      <c s="50" r="AA58"/>
      <c s="59" r="AB58"/>
      <c s="59" r="AC58"/>
      <c s="59" r="AD58"/>
    </row>
    <row customHeight="1" r="59" ht="12.0">
      <c t="s" s="50" r="A59">
        <v>1080</v>
      </c>
      <c s="50" r="B59"/>
      <c s="50" r="C59"/>
      <c t="str" s="35" r="D59">
        <f>if((A59=H59),"1","")</f>
        <v/>
      </c>
      <c s="50" r="E59"/>
      <c t="s" s="50" r="F59">
        <v>804</v>
      </c>
      <c t="s" s="50" r="G59">
        <v>1079</v>
      </c>
      <c t="s" s="50" r="H59">
        <v>1079</v>
      </c>
      <c t="str" s="100" r="I59">
        <f>MID(A59,10,2)</f>
        <v>MF</v>
      </c>
      <c t="str" s="50" r="J59">
        <f>MID(A59,12,3)</f>
        <v>004</v>
      </c>
      <c t="str" s="50" r="K59">
        <f>VLOOKUP(I59,NodeType!A$2:D$37,4,FALSE)</f>
        <v>Multi-Function Node</v>
      </c>
      <c t="str" s="36" r="L59">
        <f>J59</f>
        <v>004</v>
      </c>
      <c t="str" s="50" r="M59">
        <f>VLOOKUP(F59,Subsites!A$2:G$61,7,FALSE)</f>
        <v>Coastal Endurance Washington Offshore</v>
      </c>
      <c t="str" s="50" r="N59">
        <f>(K59 &amp; " ") &amp; L59</f>
        <v>Multi-Function Node 004</v>
      </c>
      <c t="str" s="50" r="O59">
        <f>(N59 &amp; " - ") &amp; M59</f>
        <v>Multi-Function Node 004 - Coastal Endurance Washington Offshore</v>
      </c>
      <c t="s" s="50" r="P59">
        <v>997</v>
      </c>
      <c t="s" s="50" r="Q59">
        <v>998</v>
      </c>
      <c t="s" s="50" r="R59">
        <v>646</v>
      </c>
      <c s="50" r="S59"/>
      <c s="91" r="T59"/>
      <c s="32" r="U59"/>
      <c s="102" r="V59"/>
      <c s="50" r="W59"/>
      <c s="50" r="X59"/>
      <c s="50" r="Y59"/>
      <c s="50" r="Z59"/>
      <c s="50" r="AA59"/>
      <c s="59" r="AB59"/>
      <c s="59" r="AC59"/>
      <c s="59" r="AD59"/>
    </row>
    <row customHeight="1" r="60" ht="12.0">
      <c t="s" s="50" r="A60">
        <v>1081</v>
      </c>
      <c s="50" r="B60"/>
      <c s="50" r="C60"/>
      <c t="str" s="35" r="D60">
        <f>if((A60=H60),"1","")</f>
        <v/>
      </c>
      <c s="50" r="E60"/>
      <c t="s" s="50" r="F60">
        <v>804</v>
      </c>
      <c t="s" s="50" r="G60">
        <v>1079</v>
      </c>
      <c t="s" s="50" r="H60">
        <v>1079</v>
      </c>
      <c t="str" s="100" r="I60">
        <f>MID(A60,10,2)</f>
        <v>MF</v>
      </c>
      <c t="str" s="50" r="J60">
        <f>MID(A60,12,3)</f>
        <v>005</v>
      </c>
      <c t="str" s="50" r="K60">
        <f>VLOOKUP(I60,NodeType!A$2:D$37,4,FALSE)</f>
        <v>Multi-Function Node</v>
      </c>
      <c t="str" s="36" r="L60">
        <f>J60</f>
        <v>005</v>
      </c>
      <c t="str" s="50" r="M60">
        <f>VLOOKUP(F60,Subsites!A$2:G$61,7,FALSE)</f>
        <v>Coastal Endurance Washington Offshore</v>
      </c>
      <c t="str" s="50" r="N60">
        <f>(K60 &amp; " ") &amp; L60</f>
        <v>Multi-Function Node 005</v>
      </c>
      <c t="str" s="50" r="O60">
        <f>(N60 &amp; " - ") &amp; M60</f>
        <v>Multi-Function Node 005 - Coastal Endurance Washington Offshore</v>
      </c>
      <c t="s" s="50" r="P60">
        <v>997</v>
      </c>
      <c t="s" s="50" r="Q60">
        <v>998</v>
      </c>
      <c t="s" s="50" r="R60">
        <v>646</v>
      </c>
      <c s="50" r="S60"/>
      <c s="91" r="T60"/>
      <c s="32" r="U60"/>
      <c s="102" r="V60"/>
      <c s="50" r="W60"/>
      <c s="50" r="X60"/>
      <c s="50" r="Y60"/>
      <c s="50" r="Z60"/>
      <c s="50" r="AA60"/>
      <c s="59" r="AB60"/>
      <c s="59" r="AC60"/>
      <c s="59" r="AD60"/>
    </row>
    <row customHeight="1" r="61" ht="12.0">
      <c t="s" s="50" r="A61">
        <v>1082</v>
      </c>
      <c s="50" r="B61"/>
      <c s="50" r="C61"/>
      <c t="str" s="35" r="D61">
        <f>if((A61=H61),"1","")</f>
        <v/>
      </c>
      <c s="50" r="E61"/>
      <c t="s" s="50" r="F61">
        <v>804</v>
      </c>
      <c t="s" s="50" r="G61">
        <v>1079</v>
      </c>
      <c t="s" s="50" r="H61">
        <v>1079</v>
      </c>
      <c t="str" s="100" r="I61">
        <f>MID(A61,10,2)</f>
        <v>RI</v>
      </c>
      <c t="str" s="50" r="J61">
        <f>MID(A61,12,3)</f>
        <v>002</v>
      </c>
      <c t="str" s="50" r="K61">
        <f>VLOOKUP(I61,NodeType!A$2:D$37,4,FALSE)</f>
        <v>Mooring Riser</v>
      </c>
      <c t="str" s="36" r="L61">
        <f>J61</f>
        <v>002</v>
      </c>
      <c t="str" s="50" r="M61">
        <f>VLOOKUP(F61,Subsites!A$2:G$61,7,FALSE)</f>
        <v>Coastal Endurance Washington Offshore</v>
      </c>
      <c t="str" s="50" r="N61">
        <f>(K61 &amp; " ") &amp; L61</f>
        <v>Mooring Riser 002</v>
      </c>
      <c t="str" s="50" r="O61">
        <f>(N61 &amp; " - ") &amp; M61</f>
        <v>Mooring Riser 002 - Coastal Endurance Washington Offshore</v>
      </c>
      <c t="s" s="50" r="P61">
        <v>997</v>
      </c>
      <c t="s" s="50" r="Q61">
        <v>998</v>
      </c>
      <c t="s" s="50" r="R61">
        <v>646</v>
      </c>
      <c s="50" r="S61"/>
      <c s="91" r="T61"/>
      <c s="32" r="U61"/>
      <c s="102" r="V61"/>
      <c s="50" r="W61"/>
      <c s="50" r="X61"/>
      <c s="50" r="Y61"/>
      <c s="50" r="Z61"/>
      <c s="50" r="AA61"/>
      <c s="59" r="AB61"/>
      <c s="59" r="AC61"/>
      <c s="59" r="AD61"/>
    </row>
    <row customHeight="1" r="62" ht="12.0">
      <c t="s" s="50" r="A62">
        <v>1083</v>
      </c>
      <c s="50" r="B62"/>
      <c s="50" r="C62"/>
      <c t="str" s="35" r="D62">
        <f>if((A62=H62),"1","")</f>
        <v/>
      </c>
      <c s="50" r="E62"/>
      <c t="s" s="50" r="F62">
        <v>804</v>
      </c>
      <c t="s" s="50" r="G62">
        <v>1079</v>
      </c>
      <c t="s" s="50" r="H62">
        <v>1079</v>
      </c>
      <c t="str" s="100" r="I62">
        <f>MID(A62,10,2)</f>
        <v>RI</v>
      </c>
      <c t="str" s="50" r="J62">
        <f>MID(A62,12,3)</f>
        <v>003</v>
      </c>
      <c t="str" s="50" r="K62">
        <f>VLOOKUP(I62,NodeType!A$2:D$37,4,FALSE)</f>
        <v>Mooring Riser</v>
      </c>
      <c t="str" s="36" r="L62">
        <f>J62</f>
        <v>003</v>
      </c>
      <c t="str" s="50" r="M62">
        <f>VLOOKUP(F62,Subsites!A$2:G$61,7,FALSE)</f>
        <v>Coastal Endurance Washington Offshore</v>
      </c>
      <c t="str" s="50" r="N62">
        <f>(K62 &amp; " ") &amp; L62</f>
        <v>Mooring Riser 003</v>
      </c>
      <c t="str" s="50" r="O62">
        <f>(N62 &amp; " - ") &amp; M62</f>
        <v>Mooring Riser 003 - Coastal Endurance Washington Offshore</v>
      </c>
      <c t="s" s="50" r="P62">
        <v>997</v>
      </c>
      <c t="s" s="50" r="Q62">
        <v>998</v>
      </c>
      <c t="s" s="50" r="R62">
        <v>646</v>
      </c>
      <c s="50" r="S62"/>
      <c s="91" r="T62"/>
      <c s="32" r="U62"/>
      <c s="102" r="V62"/>
      <c s="50" r="W62"/>
      <c s="50" r="X62"/>
      <c s="50" r="Y62"/>
      <c s="50" r="Z62"/>
      <c s="50" r="AA62"/>
      <c s="59" r="AB62"/>
      <c s="59" r="AC62"/>
      <c s="59" r="AD62"/>
    </row>
    <row customHeight="1" r="63" ht="12.0">
      <c t="s" s="50" r="A63">
        <v>1084</v>
      </c>
      <c s="50" r="B63"/>
      <c s="50" r="C63"/>
      <c t="str" s="35" r="D63">
        <f>if((A63=H63),"1","")</f>
        <v/>
      </c>
      <c s="50" r="E63"/>
      <c t="s" s="50" r="F63">
        <v>804</v>
      </c>
      <c t="s" s="50" r="G63">
        <v>1079</v>
      </c>
      <c t="s" s="50" r="H63">
        <v>1079</v>
      </c>
      <c t="str" s="100" r="I63">
        <f>MID(A63,10,2)</f>
        <v>SB</v>
      </c>
      <c t="str" s="50" r="J63">
        <f>MID(A63,12,3)</f>
        <v>001</v>
      </c>
      <c t="str" s="50" r="K63">
        <f>VLOOKUP(I63,NodeType!A$2:D$37,4,FALSE)</f>
        <v>Surface Buoy</v>
      </c>
      <c t="str" s="36" r="L63">
        <f>J63</f>
        <v>001</v>
      </c>
      <c t="str" s="50" r="M63">
        <f>VLOOKUP(F63,Subsites!A$2:G$61,7,FALSE)</f>
        <v>Coastal Endurance Washington Offshore</v>
      </c>
      <c t="str" s="50" r="N63">
        <f>(K63 &amp; " ") &amp; L63</f>
        <v>Surface Buoy 001</v>
      </c>
      <c t="str" s="50" r="O63">
        <f>(N63 &amp; " - ") &amp; M63</f>
        <v>Surface Buoy 001 - Coastal Endurance Washington Offshore</v>
      </c>
      <c t="s" s="50" r="P63">
        <v>997</v>
      </c>
      <c t="s" s="50" r="Q63">
        <v>998</v>
      </c>
      <c t="s" s="50" r="R63">
        <v>646</v>
      </c>
      <c s="50" r="S63"/>
      <c s="91" r="T63"/>
      <c s="32" r="U63"/>
      <c s="102" r="V63"/>
      <c s="50" r="W63"/>
      <c s="50" r="X63"/>
      <c s="50" r="Y63"/>
      <c s="50" r="Z63"/>
      <c s="50" r="AA63"/>
      <c s="59" r="AB63"/>
      <c s="59" r="AC63"/>
      <c s="59" r="AD63"/>
    </row>
    <row customHeight="1" r="64" ht="12.0">
      <c t="s" s="50" r="A64">
        <v>1085</v>
      </c>
      <c s="50" r="B64"/>
      <c t="s" s="50" r="C64">
        <v>14</v>
      </c>
      <c t="str" s="35" r="D64">
        <f>if((A64=H64),"1","")</f>
        <v>1</v>
      </c>
      <c t="s" s="50" r="E64">
        <v>9</v>
      </c>
      <c t="s" s="50" r="F64">
        <v>806</v>
      </c>
      <c s="50" r="G64"/>
      <c t="s" s="50" r="H64">
        <v>1085</v>
      </c>
      <c t="str" s="100" r="I64">
        <f>MID(A64,10,2)</f>
        <v>HM</v>
      </c>
      <c t="str" s="50" r="J64">
        <f>MID(A64,12,3)</f>
        <v>001</v>
      </c>
      <c t="str" s="50" r="K64">
        <f>VLOOKUP(I64,NodeType!A$2:D$37,4,FALSE)</f>
        <v>High Power Surface Mooring</v>
      </c>
      <c s="36" r="L64"/>
      <c t="str" s="50" r="M64">
        <f>VLOOKUP(F64,Subsites!A$2:G$61,7,FALSE)</f>
        <v>Coastal Pioneer Central</v>
      </c>
      <c t="str" s="50" r="N64">
        <f>K64 &amp; IF(ISBLANK(L64),"",(" " &amp; L64))</f>
        <v>High Power Surface Mooring</v>
      </c>
      <c t="str" s="50" r="O64">
        <f>(N64 &amp; " - ") &amp; M64</f>
        <v>High Power Surface Mooring - Coastal Pioneer Central</v>
      </c>
      <c t="s" s="50" r="P64">
        <v>997</v>
      </c>
      <c t="s" s="50" r="Q64">
        <v>998</v>
      </c>
      <c t="s" s="50" r="R64">
        <v>642</v>
      </c>
      <c s="50" r="S64"/>
      <c s="91" r="T64"/>
      <c s="32" r="U64">
        <v>41600</v>
      </c>
      <c t="s" s="102" r="V64">
        <v>1086</v>
      </c>
      <c t="s" s="94" r="W64">
        <v>1087</v>
      </c>
      <c s="50" r="X64"/>
      <c s="50" r="Y64"/>
      <c s="50" r="Z64"/>
      <c s="50" r="AA64"/>
      <c s="59" r="AB64"/>
      <c s="59" r="AC64"/>
      <c s="59" r="AD64"/>
    </row>
    <row customHeight="1" r="65" ht="12.0">
      <c t="s" s="50" r="A65">
        <v>1088</v>
      </c>
      <c s="50" r="B65"/>
      <c s="50" r="C65"/>
      <c t="str" s="35" r="D65">
        <f>if((A65=H65),"1","")</f>
        <v/>
      </c>
      <c s="50" r="E65"/>
      <c t="s" s="50" r="F65">
        <v>806</v>
      </c>
      <c t="s" s="50" r="G65">
        <v>1085</v>
      </c>
      <c t="s" s="50" r="H65">
        <v>1085</v>
      </c>
      <c t="str" s="100" r="I65">
        <f>MID(A65,10,2)</f>
        <v>MF</v>
      </c>
      <c t="str" s="50" r="J65">
        <f>MID(A65,12,3)</f>
        <v>004</v>
      </c>
      <c t="str" s="50" r="K65">
        <f>VLOOKUP(I65,NodeType!A$2:D$37,4,FALSE)</f>
        <v>Multi-Function Node</v>
      </c>
      <c t="str" s="36" r="L65">
        <f>J65</f>
        <v>004</v>
      </c>
      <c t="str" s="50" r="M65">
        <f>VLOOKUP(F65,Subsites!A$2:G$61,7,FALSE)</f>
        <v>Coastal Pioneer Central</v>
      </c>
      <c t="str" s="50" r="N65">
        <f>(K65 &amp; " ") &amp; L65</f>
        <v>Multi-Function Node 004</v>
      </c>
      <c t="str" s="50" r="O65">
        <f>(N65 &amp; " - ") &amp; M65</f>
        <v>Multi-Function Node 004 - Coastal Pioneer Central</v>
      </c>
      <c t="s" s="50" r="P65">
        <v>997</v>
      </c>
      <c t="s" s="50" r="Q65">
        <v>998</v>
      </c>
      <c t="s" s="50" r="R65">
        <v>642</v>
      </c>
      <c s="50" r="S65"/>
      <c s="91" r="T65"/>
      <c s="32" r="U65">
        <v>41600</v>
      </c>
      <c t="s" s="102" r="V65">
        <v>1086</v>
      </c>
      <c t="s" s="94" r="W65">
        <v>1087</v>
      </c>
      <c s="50" r="X65"/>
      <c s="50" r="Y65"/>
      <c s="50" r="Z65"/>
      <c s="50" r="AA65"/>
      <c s="59" r="AB65"/>
      <c s="59" r="AC65"/>
      <c s="59" r="AD65"/>
    </row>
    <row customHeight="1" r="66" ht="12.0">
      <c t="s" s="50" r="A66">
        <v>1089</v>
      </c>
      <c s="50" r="B66"/>
      <c s="50" r="C66"/>
      <c t="str" s="35" r="D66">
        <f>if((A66=H66),"1","")</f>
        <v/>
      </c>
      <c s="50" r="E66"/>
      <c t="s" s="50" r="F66">
        <v>806</v>
      </c>
      <c t="s" s="50" r="G66">
        <v>1085</v>
      </c>
      <c t="s" s="50" r="H66">
        <v>1085</v>
      </c>
      <c t="str" s="100" r="I66">
        <f>MID(A66,10,2)</f>
        <v>MF</v>
      </c>
      <c t="str" s="50" r="J66">
        <f>MID(A66,12,3)</f>
        <v>005</v>
      </c>
      <c t="str" s="50" r="K66">
        <f>VLOOKUP(I66,NodeType!A$2:D$37,4,FALSE)</f>
        <v>Multi-Function Node</v>
      </c>
      <c t="str" s="36" r="L66">
        <f>J66</f>
        <v>005</v>
      </c>
      <c t="str" s="50" r="M66">
        <f>VLOOKUP(F66,Subsites!A$2:G$61,7,FALSE)</f>
        <v>Coastal Pioneer Central</v>
      </c>
      <c t="str" s="50" r="N66">
        <f>(K66 &amp; " ") &amp; L66</f>
        <v>Multi-Function Node 005</v>
      </c>
      <c t="str" s="50" r="O66">
        <f>(N66 &amp; " - ") &amp; M66</f>
        <v>Multi-Function Node 005 - Coastal Pioneer Central</v>
      </c>
      <c t="s" s="50" r="P66">
        <v>997</v>
      </c>
      <c t="s" s="50" r="Q66">
        <v>998</v>
      </c>
      <c t="s" s="50" r="R66">
        <v>642</v>
      </c>
      <c s="50" r="S66"/>
      <c s="91" r="T66"/>
      <c s="32" r="U66">
        <v>41600</v>
      </c>
      <c t="s" s="102" r="V66">
        <v>1086</v>
      </c>
      <c t="s" s="94" r="W66">
        <v>1087</v>
      </c>
      <c s="50" r="X66"/>
      <c s="50" r="Y66"/>
      <c s="50" r="Z66"/>
      <c s="50" r="AA66"/>
      <c s="59" r="AB66"/>
      <c s="59" r="AC66"/>
      <c s="59" r="AD66"/>
    </row>
    <row customHeight="1" r="67" ht="12.0">
      <c t="s" s="50" r="A67">
        <v>1090</v>
      </c>
      <c s="50" r="B67"/>
      <c s="50" r="C67"/>
      <c t="str" s="35" r="D67">
        <f>if((A67=H67),"1","")</f>
        <v/>
      </c>
      <c s="50" r="E67"/>
      <c t="s" s="50" r="F67">
        <v>806</v>
      </c>
      <c t="s" s="50" r="G67">
        <v>1085</v>
      </c>
      <c t="s" s="50" r="H67">
        <v>1085</v>
      </c>
      <c t="str" s="100" r="I67">
        <f>MID(A67,10,2)</f>
        <v>RI</v>
      </c>
      <c t="str" s="50" r="J67">
        <f>MID(A67,12,3)</f>
        <v>002</v>
      </c>
      <c t="str" s="50" r="K67">
        <f>VLOOKUP(I67,NodeType!A$2:D$37,4,FALSE)</f>
        <v>Mooring Riser</v>
      </c>
      <c t="str" s="36" r="L67">
        <f>J67</f>
        <v>002</v>
      </c>
      <c t="str" s="50" r="M67">
        <f>VLOOKUP(F67,Subsites!A$2:G$61,7,FALSE)</f>
        <v>Coastal Pioneer Central</v>
      </c>
      <c t="str" s="50" r="N67">
        <f>(K67 &amp; " ") &amp; L67</f>
        <v>Mooring Riser 002</v>
      </c>
      <c t="str" s="50" r="O67">
        <f>(N67 &amp; " - ") &amp; M67</f>
        <v>Mooring Riser 002 - Coastal Pioneer Central</v>
      </c>
      <c t="s" s="50" r="P67">
        <v>997</v>
      </c>
      <c t="s" s="50" r="Q67">
        <v>998</v>
      </c>
      <c t="s" s="50" r="R67">
        <v>642</v>
      </c>
      <c s="50" r="S67"/>
      <c s="91" r="T67"/>
      <c s="32" r="U67">
        <v>41600</v>
      </c>
      <c t="s" s="102" r="V67">
        <v>1086</v>
      </c>
      <c t="s" s="94" r="W67">
        <v>1087</v>
      </c>
      <c s="50" r="X67"/>
      <c s="50" r="Y67"/>
      <c s="50" r="Z67"/>
      <c s="50" r="AA67"/>
      <c s="59" r="AB67"/>
      <c s="59" r="AC67"/>
      <c s="59" r="AD67"/>
    </row>
    <row customHeight="1" r="68" ht="12.0">
      <c t="s" s="50" r="A68">
        <v>1091</v>
      </c>
      <c s="50" r="B68"/>
      <c s="50" r="C68"/>
      <c t="str" s="35" r="D68">
        <f>if((A68=H68),"1","")</f>
        <v/>
      </c>
      <c s="50" r="E68"/>
      <c t="s" s="50" r="F68">
        <v>806</v>
      </c>
      <c t="s" s="50" r="G68">
        <v>1085</v>
      </c>
      <c t="s" s="50" r="H68">
        <v>1085</v>
      </c>
      <c t="str" s="100" r="I68">
        <f>MID(A68,10,2)</f>
        <v>RI</v>
      </c>
      <c t="str" s="50" r="J68">
        <f>MID(A68,12,3)</f>
        <v>003</v>
      </c>
      <c t="str" s="50" r="K68">
        <f>VLOOKUP(I68,NodeType!A$2:D$37,4,FALSE)</f>
        <v>Mooring Riser</v>
      </c>
      <c t="str" s="36" r="L68">
        <f>J68</f>
        <v>003</v>
      </c>
      <c t="str" s="50" r="M68">
        <f>VLOOKUP(F68,Subsites!A$2:G$61,7,FALSE)</f>
        <v>Coastal Pioneer Central</v>
      </c>
      <c t="str" s="50" r="N68">
        <f>(K68 &amp; " ") &amp; L68</f>
        <v>Mooring Riser 003</v>
      </c>
      <c t="str" s="50" r="O68">
        <f>(N68 &amp; " - ") &amp; M68</f>
        <v>Mooring Riser 003 - Coastal Pioneer Central</v>
      </c>
      <c t="s" s="50" r="P68">
        <v>997</v>
      </c>
      <c t="s" s="50" r="Q68">
        <v>998</v>
      </c>
      <c t="s" s="50" r="R68">
        <v>642</v>
      </c>
      <c s="50" r="S68"/>
      <c s="91" r="T68"/>
      <c s="32" r="U68">
        <v>41600</v>
      </c>
      <c t="s" s="102" r="V68">
        <v>1086</v>
      </c>
      <c t="s" s="94" r="W68">
        <v>1087</v>
      </c>
      <c s="50" r="X68"/>
      <c s="50" r="Y68"/>
      <c s="50" r="Z68"/>
      <c s="50" r="AA68"/>
      <c s="59" r="AB68"/>
      <c s="59" r="AC68"/>
      <c s="59" r="AD68"/>
    </row>
    <row customHeight="1" r="69" ht="12.0">
      <c t="s" s="50" r="A69">
        <v>1092</v>
      </c>
      <c s="50" r="B69"/>
      <c s="50" r="C69"/>
      <c t="str" s="35" r="D69">
        <f>if((A69=H69),"1","")</f>
        <v/>
      </c>
      <c s="50" r="E69"/>
      <c t="s" s="50" r="F69">
        <v>806</v>
      </c>
      <c t="s" s="50" r="G69">
        <v>1085</v>
      </c>
      <c t="s" s="50" r="H69">
        <v>1085</v>
      </c>
      <c t="str" s="100" r="I69">
        <f>MID(A69,10,2)</f>
        <v>SB</v>
      </c>
      <c t="str" s="50" r="J69">
        <f>MID(A69,12,3)</f>
        <v>001</v>
      </c>
      <c t="str" s="50" r="K69">
        <f>VLOOKUP(I69,NodeType!A$2:D$37,4,FALSE)</f>
        <v>Surface Buoy</v>
      </c>
      <c t="str" s="36" r="L69">
        <f>J69</f>
        <v>001</v>
      </c>
      <c t="str" s="50" r="M69">
        <f>VLOOKUP(F69,Subsites!A$2:G$61,7,FALSE)</f>
        <v>Coastal Pioneer Central</v>
      </c>
      <c t="str" s="50" r="N69">
        <f>(K69 &amp; " ") &amp; L69</f>
        <v>Surface Buoy 001</v>
      </c>
      <c t="str" s="50" r="O69">
        <f>(N69 &amp; " - ") &amp; M69</f>
        <v>Surface Buoy 001 - Coastal Pioneer Central</v>
      </c>
      <c t="s" s="50" r="P69">
        <v>997</v>
      </c>
      <c t="s" s="50" r="Q69">
        <v>998</v>
      </c>
      <c t="s" s="50" r="R69">
        <v>642</v>
      </c>
      <c s="50" r="S69"/>
      <c s="91" r="T69"/>
      <c s="32" r="U69"/>
      <c s="102" r="V69"/>
      <c s="50" r="W69"/>
      <c s="50" r="X69"/>
      <c s="50" r="Y69"/>
      <c s="50" r="Z69"/>
      <c s="50" r="AA69"/>
      <c s="59" r="AB69"/>
      <c s="59" r="AC69"/>
      <c s="59" r="AD69"/>
    </row>
    <row customHeight="1" r="70" ht="12.0">
      <c t="s" s="50" r="A70">
        <v>1093</v>
      </c>
      <c s="50" r="B70"/>
      <c t="s" s="50" r="C70">
        <v>9</v>
      </c>
      <c t="str" s="35" r="D70">
        <f>if((A70=H70),"1","")</f>
        <v>1</v>
      </c>
      <c t="s" s="50" r="E70">
        <v>9</v>
      </c>
      <c t="s" s="50" r="F70">
        <v>810</v>
      </c>
      <c s="50" r="G70"/>
      <c t="s" s="50" r="H70">
        <v>1093</v>
      </c>
      <c t="str" s="100" r="I70">
        <f>MID(A70,10,2)</f>
        <v>CP</v>
      </c>
      <c t="str" s="50" r="J70">
        <f>MID(A70,12,3)</f>
        <v>001</v>
      </c>
      <c t="str" s="50" r="K70">
        <f>VLOOKUP(I70,NodeType!A$2:D$37,4,FALSE)</f>
        <v>Surface Piercing Profiler Mooring</v>
      </c>
      <c s="36" r="L70"/>
      <c t="str" s="50" r="M70">
        <f>VLOOKUP(F70,Subsites!A$2:G$61,7,FALSE)</f>
        <v>Coastal Pioneer Central</v>
      </c>
      <c t="str" s="50" r="N70">
        <f>K70 &amp; IF(ISBLANK(L70),"",(" " &amp; L70))</f>
        <v>Surface Piercing Profiler Mooring</v>
      </c>
      <c t="str" s="50" r="O70">
        <f>(N70 &amp; " - ") &amp; M70</f>
        <v>Surface Piercing Profiler Mooring - Coastal Pioneer Central</v>
      </c>
      <c t="s" s="50" r="P70">
        <v>976</v>
      </c>
      <c t="s" s="50" r="Q70">
        <v>968</v>
      </c>
      <c t="s" s="50" r="R70">
        <v>642</v>
      </c>
      <c s="50" r="S70"/>
      <c s="91" r="T70"/>
      <c s="32" r="U70"/>
      <c s="102" r="V70"/>
      <c s="50" r="W70"/>
      <c s="50" r="X70"/>
      <c s="50" r="Y70"/>
      <c s="50" r="Z70"/>
      <c s="50" r="AA70"/>
      <c s="59" r="AB70"/>
      <c s="59" r="AC70"/>
      <c s="59" r="AD70"/>
    </row>
    <row customHeight="1" r="71" ht="12.0">
      <c t="s" s="50" r="A71">
        <v>1094</v>
      </c>
      <c s="50" r="B71"/>
      <c s="50" r="C71"/>
      <c t="str" s="35" r="D71">
        <f>if((A71=H71),"1","")</f>
        <v/>
      </c>
      <c s="50" r="E71"/>
      <c t="s" s="50" r="F71">
        <v>810</v>
      </c>
      <c t="s" s="50" r="G71">
        <v>1093</v>
      </c>
      <c t="s" s="50" r="H71">
        <v>1093</v>
      </c>
      <c t="str" s="100" r="I71">
        <f>MID(A71,10,2)</f>
        <v>SP</v>
      </c>
      <c t="str" s="50" r="J71">
        <f>MID(A71,12,3)</f>
        <v>001</v>
      </c>
      <c t="str" s="50" r="K71">
        <f>VLOOKUP(I71,NodeType!A$2:D$37,4,FALSE)</f>
        <v>Surface-Piercing Profiler</v>
      </c>
      <c t="str" s="36" r="L71">
        <f>J71</f>
        <v>001</v>
      </c>
      <c t="str" s="50" r="M71">
        <f>VLOOKUP(F71,Subsites!A$2:G$61,7,FALSE)</f>
        <v>Coastal Pioneer Central</v>
      </c>
      <c t="str" s="50" r="N71">
        <f>(K71 &amp; " ") &amp; L71</f>
        <v>Surface-Piercing Profiler 001</v>
      </c>
      <c t="str" s="50" r="O71">
        <f>(N71 &amp; " - ") &amp; M71</f>
        <v>Surface-Piercing Profiler 001 - Coastal Pioneer Central</v>
      </c>
      <c t="s" s="50" r="P71">
        <v>976</v>
      </c>
      <c t="s" s="50" r="Q71">
        <v>968</v>
      </c>
      <c t="s" s="50" r="R71">
        <v>642</v>
      </c>
      <c s="50" r="S71"/>
      <c s="91" r="T71"/>
      <c s="32" r="U71"/>
      <c s="102" r="V71"/>
      <c s="50" r="W71"/>
      <c s="50" r="X71"/>
      <c s="50" r="Y71"/>
      <c s="50" r="Z71"/>
      <c s="50" r="AA71"/>
      <c s="59" r="AB71"/>
      <c s="59" r="AC71"/>
      <c s="59" r="AD71"/>
    </row>
    <row customHeight="1" r="72" ht="12.0">
      <c t="s" s="50" r="A72">
        <v>1095</v>
      </c>
      <c s="50" r="B72"/>
      <c t="s" s="50" r="C72">
        <v>9</v>
      </c>
      <c t="str" s="35" r="D72">
        <f>if((A72=H72),"1","")</f>
        <v>1</v>
      </c>
      <c t="s" s="50" r="E72">
        <v>9</v>
      </c>
      <c t="s" s="50" r="F72">
        <v>813</v>
      </c>
      <c s="50" r="G72"/>
      <c t="s" s="50" r="H72">
        <v>1095</v>
      </c>
      <c t="str" s="100" r="I72">
        <f>MID(A72,10,2)</f>
        <v>WP</v>
      </c>
      <c t="str" s="50" r="J72">
        <f>MID(A72,12,3)</f>
        <v>001</v>
      </c>
      <c t="str" s="50" r="K72">
        <f>VLOOKUP(I72,NodeType!A$2:D$37,4,FALSE)</f>
        <v>Wire-Following Profiler Mooring</v>
      </c>
      <c s="36" r="L72"/>
      <c t="str" s="50" r="M72">
        <f>VLOOKUP(F72,Subsites!A$2:G$61,7,FALSE)</f>
        <v>Coastal Pioneer Central Inshore</v>
      </c>
      <c t="str" s="50" r="N72">
        <f>K72 &amp; IF(ISBLANK(L72),"",(" " &amp; L72))</f>
        <v>Wire-Following Profiler Mooring</v>
      </c>
      <c t="str" s="50" r="O72">
        <f>(N72 &amp; " - ") &amp; M72</f>
        <v>Wire-Following Profiler Mooring - Coastal Pioneer Central Inshore</v>
      </c>
      <c t="s" s="50" r="P72">
        <v>1070</v>
      </c>
      <c t="s" s="50" r="Q72">
        <v>968</v>
      </c>
      <c t="s" s="50" r="R72">
        <v>642</v>
      </c>
      <c s="50" r="S72"/>
      <c t="s" s="91" r="T72">
        <v>1071</v>
      </c>
      <c s="32" r="U72">
        <v>41730</v>
      </c>
      <c s="102" r="V72"/>
      <c t="s" s="47" r="W72">
        <v>969</v>
      </c>
      <c s="50" r="X72"/>
      <c s="50" r="Y72"/>
      <c s="50" r="Z72"/>
      <c s="50" r="AA72"/>
      <c s="59" r="AB72"/>
      <c s="59" r="AC72"/>
      <c s="59" r="AD72"/>
    </row>
    <row customHeight="1" r="73" ht="12.0">
      <c t="s" s="50" r="A73">
        <v>1096</v>
      </c>
      <c s="50" r="B73"/>
      <c s="50" r="C73"/>
      <c t="str" s="35" r="D73">
        <f>if((A73=H73),"1","")</f>
        <v/>
      </c>
      <c s="50" r="E73"/>
      <c t="s" s="50" r="F73">
        <v>813</v>
      </c>
      <c t="s" s="50" r="G73">
        <v>1095</v>
      </c>
      <c t="s" s="50" r="H73">
        <v>1095</v>
      </c>
      <c t="str" s="100" r="I73">
        <f>MID(A73,10,2)</f>
        <v>SB</v>
      </c>
      <c t="str" s="50" r="J73">
        <f>MID(A73,12,3)</f>
        <v>001</v>
      </c>
      <c t="str" s="50" r="K73">
        <f>VLOOKUP(I73,NodeType!A$2:D$37,4,FALSE)</f>
        <v>Surface Buoy</v>
      </c>
      <c t="str" s="36" r="L73">
        <f>J73</f>
        <v>001</v>
      </c>
      <c t="str" s="50" r="M73">
        <f>VLOOKUP(F73,Subsites!A$2:G$61,7,FALSE)</f>
        <v>Coastal Pioneer Central Inshore</v>
      </c>
      <c t="str" s="50" r="N73">
        <f>(K73 &amp; " ") &amp; L73</f>
        <v>Surface Buoy 001</v>
      </c>
      <c t="str" s="50" r="O73">
        <f>(N73 &amp; " - ") &amp; M73</f>
        <v>Surface Buoy 001 - Coastal Pioneer Central Inshore</v>
      </c>
      <c t="s" s="50" r="P73">
        <v>1070</v>
      </c>
      <c t="s" s="50" r="Q73">
        <v>968</v>
      </c>
      <c t="s" s="50" r="R73">
        <v>642</v>
      </c>
      <c s="50" r="S73"/>
      <c t="s" s="91" r="T73">
        <v>1078</v>
      </c>
      <c s="32" r="U73">
        <v>41730</v>
      </c>
      <c s="102" r="V73"/>
      <c t="s" s="47" r="W73">
        <v>969</v>
      </c>
      <c s="50" r="X73"/>
      <c s="50" r="Y73"/>
      <c s="50" r="Z73"/>
      <c s="50" r="AA73"/>
      <c t="s" s="59" r="AB73">
        <v>1097</v>
      </c>
      <c t="s" s="59" r="AC73">
        <v>1098</v>
      </c>
      <c t="s" s="59" r="AD73">
        <v>1076</v>
      </c>
    </row>
    <row customHeight="1" r="74" ht="12.0">
      <c t="s" s="50" r="A74">
        <v>1099</v>
      </c>
      <c s="50" r="B74"/>
      <c s="50" r="C74"/>
      <c t="str" s="35" r="D74">
        <f>if((A74=H74),"1","")</f>
        <v/>
      </c>
      <c s="50" r="E74"/>
      <c t="s" s="50" r="F74">
        <v>813</v>
      </c>
      <c t="s" s="50" r="G74">
        <v>1095</v>
      </c>
      <c t="s" s="50" r="H74">
        <v>1095</v>
      </c>
      <c t="str" s="100" r="I74">
        <f>MID(A74,10,2)</f>
        <v>WF</v>
      </c>
      <c t="str" s="50" r="J74">
        <f>MID(A74,12,3)</f>
        <v>001</v>
      </c>
      <c t="str" s="50" r="K74">
        <f>VLOOKUP(I74,NodeType!A$2:D$37,4,FALSE)</f>
        <v>Wire-Following Profiler</v>
      </c>
      <c t="str" s="36" r="L74">
        <f>J74</f>
        <v>001</v>
      </c>
      <c t="str" s="50" r="M74">
        <f>VLOOKUP(F74,Subsites!A$2:G$61,7,FALSE)</f>
        <v>Coastal Pioneer Central Inshore</v>
      </c>
      <c t="str" s="50" r="N74">
        <f>K74 &amp; IF(ISBLANK(L74),"",(" " &amp; L74))</f>
        <v>Wire-Following Profiler 001</v>
      </c>
      <c t="str" s="50" r="O74">
        <f>(N74 &amp; " - ") &amp; M74</f>
        <v>Wire-Following Profiler 001 - Coastal Pioneer Central Inshore</v>
      </c>
      <c t="s" s="50" r="P74">
        <v>1070</v>
      </c>
      <c t="s" s="50" r="Q74">
        <v>968</v>
      </c>
      <c t="s" s="50" r="R74">
        <v>642</v>
      </c>
      <c s="50" r="S74"/>
      <c t="s" s="91" r="T74">
        <v>1078</v>
      </c>
      <c s="32" r="U74">
        <v>41730</v>
      </c>
      <c s="102" r="V74"/>
      <c t="s" s="47" r="W74">
        <v>969</v>
      </c>
      <c s="50" r="X74"/>
      <c s="50" r="Y74"/>
      <c s="50" r="Z74"/>
      <c s="50" r="AA74"/>
      <c s="59" r="AB74"/>
      <c s="59" r="AC74"/>
      <c s="59" r="AD74"/>
    </row>
    <row customHeight="1" r="75" ht="12.0">
      <c t="s" s="50" r="A75">
        <v>1100</v>
      </c>
      <c s="50" r="B75"/>
      <c s="50" r="C75"/>
      <c t="str" s="35" r="D75">
        <f>if((A75=H75),"1","")</f>
        <v/>
      </c>
      <c s="50" r="E75"/>
      <c t="s" s="50" r="F75">
        <v>813</v>
      </c>
      <c t="s" s="50" r="G75">
        <v>1095</v>
      </c>
      <c t="s" s="50" r="H75">
        <v>1095</v>
      </c>
      <c t="str" s="100" r="I75">
        <f>MID(A75,10,2)</f>
        <v>RI</v>
      </c>
      <c t="str" s="50" r="J75">
        <f>MID(A75,12,3)</f>
        <v>001</v>
      </c>
      <c t="str" s="50" r="K75">
        <f>VLOOKUP(I75,NodeType!A$2:D$37,4,FALSE)</f>
        <v>Mooring Riser</v>
      </c>
      <c t="str" s="36" r="L75">
        <f>J75</f>
        <v>001</v>
      </c>
      <c t="str" s="50" r="M75">
        <f>VLOOKUP(F75,Subsites!A$2:G$61,7,FALSE)</f>
        <v>Coastal Pioneer Central Inshore</v>
      </c>
      <c t="str" s="50" r="N75">
        <f>(K75 &amp; " ") &amp; L75</f>
        <v>Mooring Riser 001</v>
      </c>
      <c t="str" s="50" r="O75">
        <f>(N75 &amp; " - ") &amp; M75</f>
        <v>Mooring Riser 001 - Coastal Pioneer Central Inshore</v>
      </c>
      <c t="s" s="50" r="P75">
        <v>1070</v>
      </c>
      <c t="s" s="50" r="Q75">
        <v>968</v>
      </c>
      <c t="s" s="50" r="R75">
        <v>642</v>
      </c>
      <c s="50" r="S75"/>
      <c t="s" s="91" r="T75">
        <v>1078</v>
      </c>
      <c s="32" r="U75">
        <v>41730</v>
      </c>
      <c s="102" r="V75"/>
      <c t="s" s="47" r="W75">
        <v>969</v>
      </c>
      <c s="50" r="X75"/>
      <c s="50" r="Y75"/>
      <c s="50" r="Z75"/>
      <c s="50" r="AA75"/>
      <c s="59" r="AB75"/>
      <c s="59" r="AC75"/>
      <c s="59" r="AD75"/>
    </row>
    <row customHeight="1" r="76" ht="12.0">
      <c t="s" s="50" r="A76">
        <v>1101</v>
      </c>
      <c s="50" r="B76"/>
      <c t="s" s="50" r="C76">
        <v>9</v>
      </c>
      <c t="str" s="35" r="D76">
        <f>if((A76=H76),"1","")</f>
        <v>1</v>
      </c>
      <c t="s" s="50" r="E76">
        <v>9</v>
      </c>
      <c t="s" s="50" r="F76">
        <v>817</v>
      </c>
      <c s="50" r="G76"/>
      <c t="s" s="50" r="H76">
        <v>1101</v>
      </c>
      <c t="str" s="100" r="I76">
        <f>MID(A76,10,2)</f>
        <v>WP</v>
      </c>
      <c t="str" s="50" r="J76">
        <f>MID(A76,12,3)</f>
        <v>001</v>
      </c>
      <c t="str" s="50" r="K76">
        <f>VLOOKUP(I76,NodeType!A$2:D$37,4,FALSE)</f>
        <v>Wire-Following Profiler Mooring</v>
      </c>
      <c s="36" r="L76"/>
      <c t="str" s="50" r="M76">
        <f>VLOOKUP(F76,Subsites!A$2:G$61,7,FALSE)</f>
        <v>Coastal Pioneer Central Offshore</v>
      </c>
      <c t="str" s="50" r="N76">
        <f>K76 &amp; IF(ISBLANK(L76),"",(" " &amp; L76))</f>
        <v>Wire-Following Profiler Mooring</v>
      </c>
      <c t="str" s="50" r="O76">
        <f>(N76 &amp; " - ") &amp; M76</f>
        <v>Wire-Following Profiler Mooring - Coastal Pioneer Central Offshore</v>
      </c>
      <c t="s" s="50" r="P76">
        <v>1070</v>
      </c>
      <c t="s" s="50" r="Q76">
        <v>968</v>
      </c>
      <c t="s" s="50" r="R76">
        <v>642</v>
      </c>
      <c s="50" r="S76"/>
      <c t="s" s="91" r="T76">
        <v>1071</v>
      </c>
      <c s="32" r="U76">
        <v>41730</v>
      </c>
      <c s="102" r="V76"/>
      <c t="s" s="47" r="W76">
        <v>969</v>
      </c>
      <c s="50" r="X76"/>
      <c s="50" r="Y76"/>
      <c s="50" r="Z76"/>
      <c s="50" r="AA76"/>
      <c s="59" r="AB76"/>
      <c s="59" r="AC76"/>
      <c s="59" r="AD76"/>
    </row>
    <row customHeight="1" r="77" ht="12.0">
      <c t="s" s="50" r="A77">
        <v>1102</v>
      </c>
      <c s="50" r="B77"/>
      <c s="50" r="C77"/>
      <c t="str" s="35" r="D77">
        <f>if((A77=H77),"1","")</f>
        <v/>
      </c>
      <c s="50" r="E77"/>
      <c t="s" s="50" r="F77">
        <v>817</v>
      </c>
      <c t="s" s="50" r="G77">
        <v>1101</v>
      </c>
      <c t="s" s="50" r="H77">
        <v>1101</v>
      </c>
      <c t="str" s="100" r="I77">
        <f>MID(A77,10,2)</f>
        <v>SB</v>
      </c>
      <c t="str" s="50" r="J77">
        <f>MID(A77,12,3)</f>
        <v>001</v>
      </c>
      <c t="str" s="50" r="K77">
        <f>VLOOKUP(I77,NodeType!A$2:D$37,4,FALSE)</f>
        <v>Surface Buoy</v>
      </c>
      <c t="str" s="36" r="L77">
        <f>J77</f>
        <v>001</v>
      </c>
      <c t="str" s="50" r="M77">
        <f>VLOOKUP(F77,Subsites!A$2:G$61,7,FALSE)</f>
        <v>Coastal Pioneer Central Offshore</v>
      </c>
      <c t="str" s="50" r="N77">
        <f>(K77 &amp; " ") &amp; L77</f>
        <v>Surface Buoy 001</v>
      </c>
      <c t="str" s="50" r="O77">
        <f>(N77 &amp; " - ") &amp; M77</f>
        <v>Surface Buoy 001 - Coastal Pioneer Central Offshore</v>
      </c>
      <c t="s" s="50" r="P77">
        <v>1070</v>
      </c>
      <c t="s" s="50" r="Q77">
        <v>968</v>
      </c>
      <c t="s" s="50" r="R77">
        <v>642</v>
      </c>
      <c s="50" r="S77"/>
      <c t="s" s="91" r="T77">
        <v>1078</v>
      </c>
      <c s="32" r="U77">
        <v>41730</v>
      </c>
      <c s="102" r="V77"/>
      <c t="s" s="47" r="W77">
        <v>969</v>
      </c>
      <c s="50" r="X77"/>
      <c s="50" r="Y77"/>
      <c s="50" r="Z77"/>
      <c s="50" r="AA77"/>
      <c t="s" s="59" r="AB77">
        <v>1103</v>
      </c>
      <c t="s" s="59" r="AC77">
        <v>1098</v>
      </c>
      <c t="s" s="59" r="AD77">
        <v>1076</v>
      </c>
    </row>
    <row customHeight="1" r="78" ht="12.0">
      <c t="s" s="50" r="A78">
        <v>1104</v>
      </c>
      <c s="50" r="B78"/>
      <c s="50" r="C78"/>
      <c t="str" s="35" r="D78">
        <f>if((A78=H78),"1","")</f>
        <v/>
      </c>
      <c s="50" r="E78"/>
      <c t="s" s="50" r="F78">
        <v>817</v>
      </c>
      <c t="s" s="50" r="G78">
        <v>1101</v>
      </c>
      <c t="s" s="50" r="H78">
        <v>1101</v>
      </c>
      <c t="str" s="100" r="I78">
        <f>MID(A78,10,2)</f>
        <v>WF</v>
      </c>
      <c t="str" s="50" r="J78">
        <f>MID(A78,12,3)</f>
        <v>001</v>
      </c>
      <c t="str" s="50" r="K78">
        <f>VLOOKUP(I78,NodeType!A$2:D$37,4,FALSE)</f>
        <v>Wire-Following Profiler</v>
      </c>
      <c t="str" s="36" r="L78">
        <f>J78</f>
        <v>001</v>
      </c>
      <c t="str" s="50" r="M78">
        <f>VLOOKUP(F78,Subsites!A$2:G$61,7,FALSE)</f>
        <v>Coastal Pioneer Central Offshore</v>
      </c>
      <c t="str" s="50" r="N78">
        <f>K78 &amp; IF(ISBLANK(L78),"",(" " &amp; L78))</f>
        <v>Wire-Following Profiler 001</v>
      </c>
      <c t="str" s="50" r="O78">
        <f>(N78 &amp; " - ") &amp; M78</f>
        <v>Wire-Following Profiler 001 - Coastal Pioneer Central Offshore</v>
      </c>
      <c t="s" s="50" r="P78">
        <v>1070</v>
      </c>
      <c t="s" s="50" r="Q78">
        <v>968</v>
      </c>
      <c t="s" s="50" r="R78">
        <v>642</v>
      </c>
      <c s="50" r="S78"/>
      <c t="s" s="91" r="T78">
        <v>1078</v>
      </c>
      <c s="32" r="U78">
        <v>41730</v>
      </c>
      <c s="102" r="V78"/>
      <c t="s" s="47" r="W78">
        <v>969</v>
      </c>
      <c s="50" r="X78"/>
      <c s="50" r="Y78"/>
      <c s="50" r="Z78"/>
      <c s="50" r="AA78"/>
      <c s="59" r="AB78"/>
      <c s="59" r="AC78"/>
      <c s="59" r="AD78"/>
    </row>
    <row customHeight="1" r="79" ht="12.0">
      <c t="s" s="50" r="A79">
        <v>1105</v>
      </c>
      <c s="50" r="B79"/>
      <c s="50" r="C79"/>
      <c t="str" s="35" r="D79">
        <f>if((A79=H79),"1","")</f>
        <v/>
      </c>
      <c s="50" r="E79"/>
      <c t="s" s="50" r="F79">
        <v>817</v>
      </c>
      <c t="s" s="50" r="G79">
        <v>1101</v>
      </c>
      <c t="s" s="50" r="H79">
        <v>1101</v>
      </c>
      <c t="str" s="100" r="I79">
        <f>MID(A79,10,2)</f>
        <v>RI</v>
      </c>
      <c t="str" s="50" r="J79">
        <f>MID(A79,12,3)</f>
        <v>001</v>
      </c>
      <c t="str" s="50" r="K79">
        <f>VLOOKUP(I79,NodeType!A$2:D$37,4,FALSE)</f>
        <v>Mooring Riser</v>
      </c>
      <c t="str" s="36" r="L79">
        <f>J79</f>
        <v>001</v>
      </c>
      <c t="str" s="50" r="M79">
        <f>VLOOKUP(F79,Subsites!A$2:G$61,7,FALSE)</f>
        <v>Coastal Pioneer Central Offshore</v>
      </c>
      <c t="str" s="50" r="N79">
        <f>(K79 &amp; " ") &amp; L79</f>
        <v>Mooring Riser 001</v>
      </c>
      <c t="str" s="50" r="O79">
        <f>(N79 &amp; " - ") &amp; M79</f>
        <v>Mooring Riser 001 - Coastal Pioneer Central Offshore</v>
      </c>
      <c t="s" s="50" r="P79">
        <v>1070</v>
      </c>
      <c t="s" s="50" r="Q79">
        <v>968</v>
      </c>
      <c t="s" s="50" r="R79">
        <v>642</v>
      </c>
      <c s="50" r="S79"/>
      <c t="s" s="91" r="T79">
        <v>1078</v>
      </c>
      <c s="32" r="U79">
        <v>41730</v>
      </c>
      <c s="102" r="V79"/>
      <c t="s" s="47" r="W79">
        <v>969</v>
      </c>
      <c s="50" r="X79"/>
      <c s="50" r="Y79"/>
      <c s="50" r="Z79"/>
      <c s="50" r="AA79"/>
      <c s="59" r="AB79"/>
      <c s="59" r="AC79"/>
      <c s="59" r="AD79"/>
    </row>
    <row customHeight="1" r="80" ht="12.0">
      <c t="s" s="50" r="A80">
        <v>1106</v>
      </c>
      <c s="50" r="B80"/>
      <c t="s" s="50" r="C80">
        <v>9</v>
      </c>
      <c t="str" s="35" r="D80">
        <f>if((A80=H80),"1","")</f>
        <v>1</v>
      </c>
      <c t="s" s="50" r="E80">
        <v>9</v>
      </c>
      <c t="s" s="50" r="F80">
        <v>821</v>
      </c>
      <c s="50" r="G80"/>
      <c t="s" s="50" r="H80">
        <v>1106</v>
      </c>
      <c t="str" s="100" r="I80">
        <f>MID(A80,10,2)</f>
        <v>WP</v>
      </c>
      <c t="str" s="50" r="J80">
        <f>MID(A80,12,3)</f>
        <v>001</v>
      </c>
      <c t="str" s="50" r="K80">
        <f>VLOOKUP(I80,NodeType!A$2:D$37,4,FALSE)</f>
        <v>Wire-Following Profiler Mooring</v>
      </c>
      <c s="36" r="L80"/>
      <c t="str" s="50" r="M80">
        <f>VLOOKUP(F80,Subsites!A$2:G$61,7,FALSE)</f>
        <v>Coastal Pioneer Upstream Inshore</v>
      </c>
      <c t="str" s="50" r="N80">
        <f>K80 &amp; IF(ISBLANK(L80),"",(" " &amp; L80))</f>
        <v>Wire-Following Profiler Mooring</v>
      </c>
      <c t="str" s="50" r="O80">
        <f>(N80 &amp; " - ") &amp; M80</f>
        <v>Wire-Following Profiler Mooring - Coastal Pioneer Upstream Inshore</v>
      </c>
      <c t="s" s="50" r="P80">
        <v>1070</v>
      </c>
      <c t="s" s="50" r="Q80">
        <v>968</v>
      </c>
      <c t="s" s="50" r="R80">
        <v>642</v>
      </c>
      <c s="50" r="S80"/>
      <c t="s" s="91" r="T80">
        <v>1071</v>
      </c>
      <c s="32" r="U80">
        <v>41600</v>
      </c>
      <c t="s" s="102" r="V80">
        <v>1086</v>
      </c>
      <c t="s" s="47" r="W80">
        <v>969</v>
      </c>
      <c t="s" s="50" r="X80">
        <v>1107</v>
      </c>
      <c s="50" r="Y80"/>
      <c s="50" r="Z80"/>
      <c s="50" r="AA80"/>
      <c s="59" r="AB80"/>
      <c s="59" r="AC80"/>
      <c s="59" r="AD80"/>
    </row>
    <row customHeight="1" r="81" ht="12.0">
      <c t="s" s="50" r="A81">
        <v>1108</v>
      </c>
      <c s="50" r="B81"/>
      <c s="50" r="C81"/>
      <c t="str" s="35" r="D81">
        <f>if((A81=H81),"1","")</f>
        <v/>
      </c>
      <c s="50" r="E81"/>
      <c t="s" s="50" r="F81">
        <v>821</v>
      </c>
      <c t="s" s="50" r="G81">
        <v>1106</v>
      </c>
      <c t="s" s="50" r="H81">
        <v>1106</v>
      </c>
      <c t="str" s="100" r="I81">
        <f>MID(A81,10,2)</f>
        <v>SB</v>
      </c>
      <c t="str" s="50" r="J81">
        <f>MID(A81,12,3)</f>
        <v>001</v>
      </c>
      <c t="str" s="50" r="K81">
        <f>VLOOKUP(I81,NodeType!A$2:D$37,4,FALSE)</f>
        <v>Surface Buoy</v>
      </c>
      <c t="str" s="36" r="L81">
        <f>J81</f>
        <v>001</v>
      </c>
      <c t="str" s="50" r="M81">
        <f>VLOOKUP(F81,Subsites!A$2:G$61,7,FALSE)</f>
        <v>Coastal Pioneer Upstream Inshore</v>
      </c>
      <c t="str" s="50" r="N81">
        <f>(K81 &amp; " ") &amp; L81</f>
        <v>Surface Buoy 001</v>
      </c>
      <c t="str" s="50" r="O81">
        <f>(N81 &amp; " - ") &amp; M81</f>
        <v>Surface Buoy 001 - Coastal Pioneer Upstream Inshore</v>
      </c>
      <c t="s" s="50" r="P81">
        <v>1070</v>
      </c>
      <c t="s" s="50" r="Q81">
        <v>968</v>
      </c>
      <c t="s" s="50" r="R81">
        <v>642</v>
      </c>
      <c s="50" r="S81"/>
      <c t="s" s="91" r="T81">
        <v>1078</v>
      </c>
      <c s="32" r="U81">
        <v>41600</v>
      </c>
      <c t="s" s="102" r="V81">
        <v>1086</v>
      </c>
      <c t="s" s="47" r="W81">
        <v>969</v>
      </c>
      <c t="s" s="50" r="X81">
        <v>1107</v>
      </c>
      <c s="50" r="Y81"/>
      <c s="50" r="Z81"/>
      <c s="50" r="AA81"/>
      <c t="s" s="59" r="AB81">
        <v>1109</v>
      </c>
      <c t="s" s="59" r="AC81">
        <v>1110</v>
      </c>
      <c t="s" s="59" r="AD81">
        <v>1076</v>
      </c>
    </row>
    <row customHeight="1" r="82" ht="12.0">
      <c t="s" s="50" r="A82">
        <v>1111</v>
      </c>
      <c s="50" r="B82"/>
      <c s="50" r="C82"/>
      <c t="str" s="35" r="D82">
        <f>if((A82=H82),"1","")</f>
        <v/>
      </c>
      <c s="50" r="E82"/>
      <c t="s" s="50" r="F82">
        <v>821</v>
      </c>
      <c t="s" s="50" r="G82">
        <v>1106</v>
      </c>
      <c t="s" s="50" r="H82">
        <v>1106</v>
      </c>
      <c t="str" s="100" r="I82">
        <f>MID(A82,10,2)</f>
        <v>WF</v>
      </c>
      <c t="str" s="50" r="J82">
        <f>MID(A82,12,3)</f>
        <v>001</v>
      </c>
      <c t="str" s="50" r="K82">
        <f>VLOOKUP(I82,NodeType!A$2:D$37,4,FALSE)</f>
        <v>Wire-Following Profiler</v>
      </c>
      <c t="str" s="36" r="L82">
        <f>J82</f>
        <v>001</v>
      </c>
      <c t="str" s="50" r="M82">
        <f>VLOOKUP(F82,Subsites!A$2:G$61,7,FALSE)</f>
        <v>Coastal Pioneer Upstream Inshore</v>
      </c>
      <c t="str" s="50" r="N82">
        <f>K82 &amp; IF(ISBLANK(L82),"",(" " &amp; L82))</f>
        <v>Wire-Following Profiler 001</v>
      </c>
      <c t="str" s="50" r="O82">
        <f>(N82 &amp; " - ") &amp; M82</f>
        <v>Wire-Following Profiler 001 - Coastal Pioneer Upstream Inshore</v>
      </c>
      <c t="s" s="50" r="P82">
        <v>1070</v>
      </c>
      <c t="s" s="50" r="Q82">
        <v>968</v>
      </c>
      <c t="s" s="50" r="R82">
        <v>642</v>
      </c>
      <c s="50" r="S82"/>
      <c t="s" s="91" r="T82">
        <v>1078</v>
      </c>
      <c s="32" r="U82">
        <v>41600</v>
      </c>
      <c t="s" s="102" r="V82">
        <v>1086</v>
      </c>
      <c t="s" s="47" r="W82">
        <v>969</v>
      </c>
      <c t="s" s="50" r="X82">
        <v>1107</v>
      </c>
      <c s="50" r="Y82"/>
      <c s="50" r="Z82"/>
      <c s="50" r="AA82"/>
      <c s="59" r="AB82"/>
      <c s="59" r="AC82"/>
      <c s="59" r="AD82"/>
    </row>
    <row customHeight="1" r="83" ht="12.0">
      <c t="s" s="50" r="A83">
        <v>1112</v>
      </c>
      <c s="50" r="B83"/>
      <c s="50" r="C83"/>
      <c t="str" s="35" r="D83">
        <f>if((A83=H83),"1","")</f>
        <v/>
      </c>
      <c s="50" r="E83"/>
      <c t="s" s="50" r="F83">
        <v>821</v>
      </c>
      <c t="s" s="50" r="G83">
        <v>1106</v>
      </c>
      <c t="s" s="50" r="H83">
        <v>1106</v>
      </c>
      <c t="str" s="100" r="I83">
        <f>MID(A83,10,2)</f>
        <v>RI</v>
      </c>
      <c t="str" s="50" r="J83">
        <f>MID(A83,12,3)</f>
        <v>001</v>
      </c>
      <c t="str" s="50" r="K83">
        <f>VLOOKUP(I83,NodeType!A$2:D$37,4,FALSE)</f>
        <v>Mooring Riser</v>
      </c>
      <c t="str" s="36" r="L83">
        <f>J83</f>
        <v>001</v>
      </c>
      <c t="str" s="50" r="M83">
        <f>VLOOKUP(F83,Subsites!A$2:G$61,7,FALSE)</f>
        <v>Coastal Pioneer Upstream Inshore</v>
      </c>
      <c t="str" s="50" r="N83">
        <f>(K83 &amp; " ") &amp; L83</f>
        <v>Mooring Riser 001</v>
      </c>
      <c t="str" s="50" r="O83">
        <f>(N83 &amp; " - ") &amp; M83</f>
        <v>Mooring Riser 001 - Coastal Pioneer Upstream Inshore</v>
      </c>
      <c t="s" s="50" r="P83">
        <v>1070</v>
      </c>
      <c t="s" s="50" r="Q83">
        <v>968</v>
      </c>
      <c t="s" s="50" r="R83">
        <v>642</v>
      </c>
      <c s="50" r="S83"/>
      <c t="s" s="91" r="T83">
        <v>1078</v>
      </c>
      <c s="32" r="U83">
        <v>41600</v>
      </c>
      <c t="s" s="102" r="V83">
        <v>1086</v>
      </c>
      <c t="s" s="47" r="W83">
        <v>969</v>
      </c>
      <c t="s" s="50" r="X83">
        <v>1107</v>
      </c>
      <c s="50" r="Y83"/>
      <c s="50" r="Z83"/>
      <c s="50" r="AA83"/>
      <c s="59" r="AB83"/>
      <c s="59" r="AC83"/>
      <c s="59" r="AD83"/>
    </row>
    <row customHeight="1" r="84" ht="12.0">
      <c t="s" s="50" r="A84">
        <v>1113</v>
      </c>
      <c s="50" r="B84"/>
      <c t="s" s="50" r="C84">
        <v>9</v>
      </c>
      <c t="str" s="35" r="D84">
        <f>if((A84=H84),"1","")</f>
        <v>1</v>
      </c>
      <c t="s" s="50" r="E84">
        <v>9</v>
      </c>
      <c t="s" s="50" r="F84">
        <v>825</v>
      </c>
      <c s="50" r="G84"/>
      <c t="s" s="50" r="H84">
        <v>1113</v>
      </c>
      <c t="str" s="100" r="I84">
        <f>MID(A84,10,2)</f>
        <v>WP</v>
      </c>
      <c t="str" s="50" r="J84">
        <f>MID(A84,12,3)</f>
        <v>001</v>
      </c>
      <c t="str" s="50" r="K84">
        <f>VLOOKUP(I84,NodeType!A$2:D$37,4,FALSE)</f>
        <v>Wire-Following Profiler Mooring</v>
      </c>
      <c s="36" r="L84"/>
      <c t="str" s="50" r="M84">
        <f>VLOOKUP(F84,Subsites!A$2:G$61,7,FALSE)</f>
        <v>Coastal Pioneer Upstream Offshore</v>
      </c>
      <c t="str" s="50" r="N84">
        <f>K84 &amp; IF(ISBLANK(L84),"",(" " &amp; L84))</f>
        <v>Wire-Following Profiler Mooring</v>
      </c>
      <c t="str" s="50" r="O84">
        <f>(N84 &amp; " - ") &amp; M84</f>
        <v>Wire-Following Profiler Mooring - Coastal Pioneer Upstream Offshore</v>
      </c>
      <c t="s" s="50" r="P84">
        <v>1070</v>
      </c>
      <c t="s" s="50" r="Q84">
        <v>968</v>
      </c>
      <c t="s" s="50" r="R84">
        <v>642</v>
      </c>
      <c s="50" r="S84"/>
      <c t="s" s="91" r="T84">
        <v>1071</v>
      </c>
      <c s="32" r="U84">
        <v>41600</v>
      </c>
      <c t="s" s="102" r="V84">
        <v>1086</v>
      </c>
      <c t="s" s="47" r="W84">
        <v>969</v>
      </c>
      <c t="s" s="50" r="X84">
        <v>1107</v>
      </c>
      <c s="50" r="Y84"/>
      <c s="50" r="Z84"/>
      <c s="50" r="AA84"/>
      <c s="59" r="AB84"/>
      <c s="59" r="AC84"/>
      <c s="59" r="AD84"/>
    </row>
    <row customHeight="1" r="85" ht="12.0">
      <c t="s" s="50" r="A85">
        <v>1114</v>
      </c>
      <c s="50" r="B85"/>
      <c s="50" r="C85"/>
      <c t="str" s="35" r="D85">
        <f>if((A85=H85),"1","")</f>
        <v/>
      </c>
      <c s="50" r="E85"/>
      <c t="s" s="50" r="F85">
        <v>825</v>
      </c>
      <c t="s" s="50" r="G85">
        <v>1113</v>
      </c>
      <c t="s" s="50" r="H85">
        <v>1113</v>
      </c>
      <c t="str" s="100" r="I85">
        <f>MID(A85,10,2)</f>
        <v>SB</v>
      </c>
      <c t="str" s="50" r="J85">
        <f>MID(A85,12,3)</f>
        <v>001</v>
      </c>
      <c t="str" s="50" r="K85">
        <f>VLOOKUP(I85,NodeType!A$2:D$37,4,FALSE)</f>
        <v>Surface Buoy</v>
      </c>
      <c t="str" s="36" r="L85">
        <f>J85</f>
        <v>001</v>
      </c>
      <c t="str" s="50" r="M85">
        <f>VLOOKUP(F85,Subsites!A$2:G$61,7,FALSE)</f>
        <v>Coastal Pioneer Upstream Offshore</v>
      </c>
      <c t="str" s="50" r="N85">
        <f>(K85 &amp; " ") &amp; L85</f>
        <v>Surface Buoy 001</v>
      </c>
      <c t="str" s="50" r="O85">
        <f>(N85 &amp; " - ") &amp; M85</f>
        <v>Surface Buoy 001 - Coastal Pioneer Upstream Offshore</v>
      </c>
      <c t="s" s="50" r="P85">
        <v>1070</v>
      </c>
      <c t="s" s="50" r="Q85">
        <v>968</v>
      </c>
      <c t="s" s="50" r="R85">
        <v>642</v>
      </c>
      <c s="50" r="S85"/>
      <c t="s" s="91" r="T85">
        <v>1078</v>
      </c>
      <c s="32" r="U85">
        <v>41600</v>
      </c>
      <c t="s" s="102" r="V85">
        <v>1086</v>
      </c>
      <c t="s" s="47" r="W85">
        <v>969</v>
      </c>
      <c t="s" s="50" r="X85">
        <v>1107</v>
      </c>
      <c s="50" r="Y85"/>
      <c s="50" r="Z85"/>
      <c s="50" r="AA85"/>
      <c t="s" s="59" r="AB85">
        <v>1115</v>
      </c>
      <c t="s" s="59" r="AC85">
        <v>1110</v>
      </c>
      <c t="s" s="59" r="AD85">
        <v>1076</v>
      </c>
    </row>
    <row customHeight="1" r="86" ht="12.0">
      <c t="s" s="50" r="A86">
        <v>1116</v>
      </c>
      <c s="50" r="B86"/>
      <c s="50" r="C86"/>
      <c t="str" s="35" r="D86">
        <f>if((A86=H86),"1","")</f>
        <v/>
      </c>
      <c s="50" r="E86"/>
      <c t="s" s="50" r="F86">
        <v>825</v>
      </c>
      <c t="s" s="50" r="G86">
        <v>1113</v>
      </c>
      <c t="s" s="50" r="H86">
        <v>1113</v>
      </c>
      <c t="str" s="100" r="I86">
        <f>MID(A86,10,2)</f>
        <v>WF</v>
      </c>
      <c t="str" s="50" r="J86">
        <f>MID(A86,12,3)</f>
        <v>001</v>
      </c>
      <c t="str" s="50" r="K86">
        <f>VLOOKUP(I86,NodeType!A$2:D$37,4,FALSE)</f>
        <v>Wire-Following Profiler</v>
      </c>
      <c t="str" s="36" r="L86">
        <f>J86</f>
        <v>001</v>
      </c>
      <c t="str" s="50" r="M86">
        <f>VLOOKUP(F86,Subsites!A$2:G$61,7,FALSE)</f>
        <v>Coastal Pioneer Upstream Offshore</v>
      </c>
      <c t="str" s="50" r="N86">
        <f>K86 &amp; IF(ISBLANK(L86),"",(" " &amp; L86))</f>
        <v>Wire-Following Profiler 001</v>
      </c>
      <c t="str" s="50" r="O86">
        <f>(N86 &amp; " - ") &amp; M86</f>
        <v>Wire-Following Profiler 001 - Coastal Pioneer Upstream Offshore</v>
      </c>
      <c t="s" s="50" r="P86">
        <v>1070</v>
      </c>
      <c t="s" s="50" r="Q86">
        <v>968</v>
      </c>
      <c t="s" s="50" r="R86">
        <v>642</v>
      </c>
      <c s="50" r="S86"/>
      <c t="s" s="91" r="T86">
        <v>1078</v>
      </c>
      <c s="32" r="U86">
        <v>41600</v>
      </c>
      <c t="s" s="102" r="V86">
        <v>1086</v>
      </c>
      <c t="s" s="47" r="W86">
        <v>969</v>
      </c>
      <c t="s" s="50" r="X86">
        <v>1107</v>
      </c>
      <c s="50" r="Y86"/>
      <c s="50" r="Z86"/>
      <c s="50" r="AA86"/>
      <c s="59" r="AB86"/>
      <c s="59" r="AC86"/>
      <c s="59" r="AD86"/>
    </row>
    <row customHeight="1" r="87" ht="12.0">
      <c t="s" s="50" r="A87">
        <v>1117</v>
      </c>
      <c s="50" r="B87"/>
      <c s="50" r="C87"/>
      <c t="str" s="35" r="D87">
        <f>if((A87=H87),"1","")</f>
        <v/>
      </c>
      <c s="50" r="E87"/>
      <c t="s" s="50" r="F87">
        <v>825</v>
      </c>
      <c t="s" s="50" r="G87">
        <v>1113</v>
      </c>
      <c t="s" s="50" r="H87">
        <v>1113</v>
      </c>
      <c t="str" s="100" r="I87">
        <f>MID(A87,10,2)</f>
        <v>RI</v>
      </c>
      <c t="str" s="50" r="J87">
        <f>MID(A87,12,3)</f>
        <v>001</v>
      </c>
      <c t="str" s="50" r="K87">
        <f>VLOOKUP(I87,NodeType!A$2:D$37,4,FALSE)</f>
        <v>Mooring Riser</v>
      </c>
      <c t="str" s="36" r="L87">
        <f>J87</f>
        <v>001</v>
      </c>
      <c t="str" s="50" r="M87">
        <f>VLOOKUP(F87,Subsites!A$2:G$61,7,FALSE)</f>
        <v>Coastal Pioneer Upstream Offshore</v>
      </c>
      <c t="str" s="50" r="N87">
        <f>(K87 &amp; " ") &amp; L87</f>
        <v>Mooring Riser 001</v>
      </c>
      <c t="str" s="50" r="O87">
        <f>(N87 &amp; " - ") &amp; M87</f>
        <v>Mooring Riser 001 - Coastal Pioneer Upstream Offshore</v>
      </c>
      <c t="s" s="50" r="P87">
        <v>1070</v>
      </c>
      <c t="s" s="50" r="Q87">
        <v>968</v>
      </c>
      <c t="s" s="50" r="R87">
        <v>642</v>
      </c>
      <c s="50" r="S87"/>
      <c t="s" s="91" r="T87">
        <v>1078</v>
      </c>
      <c s="32" r="U87">
        <v>41600</v>
      </c>
      <c t="s" s="102" r="V87">
        <v>1086</v>
      </c>
      <c t="s" s="47" r="W87">
        <v>969</v>
      </c>
      <c t="s" s="50" r="X87">
        <v>1107</v>
      </c>
      <c s="50" r="Y87"/>
      <c s="50" r="Z87"/>
      <c s="50" r="AA87"/>
      <c s="59" r="AB87"/>
      <c s="59" r="AC87"/>
      <c s="59" r="AD87"/>
    </row>
    <row customHeight="1" r="88" ht="12.0">
      <c t="s" s="50" r="A88">
        <v>1118</v>
      </c>
      <c s="50" r="B88"/>
      <c t="s" s="50" r="C88">
        <v>9</v>
      </c>
      <c t="str" s="35" r="D88">
        <f>if((A88=H88),"1","")</f>
        <v>1</v>
      </c>
      <c t="s" s="50" r="E88">
        <v>9</v>
      </c>
      <c t="s" s="50" r="F88">
        <v>829</v>
      </c>
      <c s="50" r="G88"/>
      <c t="s" s="50" r="H88">
        <v>1118</v>
      </c>
      <c t="str" s="100" r="I88">
        <f>MID(A88,10,2)</f>
        <v>HM</v>
      </c>
      <c t="str" s="50" r="J88">
        <f>MID(A88,12,3)</f>
        <v>001</v>
      </c>
      <c t="str" s="50" r="K88">
        <f>VLOOKUP(I88,NodeType!A$2:D$37,4,FALSE)</f>
        <v>High Power Surface Mooring</v>
      </c>
      <c s="36" r="L88"/>
      <c t="str" s="50" r="M88">
        <f>VLOOKUP(F88,Subsites!A$2:G$61,7,FALSE)</f>
        <v>Coastal Pioneer Inshore</v>
      </c>
      <c t="str" s="50" r="N88">
        <f>K88 &amp; IF(ISBLANK(L88),"",(" " &amp; L88))</f>
        <v>High Power Surface Mooring</v>
      </c>
      <c t="str" s="50" r="O88">
        <f>(N88 &amp; " - ") &amp; M88</f>
        <v>High Power Surface Mooring - Coastal Pioneer Inshore</v>
      </c>
      <c t="s" s="50" r="P88">
        <v>997</v>
      </c>
      <c t="s" s="50" r="Q88">
        <v>998</v>
      </c>
      <c t="s" s="50" r="R88">
        <v>642</v>
      </c>
      <c s="50" r="S88"/>
      <c s="91" r="T88"/>
      <c s="32" r="U88"/>
      <c s="102" r="V88"/>
      <c s="50" r="W88"/>
      <c s="50" r="X88"/>
      <c s="50" r="Y88"/>
      <c s="50" r="Z88"/>
      <c s="50" r="AA88"/>
      <c s="59" r="AB88"/>
      <c s="59" r="AC88"/>
      <c s="59" r="AD88"/>
    </row>
    <row customHeight="1" r="89" ht="12.0">
      <c t="s" s="50" r="A89">
        <v>1119</v>
      </c>
      <c s="50" r="B89"/>
      <c s="50" r="C89"/>
      <c t="str" s="35" r="D89">
        <f>if((A89=H89),"1","")</f>
        <v/>
      </c>
      <c s="50" r="E89"/>
      <c t="s" s="50" r="F89">
        <v>829</v>
      </c>
      <c t="s" s="50" r="G89">
        <v>1118</v>
      </c>
      <c t="s" s="50" r="H89">
        <v>1118</v>
      </c>
      <c t="str" s="100" r="I89">
        <f>MID(A89,10,2)</f>
        <v>MF</v>
      </c>
      <c t="str" s="50" r="J89">
        <f>MID(A89,12,3)</f>
        <v>004</v>
      </c>
      <c t="str" s="50" r="K89">
        <f>VLOOKUP(I89,NodeType!A$2:D$37,4,FALSE)</f>
        <v>Multi-Function Node</v>
      </c>
      <c t="str" s="36" r="L89">
        <f>J89</f>
        <v>004</v>
      </c>
      <c t="str" s="50" r="M89">
        <f>VLOOKUP(F89,Subsites!A$2:G$61,7,FALSE)</f>
        <v>Coastal Pioneer Inshore</v>
      </c>
      <c t="str" s="50" r="N89">
        <f>(K89 &amp; " ") &amp; L89</f>
        <v>Multi-Function Node 004</v>
      </c>
      <c t="str" s="50" r="O89">
        <f>(N89 &amp; " - ") &amp; M89</f>
        <v>Multi-Function Node 004 - Coastal Pioneer Inshore</v>
      </c>
      <c t="s" s="50" r="P89">
        <v>997</v>
      </c>
      <c t="s" s="50" r="Q89">
        <v>998</v>
      </c>
      <c t="s" s="50" r="R89">
        <v>642</v>
      </c>
      <c s="50" r="S89"/>
      <c s="91" r="T89"/>
      <c s="32" r="U89"/>
      <c s="102" r="V89"/>
      <c s="50" r="W89"/>
      <c s="50" r="X89"/>
      <c s="50" r="Y89"/>
      <c s="50" r="Z89"/>
      <c s="50" r="AA89"/>
      <c s="59" r="AB89"/>
      <c s="59" r="AC89"/>
      <c s="59" r="AD89"/>
    </row>
    <row customHeight="1" r="90" ht="12.0">
      <c t="s" s="50" r="A90">
        <v>1120</v>
      </c>
      <c s="50" r="B90"/>
      <c s="50" r="C90"/>
      <c t="str" s="35" r="D90">
        <f>if((A90=H90),"1","")</f>
        <v/>
      </c>
      <c s="50" r="E90"/>
      <c t="s" s="50" r="F90">
        <v>829</v>
      </c>
      <c t="s" s="50" r="G90">
        <v>1118</v>
      </c>
      <c t="s" s="50" r="H90">
        <v>1118</v>
      </c>
      <c t="str" s="100" r="I90">
        <f>MID(A90,10,2)</f>
        <v>MF</v>
      </c>
      <c t="str" s="50" r="J90">
        <f>MID(A90,12,3)</f>
        <v>005</v>
      </c>
      <c t="str" s="50" r="K90">
        <f>VLOOKUP(I90,NodeType!A$2:D$37,4,FALSE)</f>
        <v>Multi-Function Node</v>
      </c>
      <c t="str" s="36" r="L90">
        <f>J90</f>
        <v>005</v>
      </c>
      <c t="str" s="50" r="M90">
        <f>VLOOKUP(F90,Subsites!A$2:G$61,7,FALSE)</f>
        <v>Coastal Pioneer Inshore</v>
      </c>
      <c t="str" s="50" r="N90">
        <f>(K90 &amp; " ") &amp; L90</f>
        <v>Multi-Function Node 005</v>
      </c>
      <c t="str" s="50" r="O90">
        <f>(N90 &amp; " - ") &amp; M90</f>
        <v>Multi-Function Node 005 - Coastal Pioneer Inshore</v>
      </c>
      <c t="s" s="50" r="P90">
        <v>997</v>
      </c>
      <c t="s" s="50" r="Q90">
        <v>998</v>
      </c>
      <c t="s" s="50" r="R90">
        <v>642</v>
      </c>
      <c s="50" r="S90"/>
      <c s="91" r="T90"/>
      <c s="32" r="U90"/>
      <c s="102" r="V90"/>
      <c s="50" r="W90"/>
      <c s="50" r="X90"/>
      <c s="50" r="Y90"/>
      <c s="50" r="Z90"/>
      <c s="50" r="AA90"/>
      <c s="59" r="AB90"/>
      <c s="59" r="AC90"/>
      <c s="59" r="AD90"/>
    </row>
    <row customHeight="1" r="91" ht="12.0">
      <c t="s" s="50" r="A91">
        <v>1121</v>
      </c>
      <c s="50" r="B91"/>
      <c s="50" r="C91"/>
      <c t="str" s="35" r="D91">
        <f>if((A91=H91),"1","")</f>
        <v/>
      </c>
      <c t="s" s="50" r="E91">
        <v>9</v>
      </c>
      <c t="s" s="50" r="F91">
        <v>829</v>
      </c>
      <c t="s" s="50" r="G91">
        <v>1118</v>
      </c>
      <c t="s" s="50" r="H91">
        <v>1118</v>
      </c>
      <c t="str" s="100" r="I91">
        <f>MID(A91,10,2)</f>
        <v>AD</v>
      </c>
      <c t="str" s="50" r="J91">
        <f>MID(A91,12,3)</f>
        <v>001</v>
      </c>
      <c t="str" s="50" r="K91">
        <f>VLOOKUP(I91,NodeType!A$2:D$37,4,FALSE)</f>
        <v>AUV Dock</v>
      </c>
      <c t="str" s="36" r="L91">
        <f>J91</f>
        <v>001</v>
      </c>
      <c t="str" s="50" r="M91">
        <f>VLOOKUP(F91,Subsites!A$2:G$61,7,FALSE)</f>
        <v>Coastal Pioneer Inshore</v>
      </c>
      <c t="str" s="50" r="N91">
        <f>(K91 &amp; " ") &amp; L91</f>
        <v>AUV Dock 001</v>
      </c>
      <c t="str" s="50" r="O91">
        <f>(N91 &amp; " - ") &amp; M91</f>
        <v>AUV Dock 001 - Coastal Pioneer Inshore</v>
      </c>
      <c t="s" s="50" r="P91">
        <v>997</v>
      </c>
      <c t="s" s="50" r="Q91">
        <v>998</v>
      </c>
      <c t="s" s="50" r="R91">
        <v>642</v>
      </c>
      <c s="50" r="S91"/>
      <c s="91" r="T91"/>
      <c s="32" r="U91"/>
      <c s="102" r="V91"/>
      <c s="50" r="W91"/>
      <c s="50" r="X91"/>
      <c s="50" r="Y91"/>
      <c s="50" r="Z91"/>
      <c s="50" r="AA91"/>
      <c t="s" s="59" r="AB91">
        <v>1122</v>
      </c>
      <c t="s" s="59" r="AC91">
        <v>1098</v>
      </c>
      <c t="s" s="59" r="AD91">
        <v>1123</v>
      </c>
    </row>
    <row customHeight="1" r="92" ht="12.0">
      <c t="s" s="50" r="A92">
        <v>1124</v>
      </c>
      <c s="50" r="B92"/>
      <c s="50" r="C92"/>
      <c t="str" s="35" r="D92">
        <f>if((A92=H92),"1","")</f>
        <v/>
      </c>
      <c s="50" r="E92"/>
      <c t="s" s="50" r="F92">
        <v>829</v>
      </c>
      <c t="s" s="50" r="G92">
        <v>1118</v>
      </c>
      <c t="s" s="50" r="H92">
        <v>1118</v>
      </c>
      <c t="str" s="100" r="I92">
        <f>MID(A92,10,2)</f>
        <v>RI</v>
      </c>
      <c t="str" s="50" r="J92">
        <f>MID(A92,12,3)</f>
        <v>002</v>
      </c>
      <c t="str" s="50" r="K92">
        <f>VLOOKUP(I92,NodeType!A$2:D$37,4,FALSE)</f>
        <v>Mooring Riser</v>
      </c>
      <c t="str" s="36" r="L92">
        <f>J92</f>
        <v>002</v>
      </c>
      <c t="str" s="50" r="M92">
        <f>VLOOKUP(F92,Subsites!A$2:G$61,7,FALSE)</f>
        <v>Coastal Pioneer Inshore</v>
      </c>
      <c t="str" s="50" r="N92">
        <f>(K92 &amp; " ") &amp; L92</f>
        <v>Mooring Riser 002</v>
      </c>
      <c t="str" s="50" r="O92">
        <f>(N92 &amp; " - ") &amp; M92</f>
        <v>Mooring Riser 002 - Coastal Pioneer Inshore</v>
      </c>
      <c t="s" s="50" r="P92">
        <v>997</v>
      </c>
      <c t="s" s="50" r="Q92">
        <v>998</v>
      </c>
      <c t="s" s="50" r="R92">
        <v>642</v>
      </c>
      <c s="50" r="S92"/>
      <c s="91" r="T92"/>
      <c s="32" r="U92"/>
      <c s="102" r="V92"/>
      <c s="50" r="W92"/>
      <c s="50" r="X92"/>
      <c s="50" r="Y92"/>
      <c s="50" r="Z92"/>
      <c s="50" r="AA92"/>
      <c s="59" r="AB92"/>
      <c s="59" r="AC92"/>
      <c s="59" r="AD92"/>
    </row>
    <row customHeight="1" r="93" ht="12.0">
      <c t="s" s="50" r="A93">
        <v>1125</v>
      </c>
      <c s="50" r="B93"/>
      <c s="50" r="C93"/>
      <c t="str" s="35" r="D93">
        <f>if((A93=H93),"1","")</f>
        <v/>
      </c>
      <c s="50" r="E93"/>
      <c t="s" s="50" r="F93">
        <v>829</v>
      </c>
      <c t="s" s="50" r="G93">
        <v>1118</v>
      </c>
      <c t="s" s="50" r="H93">
        <v>1118</v>
      </c>
      <c t="str" s="100" r="I93">
        <f>MID(A93,10,2)</f>
        <v>RI</v>
      </c>
      <c t="str" s="50" r="J93">
        <f>MID(A93,12,3)</f>
        <v>003</v>
      </c>
      <c t="str" s="50" r="K93">
        <f>VLOOKUP(I93,NodeType!A$2:D$37,4,FALSE)</f>
        <v>Mooring Riser</v>
      </c>
      <c t="str" s="36" r="L93">
        <f>J93</f>
        <v>003</v>
      </c>
      <c t="str" s="50" r="M93">
        <f>VLOOKUP(F93,Subsites!A$2:G$61,7,FALSE)</f>
        <v>Coastal Pioneer Inshore</v>
      </c>
      <c t="str" s="50" r="N93">
        <f>(K93 &amp; " ") &amp; L93</f>
        <v>Mooring Riser 003</v>
      </c>
      <c t="str" s="50" r="O93">
        <f>(N93 &amp; " - ") &amp; M93</f>
        <v>Mooring Riser 003 - Coastal Pioneer Inshore</v>
      </c>
      <c t="s" s="50" r="P93">
        <v>997</v>
      </c>
      <c t="s" s="50" r="Q93">
        <v>998</v>
      </c>
      <c t="s" s="50" r="R93">
        <v>642</v>
      </c>
      <c s="50" r="S93"/>
      <c s="91" r="T93"/>
      <c s="32" r="U93"/>
      <c s="102" r="V93"/>
      <c s="50" r="W93"/>
      <c s="50" r="X93"/>
      <c s="50" r="Y93"/>
      <c s="50" r="Z93"/>
      <c s="50" r="AA93"/>
      <c s="59" r="AB93"/>
      <c s="59" r="AC93"/>
      <c s="59" r="AD93"/>
    </row>
    <row customHeight="1" r="94" ht="12.0">
      <c t="s" s="50" r="A94">
        <v>1126</v>
      </c>
      <c s="50" r="B94"/>
      <c s="50" r="C94"/>
      <c t="str" s="35" r="D94">
        <f>if((A94=H94),"1","")</f>
        <v/>
      </c>
      <c s="50" r="E94"/>
      <c t="s" s="50" r="F94">
        <v>829</v>
      </c>
      <c t="s" s="50" r="G94">
        <v>1118</v>
      </c>
      <c t="s" s="50" r="H94">
        <v>1118</v>
      </c>
      <c t="str" s="100" r="I94">
        <f>MID(A94,10,2)</f>
        <v>SB</v>
      </c>
      <c t="str" s="50" r="J94">
        <f>MID(A94,12,3)</f>
        <v>001</v>
      </c>
      <c t="str" s="50" r="K94">
        <f>VLOOKUP(I94,NodeType!A$2:D$37,4,FALSE)</f>
        <v>Surface Buoy</v>
      </c>
      <c t="str" s="36" r="L94">
        <f>J94</f>
        <v>001</v>
      </c>
      <c t="str" s="50" r="M94">
        <f>VLOOKUP(F94,Subsites!A$2:G$61,7,FALSE)</f>
        <v>Coastal Pioneer Inshore</v>
      </c>
      <c t="str" s="50" r="N94">
        <f>(K94 &amp; " ") &amp; L94</f>
        <v>Surface Buoy 001</v>
      </c>
      <c t="str" s="50" r="O94">
        <f>(N94 &amp; " - ") &amp; M94</f>
        <v>Surface Buoy 001 - Coastal Pioneer Inshore</v>
      </c>
      <c t="s" s="50" r="P94">
        <v>997</v>
      </c>
      <c t="s" s="50" r="Q94">
        <v>998</v>
      </c>
      <c t="s" s="50" r="R94">
        <v>642</v>
      </c>
      <c s="50" r="S94"/>
      <c s="91" r="T94"/>
      <c s="32" r="U94"/>
      <c s="102" r="V94"/>
      <c s="50" r="W94"/>
      <c s="50" r="X94"/>
      <c s="50" r="Y94"/>
      <c s="50" r="Z94"/>
      <c s="50" r="AA94"/>
      <c s="59" r="AB94"/>
      <c s="59" r="AC94"/>
      <c s="59" r="AD94"/>
    </row>
    <row customHeight="1" r="95" ht="12.0">
      <c t="s" s="50" r="A95">
        <v>1127</v>
      </c>
      <c s="50" r="B95"/>
      <c t="s" s="50" r="C95">
        <v>9</v>
      </c>
      <c t="str" s="35" r="D95">
        <f>if((A95=H95),"1","")</f>
        <v>1</v>
      </c>
      <c t="s" s="50" r="E95">
        <v>9</v>
      </c>
      <c t="s" s="50" r="F95">
        <v>833</v>
      </c>
      <c s="50" r="G95"/>
      <c t="s" s="50" r="H95">
        <v>1127</v>
      </c>
      <c t="str" s="100" r="I95">
        <f>MID(A95,10,2)</f>
        <v>CP</v>
      </c>
      <c t="str" s="50" r="J95">
        <f>MID(A95,12,3)</f>
        <v>001</v>
      </c>
      <c t="str" s="50" r="K95">
        <f>VLOOKUP(I95,NodeType!A$2:D$37,4,FALSE)</f>
        <v>Surface Piercing Profiler Mooring</v>
      </c>
      <c s="36" r="L95"/>
      <c t="str" s="50" r="M95">
        <f>VLOOKUP(F95,Subsites!A$2:G$61,7,FALSE)</f>
        <v>Coastal Pioneer Inshore</v>
      </c>
      <c t="str" s="50" r="N95">
        <f>K95 &amp; IF(ISBLANK(L95),"",(" " &amp; L95))</f>
        <v>Surface Piercing Profiler Mooring</v>
      </c>
      <c t="str" s="50" r="O95">
        <f>(N95 &amp; " - ") &amp; M95</f>
        <v>Surface Piercing Profiler Mooring - Coastal Pioneer Inshore</v>
      </c>
      <c t="s" s="50" r="P95">
        <v>976</v>
      </c>
      <c t="s" s="50" r="Q95">
        <v>968</v>
      </c>
      <c t="s" s="50" r="R95">
        <v>642</v>
      </c>
      <c s="50" r="S95"/>
      <c s="91" r="T95"/>
      <c s="32" r="U95"/>
      <c s="102" r="V95"/>
      <c s="50" r="W95"/>
      <c s="50" r="X95"/>
      <c s="50" r="Y95"/>
      <c s="50" r="Z95"/>
      <c s="50" r="AA95"/>
      <c s="59" r="AB95"/>
      <c s="59" r="AC95"/>
      <c s="59" r="AD95"/>
    </row>
    <row customHeight="1" r="96" ht="12.0">
      <c t="s" s="50" r="A96">
        <v>1128</v>
      </c>
      <c s="50" r="B96"/>
      <c s="50" r="C96"/>
      <c t="str" s="35" r="D96">
        <f>if((A96=H96),"1","")</f>
        <v/>
      </c>
      <c s="50" r="E96"/>
      <c t="s" s="50" r="F96">
        <v>833</v>
      </c>
      <c t="s" s="50" r="G96">
        <v>1127</v>
      </c>
      <c t="s" s="50" r="H96">
        <v>1127</v>
      </c>
      <c t="str" s="100" r="I96">
        <f>MID(A96,10,2)</f>
        <v>SP</v>
      </c>
      <c t="str" s="50" r="J96">
        <f>MID(A96,12,3)</f>
        <v>001</v>
      </c>
      <c t="str" s="50" r="K96">
        <f>VLOOKUP(I96,NodeType!A$2:D$37,4,FALSE)</f>
        <v>Surface-Piercing Profiler</v>
      </c>
      <c t="str" s="36" r="L96">
        <f>J96</f>
        <v>001</v>
      </c>
      <c t="str" s="50" r="M96">
        <f>VLOOKUP(F96,Subsites!A$2:G$61,7,FALSE)</f>
        <v>Coastal Pioneer Inshore</v>
      </c>
      <c t="str" s="50" r="N96">
        <f>(K96 &amp; " ") &amp; L96</f>
        <v>Surface-Piercing Profiler 001</v>
      </c>
      <c t="str" s="50" r="O96">
        <f>(N96 &amp; " - ") &amp; M96</f>
        <v>Surface-Piercing Profiler 001 - Coastal Pioneer Inshore</v>
      </c>
      <c t="s" s="50" r="P96">
        <v>976</v>
      </c>
      <c t="s" s="50" r="Q96">
        <v>968</v>
      </c>
      <c t="s" s="50" r="R96">
        <v>642</v>
      </c>
      <c s="50" r="S96"/>
      <c s="91" r="T96"/>
      <c s="32" r="U96"/>
      <c s="102" r="V96"/>
      <c s="50" r="W96"/>
      <c s="50" r="X96"/>
      <c s="50" r="Y96"/>
      <c s="50" r="Z96"/>
      <c s="50" r="AA96"/>
      <c s="59" r="AB96"/>
      <c s="59" r="AC96"/>
      <c s="59" r="AD96"/>
    </row>
    <row customHeight="1" r="97" ht="12.0">
      <c t="s" s="50" r="A97">
        <v>1129</v>
      </c>
      <c s="50" r="B97"/>
      <c t="s" s="50" r="C97">
        <v>9</v>
      </c>
      <c t="str" s="35" r="D97">
        <f>if((A97=H97),"1","")</f>
        <v>1</v>
      </c>
      <c t="s" s="50" r="E97">
        <v>9</v>
      </c>
      <c t="s" s="50" r="F97">
        <v>835</v>
      </c>
      <c s="50" r="G97"/>
      <c t="s" s="50" r="H97">
        <v>1129</v>
      </c>
      <c t="str" s="100" r="I97">
        <f>MID(A97,10,2)</f>
        <v>WP</v>
      </c>
      <c t="str" s="50" r="J97">
        <f>MID(A97,12,3)</f>
        <v>001</v>
      </c>
      <c t="str" s="50" r="K97">
        <f>VLOOKUP(I97,NodeType!A$2:D$37,4,FALSE)</f>
        <v>Wire-Following Profiler Mooring</v>
      </c>
      <c s="36" r="L97"/>
      <c t="str" s="50" r="M97">
        <f>VLOOKUP(F97,Subsites!A$2:G$61,7,FALSE)</f>
        <v>Coastal Pioneer Offshore</v>
      </c>
      <c t="str" s="50" r="N97">
        <f>K97 &amp; IF(ISBLANK(L97),"",(" " &amp; L97))</f>
        <v>Wire-Following Profiler Mooring</v>
      </c>
      <c t="str" s="50" r="O97">
        <f>(N97 &amp; " - ") &amp; M97</f>
        <v>Wire-Following Profiler Mooring - Coastal Pioneer Offshore</v>
      </c>
      <c t="s" s="50" r="P97">
        <v>1070</v>
      </c>
      <c t="s" s="50" r="Q97">
        <v>968</v>
      </c>
      <c t="s" s="50" r="R97">
        <v>642</v>
      </c>
      <c s="50" r="S97"/>
      <c t="s" s="91" r="T97">
        <v>1071</v>
      </c>
      <c s="32" r="U97">
        <v>41730</v>
      </c>
      <c s="102" r="V97"/>
      <c t="s" s="47" r="W97">
        <v>969</v>
      </c>
      <c s="50" r="X97"/>
      <c s="50" r="Y97"/>
      <c s="50" r="Z97"/>
      <c s="50" r="AA97"/>
      <c s="59" r="AB97"/>
      <c s="59" r="AC97"/>
      <c s="59" r="AD97"/>
    </row>
    <row customHeight="1" r="98" ht="12.0">
      <c t="s" s="50" r="A98">
        <v>1130</v>
      </c>
      <c s="50" r="B98"/>
      <c s="50" r="C98"/>
      <c t="str" s="35" r="D98">
        <f>if((A98=H98),"1","")</f>
        <v/>
      </c>
      <c s="50" r="E98"/>
      <c t="s" s="50" r="F98">
        <v>835</v>
      </c>
      <c t="s" s="50" r="G98">
        <v>1129</v>
      </c>
      <c t="s" s="50" r="H98">
        <v>1129</v>
      </c>
      <c t="str" s="100" r="I98">
        <f>MID(A98,10,2)</f>
        <v>WF</v>
      </c>
      <c t="str" s="50" r="J98">
        <f>MID(A98,12,3)</f>
        <v>001</v>
      </c>
      <c t="str" s="50" r="K98">
        <f>VLOOKUP(I98,NodeType!A$2:D$37,4,FALSE)</f>
        <v>Wire-Following Profiler</v>
      </c>
      <c t="str" s="36" r="L98">
        <f>J98</f>
        <v>001</v>
      </c>
      <c t="str" s="50" r="M98">
        <f>VLOOKUP(F98,Subsites!A$2:G$61,7,FALSE)</f>
        <v>Coastal Pioneer Offshore</v>
      </c>
      <c t="str" s="50" r="N98">
        <f>K98 &amp; IF(ISBLANK(L98),"",(" " &amp; L98))</f>
        <v>Wire-Following Profiler 001</v>
      </c>
      <c t="str" s="50" r="O98">
        <f>(N98 &amp; " - ") &amp; M98</f>
        <v>Wire-Following Profiler 001 - Coastal Pioneer Offshore</v>
      </c>
      <c t="s" s="50" r="P98">
        <v>1070</v>
      </c>
      <c t="s" s="50" r="Q98">
        <v>968</v>
      </c>
      <c t="s" s="50" r="R98">
        <v>642</v>
      </c>
      <c s="50" r="S98"/>
      <c t="s" s="91" r="T98">
        <v>1078</v>
      </c>
      <c s="32" r="U98">
        <v>41730</v>
      </c>
      <c s="102" r="V98"/>
      <c t="s" s="47" r="W98">
        <v>969</v>
      </c>
      <c s="50" r="X98"/>
      <c s="50" r="Y98"/>
      <c s="50" r="Z98"/>
      <c s="50" r="AA98"/>
      <c s="59" r="AB98"/>
      <c s="59" r="AC98"/>
      <c s="59" r="AD98"/>
    </row>
    <row customHeight="1" r="99" ht="12.0">
      <c t="s" s="50" r="A99">
        <v>1131</v>
      </c>
      <c s="50" r="B99"/>
      <c s="50" r="C99"/>
      <c t="str" s="35" r="D99">
        <f>if((A99=H99),"1","")</f>
        <v/>
      </c>
      <c s="50" r="E99"/>
      <c t="s" s="50" r="F99">
        <v>835</v>
      </c>
      <c t="s" s="50" r="G99">
        <v>1129</v>
      </c>
      <c t="s" s="50" r="H99">
        <v>1129</v>
      </c>
      <c t="str" s="100" r="I99">
        <f>MID(A99,10,2)</f>
        <v>SB</v>
      </c>
      <c t="str" s="50" r="J99">
        <f>MID(A99,12,3)</f>
        <v>001</v>
      </c>
      <c t="str" s="50" r="K99">
        <f>VLOOKUP(I99,NodeType!A$2:D$37,4,FALSE)</f>
        <v>Surface Buoy</v>
      </c>
      <c t="str" s="36" r="L99">
        <f>J99</f>
        <v>001</v>
      </c>
      <c t="str" s="50" r="M99">
        <f>VLOOKUP(F99,Subsites!A$2:G$61,7,FALSE)</f>
        <v>Coastal Pioneer Offshore</v>
      </c>
      <c t="str" s="50" r="N99">
        <f>K99 &amp; IF(ISBLANK(L99),"",(" " &amp; L99))</f>
        <v>Surface Buoy 001</v>
      </c>
      <c t="str" s="50" r="O99">
        <f>(N99 &amp; " - ") &amp; M99</f>
        <v>Surface Buoy 001 - Coastal Pioneer Offshore</v>
      </c>
      <c t="s" s="50" r="P99">
        <v>1070</v>
      </c>
      <c t="s" s="50" r="Q99">
        <v>968</v>
      </c>
      <c t="s" s="50" r="R99">
        <v>642</v>
      </c>
      <c s="50" r="S99"/>
      <c t="s" s="91" r="T99">
        <v>1078</v>
      </c>
      <c s="32" r="U99">
        <v>41730</v>
      </c>
      <c s="102" r="V99"/>
      <c t="s" s="47" r="W99">
        <v>969</v>
      </c>
      <c s="50" r="X99"/>
      <c s="50" r="Y99"/>
      <c s="50" r="Z99"/>
      <c s="50" r="AA99"/>
      <c t="s" s="59" r="AB99">
        <v>1115</v>
      </c>
      <c t="s" s="59" r="AC99">
        <v>1098</v>
      </c>
      <c t="s" s="59" r="AD99">
        <v>1076</v>
      </c>
    </row>
    <row customHeight="1" r="100" ht="12.0">
      <c t="s" s="50" r="A100">
        <v>1132</v>
      </c>
      <c s="50" r="B100"/>
      <c t="s" s="50" r="C100">
        <v>9</v>
      </c>
      <c t="str" s="35" r="D100">
        <f>if((A100=H100),"1","")</f>
        <v>1</v>
      </c>
      <c t="s" s="50" r="E100">
        <v>9</v>
      </c>
      <c t="s" s="50" r="F100">
        <v>838</v>
      </c>
      <c s="50" r="G100"/>
      <c t="s" s="50" r="H100">
        <v>1132</v>
      </c>
      <c t="str" s="100" r="I100">
        <f>MID(A100,10,2)</f>
        <v>HM</v>
      </c>
      <c t="str" s="50" r="J100">
        <f>MID(A100,12,3)</f>
        <v>001</v>
      </c>
      <c t="str" s="50" r="K100">
        <f>VLOOKUP(I100,NodeType!A$2:D$37,4,FALSE)</f>
        <v>High Power Surface Mooring</v>
      </c>
      <c s="36" r="L100"/>
      <c t="str" s="50" r="M100">
        <f>VLOOKUP(F100,Subsites!A$2:G$61,7,FALSE)</f>
        <v>Coastal Pioneer Offshore</v>
      </c>
      <c t="str" s="50" r="N100">
        <f>K100 &amp; IF(ISBLANK(L100),"",(" " &amp; L100))</f>
        <v>High Power Surface Mooring</v>
      </c>
      <c t="str" s="50" r="O100">
        <f>(N100 &amp; " - ") &amp; M100</f>
        <v>High Power Surface Mooring - Coastal Pioneer Offshore</v>
      </c>
      <c t="s" s="50" r="P100">
        <v>997</v>
      </c>
      <c t="s" s="50" r="Q100">
        <v>998</v>
      </c>
      <c t="s" s="50" r="R100">
        <v>642</v>
      </c>
      <c s="50" r="S100"/>
      <c s="91" r="T100"/>
      <c s="32" r="U100"/>
      <c s="102" r="V100"/>
      <c s="50" r="W100"/>
      <c s="50" r="X100"/>
      <c s="50" r="Y100"/>
      <c s="50" r="Z100"/>
      <c s="50" r="AA100"/>
      <c s="59" r="AB100"/>
      <c s="59" r="AC100"/>
      <c s="59" r="AD100"/>
    </row>
    <row customHeight="1" r="101" ht="12.0">
      <c t="s" s="50" r="A101">
        <v>1133</v>
      </c>
      <c s="50" r="B101"/>
      <c s="50" r="C101"/>
      <c t="str" s="35" r="D101">
        <f>if((A101=H101),"1","")</f>
        <v/>
      </c>
      <c s="50" r="E101"/>
      <c t="s" s="50" r="F101">
        <v>838</v>
      </c>
      <c t="s" s="50" r="G101">
        <v>1132</v>
      </c>
      <c t="s" s="50" r="H101">
        <v>1132</v>
      </c>
      <c t="str" s="100" r="I101">
        <f>MID(A101,10,2)</f>
        <v>MF</v>
      </c>
      <c t="str" s="50" r="J101">
        <f>MID(A101,12,3)</f>
        <v>004</v>
      </c>
      <c t="str" s="50" r="K101">
        <f>VLOOKUP(I101,NodeType!A$2:D$37,4,FALSE)</f>
        <v>Multi-Function Node</v>
      </c>
      <c t="str" s="36" r="L101">
        <f>J101</f>
        <v>004</v>
      </c>
      <c t="str" s="50" r="M101">
        <f>VLOOKUP(F101,Subsites!A$2:G$61,7,FALSE)</f>
        <v>Coastal Pioneer Offshore</v>
      </c>
      <c t="str" s="50" r="N101">
        <f>(K101 &amp; " ") &amp; L101</f>
        <v>Multi-Function Node 004</v>
      </c>
      <c t="str" s="50" r="O101">
        <f>(N101 &amp; " - ") &amp; M101</f>
        <v>Multi-Function Node 004 - Coastal Pioneer Offshore</v>
      </c>
      <c t="s" s="50" r="P101">
        <v>997</v>
      </c>
      <c t="s" s="50" r="Q101">
        <v>998</v>
      </c>
      <c t="s" s="50" r="R101">
        <v>642</v>
      </c>
      <c s="50" r="S101"/>
      <c s="91" r="T101"/>
      <c s="32" r="U101"/>
      <c s="102" r="V101"/>
      <c s="50" r="W101"/>
      <c s="50" r="X101"/>
      <c s="50" r="Y101"/>
      <c s="50" r="Z101"/>
      <c s="50" r="AA101"/>
      <c s="59" r="AB101"/>
      <c s="59" r="AC101"/>
      <c s="59" r="AD101"/>
    </row>
    <row customHeight="1" r="102" ht="12.0">
      <c t="s" s="50" r="A102">
        <v>1134</v>
      </c>
      <c s="50" r="B102"/>
      <c s="50" r="C102"/>
      <c t="str" s="35" r="D102">
        <f>if((A102=H102),"1","")</f>
        <v/>
      </c>
      <c s="50" r="E102"/>
      <c t="s" s="50" r="F102">
        <v>838</v>
      </c>
      <c t="s" s="50" r="G102">
        <v>1132</v>
      </c>
      <c t="s" s="50" r="H102">
        <v>1132</v>
      </c>
      <c t="str" s="100" r="I102">
        <f>MID(A102,10,2)</f>
        <v>MF</v>
      </c>
      <c t="str" s="50" r="J102">
        <f>MID(A102,12,3)</f>
        <v>005</v>
      </c>
      <c t="str" s="50" r="K102">
        <f>VLOOKUP(I102,NodeType!A$2:D$37,4,FALSE)</f>
        <v>Multi-Function Node</v>
      </c>
      <c t="str" s="36" r="L102">
        <f>J102</f>
        <v>005</v>
      </c>
      <c t="str" s="50" r="M102">
        <f>VLOOKUP(F102,Subsites!A$2:G$61,7,FALSE)</f>
        <v>Coastal Pioneer Offshore</v>
      </c>
      <c t="str" s="50" r="N102">
        <f>(K102 &amp; " ") &amp; L102</f>
        <v>Multi-Function Node 005</v>
      </c>
      <c t="str" s="50" r="O102">
        <f>(N102 &amp; " - ") &amp; M102</f>
        <v>Multi-Function Node 005 - Coastal Pioneer Offshore</v>
      </c>
      <c t="s" s="50" r="P102">
        <v>997</v>
      </c>
      <c t="s" s="50" r="Q102">
        <v>998</v>
      </c>
      <c t="s" s="50" r="R102">
        <v>642</v>
      </c>
      <c s="50" r="S102"/>
      <c s="91" r="T102"/>
      <c s="32" r="U102"/>
      <c s="102" r="V102"/>
      <c s="50" r="W102"/>
      <c s="50" r="X102"/>
      <c s="50" r="Y102"/>
      <c s="50" r="Z102"/>
      <c s="50" r="AA102"/>
      <c s="59" r="AB102"/>
      <c s="59" r="AC102"/>
      <c s="59" r="AD102"/>
    </row>
    <row customHeight="1" r="103" ht="12.0">
      <c t="s" s="50" r="A103">
        <v>1135</v>
      </c>
      <c s="50" r="B103"/>
      <c s="50" r="C103"/>
      <c t="str" s="35" r="D103">
        <f>if((A103=H103),"1","")</f>
        <v/>
      </c>
      <c t="s" s="50" r="E103">
        <v>9</v>
      </c>
      <c t="s" s="50" r="F103">
        <v>838</v>
      </c>
      <c t="s" s="50" r="G103">
        <v>1132</v>
      </c>
      <c t="s" s="50" r="H103">
        <v>1132</v>
      </c>
      <c t="str" s="100" r="I103">
        <f>MID(A103,10,2)</f>
        <v>AD</v>
      </c>
      <c t="str" s="50" r="J103">
        <f>MID(A103,12,3)</f>
        <v>001</v>
      </c>
      <c t="str" s="50" r="K103">
        <f>VLOOKUP(I103,NodeType!A$2:D$37,4,FALSE)</f>
        <v>AUV Dock</v>
      </c>
      <c t="str" s="36" r="L103">
        <f>J103</f>
        <v>001</v>
      </c>
      <c t="str" s="50" r="M103">
        <f>VLOOKUP(F103,Subsites!A$2:G$61,7,FALSE)</f>
        <v>Coastal Pioneer Offshore</v>
      </c>
      <c t="str" s="50" r="N103">
        <f>(K103 &amp; " ") &amp; L103</f>
        <v>AUV Dock 001</v>
      </c>
      <c t="str" s="50" r="O103">
        <f>(N103 &amp; " - ") &amp; M103</f>
        <v>AUV Dock 001 - Coastal Pioneer Offshore</v>
      </c>
      <c t="s" s="50" r="P103">
        <v>997</v>
      </c>
      <c t="s" s="50" r="Q103">
        <v>998</v>
      </c>
      <c t="s" s="50" r="R103">
        <v>642</v>
      </c>
      <c s="50" r="S103"/>
      <c s="91" r="T103"/>
      <c s="32" r="U103"/>
      <c s="102" r="V103"/>
      <c s="50" r="W103"/>
      <c s="50" r="X103"/>
      <c s="50" r="Y103"/>
      <c s="50" r="Z103"/>
      <c s="50" r="AA103"/>
      <c t="s" s="59" r="AB103">
        <v>1115</v>
      </c>
      <c t="s" s="59" r="AC103">
        <v>1098</v>
      </c>
      <c t="s" s="59" r="AD103">
        <v>1136</v>
      </c>
    </row>
    <row customHeight="1" r="104" ht="12.0">
      <c t="s" s="50" r="A104">
        <v>1137</v>
      </c>
      <c s="50" r="B104"/>
      <c s="50" r="C104"/>
      <c t="str" s="35" r="D104">
        <f>if((A104=H104),"1","")</f>
        <v/>
      </c>
      <c s="50" r="E104"/>
      <c t="s" s="50" r="F104">
        <v>838</v>
      </c>
      <c t="s" s="50" r="G104">
        <v>1132</v>
      </c>
      <c t="s" s="50" r="H104">
        <v>1132</v>
      </c>
      <c t="str" s="100" r="I104">
        <f>MID(A104,10,2)</f>
        <v>RI</v>
      </c>
      <c t="str" s="50" r="J104">
        <f>MID(A104,12,3)</f>
        <v>002</v>
      </c>
      <c t="str" s="50" r="K104">
        <f>VLOOKUP(I104,NodeType!A$2:D$37,4,FALSE)</f>
        <v>Mooring Riser</v>
      </c>
      <c t="str" s="36" r="L104">
        <f>J104</f>
        <v>002</v>
      </c>
      <c t="str" s="50" r="M104">
        <f>VLOOKUP(F104,Subsites!A$2:G$61,7,FALSE)</f>
        <v>Coastal Pioneer Offshore</v>
      </c>
      <c t="str" s="50" r="N104">
        <f>(K104 &amp; " ") &amp; L104</f>
        <v>Mooring Riser 002</v>
      </c>
      <c t="str" s="50" r="O104">
        <f>(N104 &amp; " - ") &amp; M104</f>
        <v>Mooring Riser 002 - Coastal Pioneer Offshore</v>
      </c>
      <c t="s" s="50" r="P104">
        <v>997</v>
      </c>
      <c t="s" s="50" r="Q104">
        <v>998</v>
      </c>
      <c t="s" s="50" r="R104">
        <v>642</v>
      </c>
      <c s="50" r="S104"/>
      <c s="91" r="T104"/>
      <c s="32" r="U104"/>
      <c s="102" r="V104"/>
      <c s="50" r="W104"/>
      <c s="50" r="X104"/>
      <c s="50" r="Y104"/>
      <c s="50" r="Z104"/>
      <c s="50" r="AA104"/>
      <c s="59" r="AB104"/>
      <c s="59" r="AC104"/>
      <c s="59" r="AD104"/>
    </row>
    <row customHeight="1" r="105" ht="12.0">
      <c t="s" s="50" r="A105">
        <v>1138</v>
      </c>
      <c s="50" r="B105"/>
      <c s="50" r="C105"/>
      <c t="str" s="35" r="D105">
        <f>if((A105=H105),"1","")</f>
        <v/>
      </c>
      <c s="50" r="E105"/>
      <c t="s" s="50" r="F105">
        <v>838</v>
      </c>
      <c t="s" s="50" r="G105">
        <v>1132</v>
      </c>
      <c t="s" s="50" r="H105">
        <v>1132</v>
      </c>
      <c t="str" s="100" r="I105">
        <f>MID(A105,10,2)</f>
        <v>RI</v>
      </c>
      <c t="str" s="50" r="J105">
        <f>MID(A105,12,3)</f>
        <v>003</v>
      </c>
      <c t="str" s="50" r="K105">
        <f>VLOOKUP(I105,NodeType!A$2:D$37,4,FALSE)</f>
        <v>Mooring Riser</v>
      </c>
      <c t="str" s="36" r="L105">
        <f>J105</f>
        <v>003</v>
      </c>
      <c t="str" s="50" r="M105">
        <f>VLOOKUP(F105,Subsites!A$2:G$61,7,FALSE)</f>
        <v>Coastal Pioneer Offshore</v>
      </c>
      <c t="str" s="50" r="N105">
        <f>(K105 &amp; " ") &amp; L105</f>
        <v>Mooring Riser 003</v>
      </c>
      <c t="str" s="50" r="O105">
        <f>(N105 &amp; " - ") &amp; M105</f>
        <v>Mooring Riser 003 - Coastal Pioneer Offshore</v>
      </c>
      <c t="s" s="50" r="P105">
        <v>997</v>
      </c>
      <c t="s" s="50" r="Q105">
        <v>998</v>
      </c>
      <c t="s" s="50" r="R105">
        <v>642</v>
      </c>
      <c s="50" r="S105"/>
      <c s="91" r="T105"/>
      <c s="32" r="U105"/>
      <c s="102" r="V105"/>
      <c s="50" r="W105"/>
      <c s="50" r="X105"/>
      <c s="50" r="Y105"/>
      <c s="50" r="Z105"/>
      <c s="50" r="AA105"/>
      <c s="59" r="AB105"/>
      <c s="59" r="AC105"/>
      <c s="59" r="AD105"/>
    </row>
    <row customHeight="1" r="106" ht="12.0">
      <c t="s" s="50" r="A106">
        <v>1139</v>
      </c>
      <c s="50" r="B106"/>
      <c s="50" r="C106"/>
      <c t="str" s="35" r="D106">
        <f>if((A106=H106),"1","")</f>
        <v/>
      </c>
      <c s="50" r="E106"/>
      <c t="s" s="50" r="F106">
        <v>838</v>
      </c>
      <c t="s" s="50" r="G106">
        <v>1132</v>
      </c>
      <c t="s" s="50" r="H106">
        <v>1132</v>
      </c>
      <c t="str" s="100" r="I106">
        <f>MID(A106,10,2)</f>
        <v>SB</v>
      </c>
      <c t="str" s="50" r="J106">
        <f>MID(A106,12,3)</f>
        <v>001</v>
      </c>
      <c t="str" s="50" r="K106">
        <f>VLOOKUP(I106,NodeType!A$2:D$37,4,FALSE)</f>
        <v>Surface Buoy</v>
      </c>
      <c t="str" s="36" r="L106">
        <f>J106</f>
        <v>001</v>
      </c>
      <c t="str" s="50" r="M106">
        <f>VLOOKUP(F106,Subsites!A$2:G$61,7,FALSE)</f>
        <v>Coastal Pioneer Offshore</v>
      </c>
      <c t="str" s="50" r="N106">
        <f>(K106 &amp; " ") &amp; L106</f>
        <v>Surface Buoy 001</v>
      </c>
      <c t="str" s="50" r="O106">
        <f>(N106 &amp; " - ") &amp; M106</f>
        <v>Surface Buoy 001 - Coastal Pioneer Offshore</v>
      </c>
      <c t="s" s="50" r="P106">
        <v>997</v>
      </c>
      <c t="s" s="50" r="Q106">
        <v>998</v>
      </c>
      <c t="s" s="50" r="R106">
        <v>642</v>
      </c>
      <c s="50" r="S106"/>
      <c s="91" r="T106"/>
      <c s="32" r="U106"/>
      <c s="102" r="V106"/>
      <c s="50" r="W106"/>
      <c s="87" r="X106"/>
      <c s="87" r="Y106"/>
      <c s="87" r="Z106"/>
      <c s="87" r="AA106"/>
      <c s="87" r="AB106"/>
      <c s="87" r="AC106"/>
      <c s="59" r="AD106"/>
    </row>
    <row customHeight="1" r="107" ht="12.0">
      <c t="s" s="50" r="A107">
        <v>1140</v>
      </c>
      <c s="50" r="B107"/>
      <c t="s" s="50" r="C107">
        <v>14</v>
      </c>
      <c t="str" s="35" r="D107">
        <f>if((A107=H107),"1","")</f>
        <v>1</v>
      </c>
      <c s="50" r="E107"/>
      <c t="s" s="50" r="F107">
        <v>840</v>
      </c>
      <c s="50" r="G107"/>
      <c t="s" s="50" r="H107">
        <v>1140</v>
      </c>
      <c t="str" s="100" r="I107">
        <f>MID(A107,10,2)</f>
        <v>AV</v>
      </c>
      <c t="str" s="50" r="J107">
        <f>MID(A107,12,3)</f>
        <v>001</v>
      </c>
      <c t="str" s="50" r="K107">
        <f>VLOOKUP(I107,NodeType!A$2:D$37,4,FALSE)</f>
        <v>AUV</v>
      </c>
      <c t="str" s="36" r="L107">
        <f>J107</f>
        <v>001</v>
      </c>
      <c t="str" s="50" r="M107">
        <f>VLOOKUP(F107,Subsites!A$2:G$61,7,FALSE)</f>
        <v>Coastal Pioneer Mobile Assets</v>
      </c>
      <c t="str" s="50" r="N107">
        <f>K107 &amp; IF(ISBLANK(L107),"",(" " &amp; L107))</f>
        <v>AUV 001</v>
      </c>
      <c t="str" s="50" r="O107">
        <f>(N107 &amp; " - ") &amp; M107</f>
        <v>AUV 001 - Coastal Pioneer Mobile Assets</v>
      </c>
      <c t="s" s="50" r="P107">
        <v>1141</v>
      </c>
      <c t="s" s="50" r="Q107">
        <v>1142</v>
      </c>
      <c t="s" s="50" r="R107">
        <v>642</v>
      </c>
      <c s="50" r="S107"/>
      <c s="91" r="T107"/>
      <c s="32" r="U107"/>
      <c s="102" r="V107"/>
      <c s="50" r="W107"/>
      <c s="50" r="X107"/>
      <c s="50" r="Y107"/>
      <c s="50" r="Z107"/>
      <c s="50" r="AA107"/>
      <c t="s" s="59" r="AB107">
        <v>1143</v>
      </c>
      <c t="s" s="59" r="AC107">
        <v>1144</v>
      </c>
      <c t="s" s="59" r="AD107">
        <v>1145</v>
      </c>
    </row>
    <row customHeight="1" r="108" ht="12.0">
      <c t="s" s="50" r="A108">
        <v>1146</v>
      </c>
      <c s="50" r="B108"/>
      <c t="s" s="50" r="C108">
        <v>14</v>
      </c>
      <c t="str" s="35" r="D108">
        <f>if((A108=H108),"1","")</f>
        <v>1</v>
      </c>
      <c s="50" r="E108"/>
      <c t="s" s="50" r="F108">
        <v>840</v>
      </c>
      <c s="50" r="G108"/>
      <c t="s" s="50" r="H108">
        <v>1146</v>
      </c>
      <c t="str" s="100" r="I108">
        <f>MID(A108,10,2)</f>
        <v>AV</v>
      </c>
      <c t="str" s="50" r="J108">
        <f>MID(A108,12,3)</f>
        <v>002</v>
      </c>
      <c t="str" s="50" r="K108">
        <f>VLOOKUP(I108,NodeType!A$2:D$37,4,FALSE)</f>
        <v>AUV</v>
      </c>
      <c t="str" s="36" r="L108">
        <f>J108</f>
        <v>002</v>
      </c>
      <c t="str" s="50" r="M108">
        <f>VLOOKUP(F108,Subsites!A$2:G$61,7,FALSE)</f>
        <v>Coastal Pioneer Mobile Assets</v>
      </c>
      <c t="str" s="50" r="N108">
        <f>K108 &amp; IF(ISBLANK(L108),"",(" " &amp; L108))</f>
        <v>AUV 002</v>
      </c>
      <c t="str" s="50" r="O108">
        <f>(N108 &amp; " - ") &amp; M108</f>
        <v>AUV 002 - Coastal Pioneer Mobile Assets</v>
      </c>
      <c t="s" s="50" r="P108">
        <v>1141</v>
      </c>
      <c t="s" s="50" r="Q108">
        <v>1142</v>
      </c>
      <c t="s" s="50" r="R108">
        <v>642</v>
      </c>
      <c s="50" r="S108"/>
      <c s="91" r="T108"/>
      <c s="32" r="U108"/>
      <c s="102" r="V108"/>
      <c s="50" r="W108"/>
      <c s="50" r="X108"/>
      <c s="50" r="Y108"/>
      <c s="50" r="Z108"/>
      <c s="50" r="AA108"/>
      <c t="s" s="59" r="AB108">
        <v>1143</v>
      </c>
      <c t="s" s="59" r="AC108">
        <v>1147</v>
      </c>
      <c t="s" s="59" r="AD108">
        <v>1145</v>
      </c>
    </row>
    <row customHeight="1" r="109" ht="12.0">
      <c t="s" s="50" r="A109">
        <v>1148</v>
      </c>
      <c s="50" r="B109"/>
      <c t="s" s="50" r="C109">
        <v>14</v>
      </c>
      <c t="str" s="35" r="D109">
        <f>if((A109=H109),"1","")</f>
        <v>1</v>
      </c>
      <c s="50" r="E109"/>
      <c t="s" s="50" r="F109">
        <v>840</v>
      </c>
      <c s="50" r="G109"/>
      <c t="s" s="50" r="H109">
        <v>1148</v>
      </c>
      <c t="str" s="100" r="I109">
        <f>MID(A109,10,2)</f>
        <v>GL</v>
      </c>
      <c t="str" s="50" r="J109">
        <f>MID(A109,12,3)</f>
        <v>001</v>
      </c>
      <c t="str" s="50" r="K109">
        <f>VLOOKUP(I109,NodeType!A$2:D$37,4,FALSE)</f>
        <v>Glider</v>
      </c>
      <c t="str" s="36" r="L109">
        <f>J109</f>
        <v>001</v>
      </c>
      <c t="str" s="50" r="M109">
        <f>VLOOKUP(F109,Subsites!A$2:G$61,7,FALSE)</f>
        <v>Coastal Pioneer Mobile Assets</v>
      </c>
      <c t="str" s="50" r="N109">
        <f>K109 &amp; IF(ISBLANK(L109),"",(" " &amp; L109))</f>
        <v>Glider 001</v>
      </c>
      <c t="str" s="50" r="O109">
        <f>(N109 &amp; " - ") &amp; M109</f>
        <v>Glider 001 - Coastal Pioneer Mobile Assets</v>
      </c>
      <c t="s" s="50" r="P109">
        <v>1034</v>
      </c>
      <c t="s" s="50" r="Q109">
        <v>1035</v>
      </c>
      <c t="s" s="50" r="R109">
        <v>642</v>
      </c>
      <c s="50" r="S109"/>
      <c t="s" s="91" r="T109">
        <v>1036</v>
      </c>
      <c s="32" r="U109">
        <v>41600</v>
      </c>
      <c t="s" s="102" r="V109">
        <v>1086</v>
      </c>
      <c t="s" s="21" r="W109">
        <v>1037</v>
      </c>
      <c t="s" s="50" r="X109">
        <v>1038</v>
      </c>
      <c s="50" r="Y109"/>
      <c s="50" r="Z109"/>
      <c s="50" r="AA109"/>
      <c t="s" s="59" r="AB109">
        <v>1149</v>
      </c>
      <c t="s" s="59" r="AC109">
        <v>1150</v>
      </c>
      <c t="s" s="59" r="AD109">
        <v>1151</v>
      </c>
    </row>
    <row customHeight="1" r="110" ht="12.0">
      <c t="s" s="50" r="A110">
        <v>1152</v>
      </c>
      <c s="50" r="B110"/>
      <c t="s" s="50" r="C110">
        <v>14</v>
      </c>
      <c t="str" s="35" r="D110">
        <f>if((A110=H110),"1","")</f>
        <v>1</v>
      </c>
      <c s="50" r="E110"/>
      <c t="s" s="50" r="F110">
        <v>840</v>
      </c>
      <c s="50" r="G110"/>
      <c t="s" s="50" r="H110">
        <v>1152</v>
      </c>
      <c t="str" s="100" r="I110">
        <f>MID(A110,10,2)</f>
        <v>GL</v>
      </c>
      <c t="str" s="50" r="J110">
        <f>MID(A110,12,3)</f>
        <v>002</v>
      </c>
      <c t="str" s="50" r="K110">
        <f>VLOOKUP(I110,NodeType!A$2:D$37,4,FALSE)</f>
        <v>Glider</v>
      </c>
      <c t="str" s="36" r="L110">
        <f>J110</f>
        <v>002</v>
      </c>
      <c t="str" s="50" r="M110">
        <f>VLOOKUP(F110,Subsites!A$2:G$61,7,FALSE)</f>
        <v>Coastal Pioneer Mobile Assets</v>
      </c>
      <c t="str" s="50" r="N110">
        <f>K110 &amp; IF(ISBLANK(L110),"",(" " &amp; L110))</f>
        <v>Glider 002</v>
      </c>
      <c t="str" s="50" r="O110">
        <f>(N110 &amp; " - ") &amp; M110</f>
        <v>Glider 002 - Coastal Pioneer Mobile Assets</v>
      </c>
      <c t="s" s="50" r="P110">
        <v>1034</v>
      </c>
      <c t="s" s="50" r="Q110">
        <v>1035</v>
      </c>
      <c t="s" s="50" r="R110">
        <v>642</v>
      </c>
      <c s="50" r="S110"/>
      <c t="s" s="91" r="T110">
        <v>1036</v>
      </c>
      <c s="32" r="U110">
        <v>41600</v>
      </c>
      <c t="s" s="102" r="V110">
        <v>1086</v>
      </c>
      <c t="s" s="21" r="W110">
        <v>1037</v>
      </c>
      <c t="s" s="50" r="X110">
        <v>1038</v>
      </c>
      <c s="50" r="Y110"/>
      <c s="50" r="Z110"/>
      <c s="50" r="AA110"/>
      <c t="s" s="59" r="AB110">
        <v>1149</v>
      </c>
      <c t="s" s="59" r="AC110">
        <v>1153</v>
      </c>
      <c t="s" s="59" r="AD110">
        <v>1151</v>
      </c>
    </row>
    <row customHeight="1" r="111" ht="12.0">
      <c t="s" s="50" r="A111">
        <v>1154</v>
      </c>
      <c s="50" r="B111"/>
      <c t="s" s="50" r="C111">
        <v>14</v>
      </c>
      <c t="str" s="35" r="D111">
        <f>if((A111=H111),"1","")</f>
        <v>1</v>
      </c>
      <c s="50" r="E111"/>
      <c t="s" s="50" r="F111">
        <v>840</v>
      </c>
      <c s="50" r="G111"/>
      <c t="s" s="50" r="H111">
        <v>1154</v>
      </c>
      <c t="str" s="100" r="I111">
        <f>MID(A111,10,2)</f>
        <v>GL</v>
      </c>
      <c t="str" s="50" r="J111">
        <f>MID(A111,12,3)</f>
        <v>003</v>
      </c>
      <c t="str" s="50" r="K111">
        <f>VLOOKUP(I111,NodeType!A$2:D$37,4,FALSE)</f>
        <v>Glider</v>
      </c>
      <c t="str" s="36" r="L111">
        <f>J111</f>
        <v>003</v>
      </c>
      <c t="str" s="50" r="M111">
        <f>VLOOKUP(F111,Subsites!A$2:G$61,7,FALSE)</f>
        <v>Coastal Pioneer Mobile Assets</v>
      </c>
      <c t="str" s="50" r="N111">
        <f>K111 &amp; IF(ISBLANK(L111),"",(" " &amp; L111))</f>
        <v>Glider 003</v>
      </c>
      <c t="str" s="50" r="O111">
        <f>(N111 &amp; " - ") &amp; M111</f>
        <v>Glider 003 - Coastal Pioneer Mobile Assets</v>
      </c>
      <c t="s" s="50" r="P111">
        <v>1034</v>
      </c>
      <c t="s" s="50" r="Q111">
        <v>1035</v>
      </c>
      <c t="s" s="50" r="R111">
        <v>642</v>
      </c>
      <c s="50" r="S111"/>
      <c t="s" s="91" r="T111">
        <v>1036</v>
      </c>
      <c s="32" r="U111">
        <v>41600</v>
      </c>
      <c t="s" s="102" r="V111">
        <v>1086</v>
      </c>
      <c t="s" s="21" r="W111">
        <v>1037</v>
      </c>
      <c t="s" s="50" r="X111">
        <v>1038</v>
      </c>
      <c s="50" r="Y111"/>
      <c s="50" r="Z111"/>
      <c s="50" r="AA111"/>
      <c t="s" s="59" r="AB111">
        <v>1149</v>
      </c>
      <c t="s" s="59" r="AC111">
        <v>1155</v>
      </c>
      <c t="s" s="59" r="AD111">
        <v>1151</v>
      </c>
    </row>
    <row customHeight="1" r="112" ht="12.0">
      <c t="s" s="50" r="A112">
        <v>1156</v>
      </c>
      <c s="50" r="B112"/>
      <c t="s" s="50" r="C112">
        <v>14</v>
      </c>
      <c t="str" s="35" r="D112">
        <f>if((A112=H112),"1","")</f>
        <v>1</v>
      </c>
      <c s="50" r="E112"/>
      <c t="s" s="50" r="F112">
        <v>840</v>
      </c>
      <c s="50" r="G112"/>
      <c t="s" s="50" r="H112">
        <v>1156</v>
      </c>
      <c t="str" s="100" r="I112">
        <f>MID(A112,10,2)</f>
        <v>GL</v>
      </c>
      <c t="str" s="50" r="J112">
        <f>MID(A112,12,3)</f>
        <v>004</v>
      </c>
      <c t="str" s="50" r="K112">
        <f>VLOOKUP(I112,NodeType!A$2:D$37,4,FALSE)</f>
        <v>Glider</v>
      </c>
      <c t="str" s="36" r="L112">
        <f>J112</f>
        <v>004</v>
      </c>
      <c t="str" s="50" r="M112">
        <f>VLOOKUP(F112,Subsites!A$2:G$61,7,FALSE)</f>
        <v>Coastal Pioneer Mobile Assets</v>
      </c>
      <c t="str" s="50" r="N112">
        <f>K112 &amp; IF(ISBLANK(L112),"",(" " &amp; L112))</f>
        <v>Glider 004</v>
      </c>
      <c t="str" s="50" r="O112">
        <f>(N112 &amp; " - ") &amp; M112</f>
        <v>Glider 004 - Coastal Pioneer Mobile Assets</v>
      </c>
      <c t="s" s="50" r="P112">
        <v>1034</v>
      </c>
      <c t="s" s="50" r="Q112">
        <v>1035</v>
      </c>
      <c t="s" s="50" r="R112">
        <v>642</v>
      </c>
      <c s="50" r="S112"/>
      <c t="s" s="91" r="T112">
        <v>1036</v>
      </c>
      <c s="32" r="U112">
        <v>41600</v>
      </c>
      <c t="s" s="102" r="V112">
        <v>1086</v>
      </c>
      <c t="s" s="21" r="W112">
        <v>1037</v>
      </c>
      <c t="s" s="50" r="X112">
        <v>1047</v>
      </c>
      <c s="50" r="Y112"/>
      <c s="50" r="Z112"/>
      <c s="50" r="AA112"/>
      <c t="s" s="59" r="AB112">
        <v>1149</v>
      </c>
      <c t="s" s="59" r="AC112">
        <v>1157</v>
      </c>
      <c t="s" s="59" r="AD112">
        <v>1151</v>
      </c>
    </row>
    <row customHeight="1" r="113" ht="12.0">
      <c t="s" s="50" r="A113">
        <v>1158</v>
      </c>
      <c s="50" r="B113"/>
      <c t="s" s="50" r="C113">
        <v>14</v>
      </c>
      <c t="str" s="35" r="D113">
        <f>if((A113=H113),"1","")</f>
        <v>1</v>
      </c>
      <c s="50" r="E113"/>
      <c t="s" s="50" r="F113">
        <v>840</v>
      </c>
      <c s="50" r="G113"/>
      <c t="s" s="50" r="H113">
        <v>1158</v>
      </c>
      <c t="str" s="100" r="I113">
        <f>MID(A113,10,2)</f>
        <v>GL</v>
      </c>
      <c t="str" s="50" r="J113">
        <f>MID(A113,12,3)</f>
        <v>005</v>
      </c>
      <c t="str" s="50" r="K113">
        <f>VLOOKUP(I113,NodeType!A$2:D$37,4,FALSE)</f>
        <v>Glider</v>
      </c>
      <c t="str" s="36" r="L113">
        <f>J113</f>
        <v>005</v>
      </c>
      <c t="str" s="50" r="M113">
        <f>VLOOKUP(F113,Subsites!A$2:G$61,7,FALSE)</f>
        <v>Coastal Pioneer Mobile Assets</v>
      </c>
      <c t="str" s="50" r="N113">
        <f>K113 &amp; IF(ISBLANK(L113),"",(" " &amp; L113))</f>
        <v>Glider 005</v>
      </c>
      <c t="str" s="50" r="O113">
        <f>(N113 &amp; " - ") &amp; M113</f>
        <v>Glider 005 - Coastal Pioneer Mobile Assets</v>
      </c>
      <c t="s" s="50" r="P113">
        <v>1034</v>
      </c>
      <c t="s" s="50" r="Q113">
        <v>1035</v>
      </c>
      <c t="s" s="50" r="R113">
        <v>642</v>
      </c>
      <c s="50" r="S113"/>
      <c t="s" s="91" r="T113">
        <v>1036</v>
      </c>
      <c s="32" r="U113">
        <v>41600</v>
      </c>
      <c t="s" s="102" r="V113">
        <v>1086</v>
      </c>
      <c t="s" s="21" r="W113">
        <v>1037</v>
      </c>
      <c t="s" s="50" r="X113">
        <v>1047</v>
      </c>
      <c s="50" r="Y113"/>
      <c s="50" r="Z113"/>
      <c s="50" r="AA113"/>
      <c t="s" s="59" r="AB113">
        <v>1149</v>
      </c>
      <c t="s" s="59" r="AC113">
        <v>1159</v>
      </c>
      <c t="s" s="59" r="AD113">
        <v>1151</v>
      </c>
    </row>
    <row customHeight="1" r="114" ht="12.0">
      <c t="s" s="50" r="A114">
        <v>1160</v>
      </c>
      <c s="50" r="B114"/>
      <c t="s" s="50" r="C114">
        <v>14</v>
      </c>
      <c t="str" s="35" r="D114">
        <f>if((A114=H114),"1","")</f>
        <v>1</v>
      </c>
      <c s="50" r="E114"/>
      <c t="s" s="50" r="F114">
        <v>840</v>
      </c>
      <c s="50" r="G114"/>
      <c t="s" s="50" r="H114">
        <v>1160</v>
      </c>
      <c t="str" s="100" r="I114">
        <f>MID(A114,10,2)</f>
        <v>GL</v>
      </c>
      <c t="str" s="50" r="J114">
        <f>MID(A114,12,3)</f>
        <v>006</v>
      </c>
      <c t="str" s="50" r="K114">
        <f>VLOOKUP(I114,NodeType!A$2:D$37,4,FALSE)</f>
        <v>Glider</v>
      </c>
      <c t="str" s="36" r="L114">
        <f>J114</f>
        <v>006</v>
      </c>
      <c t="str" s="50" r="M114">
        <f>VLOOKUP(F114,Subsites!A$2:G$61,7,FALSE)</f>
        <v>Coastal Pioneer Mobile Assets</v>
      </c>
      <c t="str" s="50" r="N114">
        <f>K114 &amp; IF(ISBLANK(L114),"",(" " &amp; L114))</f>
        <v>Glider 006</v>
      </c>
      <c t="str" s="50" r="O114">
        <f>(N114 &amp; " - ") &amp; M114</f>
        <v>Glider 006 - Coastal Pioneer Mobile Assets</v>
      </c>
      <c t="s" s="50" r="P114">
        <v>1034</v>
      </c>
      <c t="s" s="50" r="Q114">
        <v>1035</v>
      </c>
      <c t="s" s="50" r="R114">
        <v>642</v>
      </c>
      <c s="50" r="S114"/>
      <c t="s" s="91" r="T114">
        <v>1036</v>
      </c>
      <c s="32" r="U114">
        <v>41600</v>
      </c>
      <c t="s" s="102" r="V114">
        <v>1086</v>
      </c>
      <c t="s" s="21" r="W114">
        <v>1037</v>
      </c>
      <c t="s" s="50" r="X114">
        <v>1047</v>
      </c>
      <c s="50" r="Y114"/>
      <c s="50" r="Z114"/>
      <c s="50" r="AA114"/>
      <c t="s" s="59" r="AB114">
        <v>1149</v>
      </c>
      <c t="s" s="59" r="AC114">
        <v>1161</v>
      </c>
      <c t="s" s="59" r="AD114">
        <v>1151</v>
      </c>
    </row>
    <row customHeight="1" r="115" ht="12.0">
      <c t="s" s="50" r="A115">
        <v>1162</v>
      </c>
      <c s="50" r="B115"/>
      <c t="s" s="50" r="C115">
        <v>9</v>
      </c>
      <c t="str" s="35" r="D115">
        <f>if((A115=H115),"1","")</f>
        <v>1</v>
      </c>
      <c t="s" s="50" r="E115">
        <v>9</v>
      </c>
      <c t="s" s="50" r="F115">
        <v>843</v>
      </c>
      <c s="50" r="G115"/>
      <c t="s" s="50" r="H115">
        <v>1162</v>
      </c>
      <c t="str" s="100" r="I115">
        <f>MID(A115,10,2)</f>
        <v>SM</v>
      </c>
      <c t="str" s="50" r="J115">
        <f>MID(A115,12,3)</f>
        <v>001</v>
      </c>
      <c t="str" s="50" r="K115">
        <f>VLOOKUP(I115,NodeType!A$2:D$37,4,FALSE)</f>
        <v>Standard Power Surface Mooring</v>
      </c>
      <c s="36" r="L115"/>
      <c t="str" s="50" r="M115">
        <f>VLOOKUP(F115,Subsites!A$2:G$61,7,FALSE)</f>
        <v>Global Argentine Basin Apex</v>
      </c>
      <c t="str" s="50" r="N115">
        <f>K115 &amp; IF(ISBLANK(L115),"",(" " &amp; L115))</f>
        <v>Standard Power Surface Mooring</v>
      </c>
      <c t="str" s="50" r="O115">
        <f>(N115 &amp; " - ") &amp; M115</f>
        <v>Standard Power Surface Mooring - Global Argentine Basin Apex</v>
      </c>
      <c t="s" s="50" r="P115">
        <v>997</v>
      </c>
      <c t="s" s="50" r="Q115">
        <v>998</v>
      </c>
      <c t="s" s="50" r="R115">
        <v>642</v>
      </c>
      <c s="50" r="S115"/>
      <c s="91" r="T115"/>
      <c s="32" r="U115"/>
      <c s="102" r="V115"/>
      <c s="50" r="W115"/>
      <c s="50" r="X115"/>
      <c s="50" r="Y115"/>
      <c s="50" r="Z115"/>
      <c s="50" r="AA115"/>
      <c s="59" r="AB115"/>
      <c s="59" r="AC115"/>
      <c s="59" r="AD115"/>
    </row>
    <row customHeight="1" r="116" ht="12.0">
      <c t="s" s="50" r="A116">
        <v>1163</v>
      </c>
      <c s="50" r="B116"/>
      <c s="50" r="C116"/>
      <c t="str" s="35" r="D116">
        <f>if((A116=H116),"1","")</f>
        <v/>
      </c>
      <c s="50" r="E116"/>
      <c t="s" s="50" r="F116">
        <v>843</v>
      </c>
      <c t="s" s="50" r="G116">
        <v>1162</v>
      </c>
      <c t="s" s="50" r="H116">
        <v>1162</v>
      </c>
      <c t="str" s="100" r="I116">
        <f>MID(A116,10,2)</f>
        <v>RI</v>
      </c>
      <c t="str" s="50" r="J116">
        <f>MID(A116,12,3)</f>
        <v>002</v>
      </c>
      <c t="str" s="50" r="K116">
        <f>VLOOKUP(I116,NodeType!A$2:D$37,4,FALSE)</f>
        <v>Mooring Riser</v>
      </c>
      <c t="str" s="36" r="L116">
        <f>J116</f>
        <v>002</v>
      </c>
      <c t="str" s="50" r="M116">
        <f>VLOOKUP(F116,Subsites!A$2:G$61,7,FALSE)</f>
        <v>Global Argentine Basin Apex</v>
      </c>
      <c t="str" s="50" r="N116">
        <f>(K116 &amp; " ") &amp; L116</f>
        <v>Mooring Riser 002</v>
      </c>
      <c t="str" s="50" r="O116">
        <f>(N116 &amp; " - ") &amp; M116</f>
        <v>Mooring Riser 002 - Global Argentine Basin Apex</v>
      </c>
      <c t="s" s="50" r="P116">
        <v>997</v>
      </c>
      <c t="s" s="50" r="Q116">
        <v>998</v>
      </c>
      <c t="s" s="50" r="R116">
        <v>642</v>
      </c>
      <c s="50" r="S116"/>
      <c s="91" r="T116"/>
      <c s="32" r="U116"/>
      <c s="102" r="V116"/>
      <c s="50" r="W116"/>
      <c s="50" r="X116"/>
      <c s="50" r="Y116"/>
      <c s="50" r="Z116"/>
      <c s="50" r="AA116"/>
      <c s="59" r="AB116"/>
      <c s="59" r="AC116"/>
      <c s="59" r="AD116"/>
    </row>
    <row customHeight="1" r="117" ht="12.0">
      <c t="s" s="50" r="A117">
        <v>1164</v>
      </c>
      <c s="50" r="B117"/>
      <c s="50" r="C117"/>
      <c t="str" s="35" r="D117">
        <f>if((A117=H117),"1","")</f>
        <v/>
      </c>
      <c s="50" r="E117"/>
      <c t="s" s="50" r="F117">
        <v>843</v>
      </c>
      <c t="s" s="50" r="G117">
        <v>1162</v>
      </c>
      <c t="s" s="50" r="H117">
        <v>1162</v>
      </c>
      <c t="str" s="100" r="I117">
        <f>MID(A117,10,2)</f>
        <v>RI</v>
      </c>
      <c t="str" s="50" r="J117">
        <f>MID(A117,12,3)</f>
        <v>003</v>
      </c>
      <c t="str" s="50" r="K117">
        <f>VLOOKUP(I117,NodeType!A$2:D$37,4,FALSE)</f>
        <v>Mooring Riser</v>
      </c>
      <c t="str" s="36" r="L117">
        <f>J117</f>
        <v>003</v>
      </c>
      <c t="str" s="50" r="M117">
        <f>VLOOKUP(F117,Subsites!A$2:G$61,7,FALSE)</f>
        <v>Global Argentine Basin Apex</v>
      </c>
      <c t="str" s="50" r="N117">
        <f>(K117 &amp; " ") &amp; L117</f>
        <v>Mooring Riser 003</v>
      </c>
      <c t="str" s="50" r="O117">
        <f>(N117 &amp; " - ") &amp; M117</f>
        <v>Mooring Riser 003 - Global Argentine Basin Apex</v>
      </c>
      <c t="s" s="50" r="P117">
        <v>997</v>
      </c>
      <c t="s" s="50" r="Q117">
        <v>998</v>
      </c>
      <c t="s" s="50" r="R117">
        <v>642</v>
      </c>
      <c s="50" r="S117"/>
      <c s="91" r="T117"/>
      <c s="32" r="U117"/>
      <c s="102" r="V117"/>
      <c s="50" r="W117"/>
      <c s="50" r="X117"/>
      <c s="50" r="Y117"/>
      <c s="50" r="Z117"/>
      <c s="50" r="AA117"/>
      <c s="59" r="AB117"/>
      <c s="59" r="AC117"/>
      <c s="59" r="AD117"/>
    </row>
    <row customHeight="1" r="118" ht="12.0">
      <c t="s" s="50" r="A118">
        <v>1165</v>
      </c>
      <c s="50" r="B118"/>
      <c s="50" r="C118"/>
      <c t="str" s="35" r="D118">
        <f>if((A118=H118),"1","")</f>
        <v/>
      </c>
      <c s="50" r="E118"/>
      <c t="s" s="50" r="F118">
        <v>843</v>
      </c>
      <c t="s" s="50" r="G118">
        <v>1162</v>
      </c>
      <c t="s" s="50" r="H118">
        <v>1162</v>
      </c>
      <c t="str" s="100" r="I118">
        <f>MID(A118,10,2)</f>
        <v>SB</v>
      </c>
      <c t="str" s="50" r="J118">
        <f>MID(A118,12,3)</f>
        <v>001</v>
      </c>
      <c t="str" s="50" r="K118">
        <f>VLOOKUP(I118,NodeType!A$2:D$37,4,FALSE)</f>
        <v>Surface Buoy</v>
      </c>
      <c t="str" s="36" r="L118">
        <f>J118</f>
        <v>001</v>
      </c>
      <c t="str" s="50" r="M118">
        <f>VLOOKUP(F118,Subsites!A$2:G$61,7,FALSE)</f>
        <v>Global Argentine Basin Apex</v>
      </c>
      <c t="str" s="50" r="N118">
        <f>(K118 &amp; " ") &amp; L118</f>
        <v>Surface Buoy 001</v>
      </c>
      <c t="str" s="50" r="O118">
        <f>(N118 &amp; " - ") &amp; M118</f>
        <v>Surface Buoy 001 - Global Argentine Basin Apex</v>
      </c>
      <c t="s" s="50" r="P118">
        <v>997</v>
      </c>
      <c t="s" s="50" r="Q118">
        <v>998</v>
      </c>
      <c t="s" s="50" r="R118">
        <v>642</v>
      </c>
      <c s="50" r="S118"/>
      <c s="91" r="T118"/>
      <c s="32" r="U118"/>
      <c s="102" r="V118"/>
      <c s="50" r="W118"/>
      <c s="50" r="X118"/>
      <c s="50" r="Y118"/>
      <c s="50" r="Z118"/>
      <c s="50" r="AA118"/>
      <c s="59" r="AB118"/>
      <c s="59" r="AC118"/>
      <c s="59" r="AD118"/>
    </row>
    <row customHeight="1" r="119" ht="12.0">
      <c t="s" s="50" r="A119">
        <v>1166</v>
      </c>
      <c s="50" r="B119"/>
      <c t="s" s="50" r="C119">
        <v>9</v>
      </c>
      <c t="str" s="35" r="D119">
        <f>if((A119=H119),"1","")</f>
        <v>1</v>
      </c>
      <c t="s" s="50" r="E119">
        <v>9</v>
      </c>
      <c t="s" s="50" r="F119">
        <v>847</v>
      </c>
      <c s="50" r="G119"/>
      <c t="s" s="50" r="H119">
        <v>1166</v>
      </c>
      <c t="str" s="100" r="I119">
        <f>MID(A119,10,2)</f>
        <v>GP</v>
      </c>
      <c t="str" s="50" r="J119">
        <f>MID(A119,12,3)</f>
        <v>001</v>
      </c>
      <c t="str" s="50" r="K119">
        <f>VLOOKUP(I119,NodeType!A$2:D$37,4,FALSE)</f>
        <v>Hybrid Profiler Mooring</v>
      </c>
      <c s="36" r="L119"/>
      <c t="str" s="50" r="M119">
        <f>VLOOKUP(F119,Subsites!A$2:G$61,7,FALSE)</f>
        <v>Global Argentine Basin Apex</v>
      </c>
      <c t="str" s="50" r="N119">
        <f>K119 &amp; IF(ISBLANK(L119),"",(" " &amp; L119))</f>
        <v>Hybrid Profiler Mooring</v>
      </c>
      <c t="str" s="50" r="O119">
        <f>(N119 &amp; " - ") &amp; M119</f>
        <v>Hybrid Profiler Mooring - Global Argentine Basin Apex</v>
      </c>
      <c t="s" s="50" r="P119">
        <v>1167</v>
      </c>
      <c t="s" s="50" r="Q119">
        <v>1168</v>
      </c>
      <c t="s" s="50" r="R119">
        <v>642</v>
      </c>
      <c s="50" r="S119"/>
      <c s="91" r="T119"/>
      <c s="32" r="U119"/>
      <c s="102" r="V119"/>
      <c s="50" r="W119"/>
      <c s="50" r="X119"/>
      <c s="50" r="Y119"/>
      <c s="50" r="Z119"/>
      <c s="50" r="AA119"/>
      <c s="59" r="AB119"/>
      <c s="59" r="AC119"/>
      <c s="59" r="AD119"/>
    </row>
    <row customHeight="1" r="120" ht="12.0">
      <c t="s" s="50" r="A120">
        <v>1169</v>
      </c>
      <c s="50" r="B120"/>
      <c s="50" r="C120"/>
      <c t="str" s="35" r="D120">
        <f>if((A120=H120),"1","")</f>
        <v/>
      </c>
      <c s="50" r="E120"/>
      <c t="s" s="50" r="F120">
        <v>847</v>
      </c>
      <c t="s" s="50" r="G120">
        <v>1166</v>
      </c>
      <c t="s" s="50" r="H120">
        <v>1166</v>
      </c>
      <c t="str" s="100" r="I120">
        <f>MID(A120,10,2)</f>
        <v>MP</v>
      </c>
      <c t="str" s="50" r="J120">
        <f>MID(A120,12,3)</f>
        <v>003</v>
      </c>
      <c t="str" s="50" r="K120">
        <f>VLOOKUP(I120,NodeType!A$2:D$37,4,FALSE)</f>
        <v>Mid-Water Platform</v>
      </c>
      <c t="str" s="36" r="L120">
        <f>J120</f>
        <v>003</v>
      </c>
      <c t="str" s="50" r="M120">
        <f>VLOOKUP(F120,Subsites!A$2:G$61,7,FALSE)</f>
        <v>Global Argentine Basin Apex</v>
      </c>
      <c t="str" s="50" r="N120">
        <f>(K120 &amp; " ") &amp; L120</f>
        <v>Mid-Water Platform 003</v>
      </c>
      <c t="str" s="50" r="O120">
        <f>(N120 &amp; " - ") &amp; M120</f>
        <v>Mid-Water Platform 003 - Global Argentine Basin Apex</v>
      </c>
      <c t="s" s="50" r="P120">
        <v>1167</v>
      </c>
      <c t="s" s="50" r="Q120">
        <v>1168</v>
      </c>
      <c t="s" s="50" r="R120">
        <v>642</v>
      </c>
      <c s="50" r="S120"/>
      <c s="91" r="T120"/>
      <c s="32" r="U120"/>
      <c s="102" r="V120"/>
      <c s="50" r="W120"/>
      <c s="50" r="X120"/>
      <c s="50" r="Y120"/>
      <c s="50" r="Z120"/>
      <c s="50" r="AA120"/>
      <c s="59" r="AB120"/>
      <c s="59" r="AC120"/>
      <c s="59" r="AD120"/>
    </row>
    <row customHeight="1" r="121" ht="12.0">
      <c t="s" s="50" r="A121">
        <v>1170</v>
      </c>
      <c s="50" r="B121"/>
      <c s="50" r="C121"/>
      <c t="str" s="35" r="D121">
        <f>if((A121=H121),"1","")</f>
        <v/>
      </c>
      <c s="50" r="E121"/>
      <c t="s" s="50" r="F121">
        <v>847</v>
      </c>
      <c t="s" s="50" r="G121">
        <v>1166</v>
      </c>
      <c t="s" s="50" r="H121">
        <v>1166</v>
      </c>
      <c t="str" s="100" r="I121">
        <f>MID(A121,10,2)</f>
        <v>SP</v>
      </c>
      <c t="str" s="50" r="J121">
        <f>MID(A121,12,3)</f>
        <v>001</v>
      </c>
      <c t="str" s="50" r="K121">
        <f>VLOOKUP(I121,NodeType!A$2:D$37,4,FALSE)</f>
        <v>Surface-Piercing Profiler</v>
      </c>
      <c t="str" s="36" r="L121">
        <f>J121</f>
        <v>001</v>
      </c>
      <c t="str" s="50" r="M121">
        <f>VLOOKUP(F121,Subsites!A$2:G$61,7,FALSE)</f>
        <v>Global Argentine Basin Apex</v>
      </c>
      <c t="str" s="50" r="N121">
        <f>(K121 &amp; " ") &amp; L121</f>
        <v>Surface-Piercing Profiler 001</v>
      </c>
      <c t="str" s="50" r="O121">
        <f>(N121 &amp; " - ") &amp; M121</f>
        <v>Surface-Piercing Profiler 001 - Global Argentine Basin Apex</v>
      </c>
      <c t="s" s="50" r="P121">
        <v>1167</v>
      </c>
      <c t="s" s="50" r="Q121">
        <v>1168</v>
      </c>
      <c t="s" s="50" r="R121">
        <v>642</v>
      </c>
      <c s="50" r="S121"/>
      <c s="91" r="T121"/>
      <c s="32" r="U121"/>
      <c s="102" r="V121"/>
      <c s="50" r="W121"/>
      <c s="50" r="X121"/>
      <c s="50" r="Y121"/>
      <c s="50" r="Z121"/>
      <c s="50" r="AA121"/>
      <c s="59" r="AB121"/>
      <c s="59" r="AC121"/>
      <c s="59" r="AD121"/>
    </row>
    <row customHeight="1" r="122" ht="12.0">
      <c t="s" s="50" r="A122">
        <v>1171</v>
      </c>
      <c s="50" r="B122"/>
      <c s="50" r="C122"/>
      <c t="str" s="35" r="D122">
        <f>if((A122=H122),"1","")</f>
        <v/>
      </c>
      <c s="50" r="E122"/>
      <c t="s" s="50" r="F122">
        <v>847</v>
      </c>
      <c t="s" s="50" r="G122">
        <v>1166</v>
      </c>
      <c t="s" s="50" r="H122">
        <v>1166</v>
      </c>
      <c t="str" s="100" r="I122">
        <f>MID(A122,10,2)</f>
        <v>WF</v>
      </c>
      <c t="str" s="50" r="J122">
        <f>MID(A122,12,3)</f>
        <v>002</v>
      </c>
      <c t="str" s="50" r="K122">
        <f>VLOOKUP(I122,NodeType!A$2:D$37,4,FALSE)</f>
        <v>Wire-Following Profiler</v>
      </c>
      <c t="str" s="36" r="L122">
        <f>J122</f>
        <v>002</v>
      </c>
      <c t="str" s="50" r="M122">
        <f>VLOOKUP(F122,Subsites!A$2:G$61,7,FALSE)</f>
        <v>Global Argentine Basin Apex</v>
      </c>
      <c t="str" s="50" r="N122">
        <f>(K122 &amp; " ") &amp; L122</f>
        <v>Wire-Following Profiler 002</v>
      </c>
      <c t="str" s="50" r="O122">
        <f>(N122 &amp; " - ") &amp; M122</f>
        <v>Wire-Following Profiler 002 - Global Argentine Basin Apex</v>
      </c>
      <c t="s" s="50" r="P122">
        <v>1167</v>
      </c>
      <c t="s" s="50" r="Q122">
        <v>1168</v>
      </c>
      <c t="s" s="50" r="R122">
        <v>642</v>
      </c>
      <c s="50" r="S122"/>
      <c s="91" r="T122"/>
      <c s="32" r="U122"/>
      <c s="102" r="V122"/>
      <c s="50" r="W122"/>
      <c s="50" r="X122"/>
      <c s="50" r="Y122"/>
      <c s="50" r="Z122"/>
      <c s="50" r="AA122"/>
      <c s="59" r="AB122"/>
      <c s="59" r="AC122"/>
      <c s="59" r="AD122"/>
    </row>
    <row customHeight="1" r="123" ht="12.0">
      <c t="s" s="50" r="A123">
        <v>1172</v>
      </c>
      <c s="50" r="B123"/>
      <c s="50" r="C123"/>
      <c t="str" s="35" r="D123">
        <f>if((A123=H123),"1","")</f>
        <v/>
      </c>
      <c s="50" r="E123"/>
      <c t="s" s="50" r="F123">
        <v>847</v>
      </c>
      <c t="s" s="50" r="G123">
        <v>1166</v>
      </c>
      <c t="s" s="50" r="H123">
        <v>1166</v>
      </c>
      <c t="str" s="100" r="I123">
        <f>MID(A123,10,2)</f>
        <v>WF</v>
      </c>
      <c t="str" s="50" r="J123">
        <f>MID(A123,12,3)</f>
        <v>004</v>
      </c>
      <c t="str" s="50" r="K123">
        <f>VLOOKUP(I123,NodeType!A$2:D$37,4,FALSE)</f>
        <v>Wire-Following Profiler</v>
      </c>
      <c t="str" s="36" r="L123">
        <f>J123</f>
        <v>004</v>
      </c>
      <c t="str" s="50" r="M123">
        <f>VLOOKUP(F123,Subsites!A$2:G$61,7,FALSE)</f>
        <v>Global Argentine Basin Apex</v>
      </c>
      <c t="str" s="50" r="N123">
        <f>(K123 &amp; " ") &amp; L123</f>
        <v>Wire-Following Profiler 004</v>
      </c>
      <c t="str" s="50" r="O123">
        <f>(N123 &amp; " - ") &amp; M123</f>
        <v>Wire-Following Profiler 004 - Global Argentine Basin Apex</v>
      </c>
      <c t="s" s="50" r="P123">
        <v>1167</v>
      </c>
      <c t="s" s="50" r="Q123">
        <v>1168</v>
      </c>
      <c t="s" s="50" r="R123">
        <v>642</v>
      </c>
      <c s="50" r="S123"/>
      <c s="91" r="T123"/>
      <c s="32" r="U123"/>
      <c s="102" r="V123"/>
      <c s="50" r="W123"/>
      <c s="50" r="X123"/>
      <c s="50" r="Y123"/>
      <c s="50" r="Z123"/>
      <c s="50" r="AA123"/>
      <c s="59" r="AB123"/>
      <c s="59" r="AC123"/>
      <c s="59" r="AD123"/>
    </row>
    <row customHeight="1" r="124" ht="12.0">
      <c t="s" s="50" r="A124">
        <v>1173</v>
      </c>
      <c s="50" r="B124"/>
      <c t="s" s="50" r="C124">
        <v>9</v>
      </c>
      <c t="str" s="35" r="D124">
        <f>if((A124=H124),"1","")</f>
        <v>1</v>
      </c>
      <c t="s" s="50" r="E124">
        <v>9</v>
      </c>
      <c t="s" s="50" r="F124">
        <v>850</v>
      </c>
      <c s="50" r="G124"/>
      <c t="s" s="50" r="H124">
        <v>1173</v>
      </c>
      <c t="str" s="100" r="I124">
        <f>MID(A124,10,2)</f>
        <v>FM</v>
      </c>
      <c t="str" s="50" r="J124">
        <f>MID(A124,12,3)</f>
        <v>001</v>
      </c>
      <c t="str" s="50" r="K124">
        <f>VLOOKUP(I124,NodeType!A$2:D$37,4,FALSE)</f>
        <v>Low Power Sub-surface Mooring</v>
      </c>
      <c t="s" s="36" r="L124">
        <v>210</v>
      </c>
      <c t="str" s="50" r="M124">
        <f>VLOOKUP(F124,Subsites!A$2:G$61,7,FALSE)</f>
        <v>Global Argentine Basin Mesoscale Flanking A</v>
      </c>
      <c t="str" s="50" r="N124">
        <f>K124 &amp; IF(ISBLANK(L124),"",(" " &amp; L124))</f>
        <v>Low Power Sub-surface Mooring A</v>
      </c>
      <c t="str" s="50" r="O124">
        <f>(N124 &amp; " - ") &amp; M124</f>
        <v>Low Power Sub-surface Mooring A - Global Argentine Basin Mesoscale Flanking A</v>
      </c>
      <c t="s" s="50" r="P124">
        <v>1167</v>
      </c>
      <c t="s" s="50" r="Q124">
        <v>1168</v>
      </c>
      <c t="s" s="50" r="R124">
        <v>642</v>
      </c>
      <c s="50" r="S124"/>
      <c s="91" r="T124"/>
      <c s="32" r="U124"/>
      <c s="102" r="V124"/>
      <c s="50" r="W124"/>
      <c s="50" r="X124"/>
      <c s="50" r="Y124"/>
      <c s="50" r="Z124"/>
      <c s="50" r="AA124"/>
      <c s="59" r="AB124"/>
      <c s="59" r="AC124"/>
      <c s="59" r="AD124"/>
    </row>
    <row customHeight="1" r="125" ht="12.0">
      <c t="s" s="50" r="A125">
        <v>1174</v>
      </c>
      <c s="50" r="B125"/>
      <c s="50" r="C125"/>
      <c t="str" s="35" r="D125">
        <f>if((A125=H125),"1","")</f>
        <v/>
      </c>
      <c s="50" r="E125"/>
      <c t="s" s="50" r="F125">
        <v>850</v>
      </c>
      <c t="s" s="50" r="G125">
        <v>1173</v>
      </c>
      <c t="s" s="50" r="H125">
        <v>1173</v>
      </c>
      <c t="str" s="100" r="I125">
        <f>MID(A125,10,2)</f>
        <v>RI</v>
      </c>
      <c t="str" s="50" r="J125">
        <f>MID(A125,12,3)</f>
        <v>001</v>
      </c>
      <c t="str" s="50" r="K125">
        <f>VLOOKUP(I125,NodeType!A$2:D$37,4,FALSE)</f>
        <v>Mooring Riser</v>
      </c>
      <c t="str" s="36" r="L125">
        <f>J125</f>
        <v>001</v>
      </c>
      <c t="str" s="50" r="M125">
        <f>VLOOKUP(F125,Subsites!A$2:G$61,7,FALSE)</f>
        <v>Global Argentine Basin Mesoscale Flanking A</v>
      </c>
      <c t="str" s="50" r="N125">
        <f>(K125 &amp; " ") &amp; L125</f>
        <v>Mooring Riser 001</v>
      </c>
      <c t="str" s="50" r="O125">
        <f>(N125 &amp; " - ") &amp; M125</f>
        <v>Mooring Riser 001 - Global Argentine Basin Mesoscale Flanking A</v>
      </c>
      <c t="s" s="50" r="P125">
        <v>1167</v>
      </c>
      <c t="s" s="50" r="Q125">
        <v>1168</v>
      </c>
      <c t="s" s="50" r="R125">
        <v>642</v>
      </c>
      <c s="50" r="S125"/>
      <c s="91" r="T125"/>
      <c s="32" r="U125"/>
      <c s="102" r="V125"/>
      <c s="50" r="W125"/>
      <c s="50" r="X125"/>
      <c s="50" r="Y125"/>
      <c s="50" r="Z125"/>
      <c s="50" r="AA125"/>
      <c s="59" r="AB125"/>
      <c s="59" r="AC125"/>
      <c s="59" r="AD125"/>
    </row>
    <row customHeight="1" r="126" ht="12.0">
      <c t="s" s="50" r="A126">
        <v>1175</v>
      </c>
      <c s="50" r="B126"/>
      <c t="s" s="50" r="C126">
        <v>9</v>
      </c>
      <c t="str" s="35" r="D126">
        <f>if((A126=H126),"1","")</f>
        <v>1</v>
      </c>
      <c t="s" s="50" r="E126">
        <v>9</v>
      </c>
      <c t="s" s="50" r="F126">
        <v>854</v>
      </c>
      <c s="50" r="G126"/>
      <c t="s" s="50" r="H126">
        <v>1175</v>
      </c>
      <c t="str" s="100" r="I126">
        <f>MID(A126,10,2)</f>
        <v>FM</v>
      </c>
      <c t="str" s="50" r="J126">
        <f>MID(A126,12,3)</f>
        <v>001</v>
      </c>
      <c t="str" s="50" r="K126">
        <f>VLOOKUP(I126,NodeType!A$2:D$37,4,FALSE)</f>
        <v>Low Power Sub-surface Mooring</v>
      </c>
      <c t="s" s="36" r="L126">
        <v>214</v>
      </c>
      <c t="str" s="50" r="M126">
        <f>VLOOKUP(F126,Subsites!A$2:G$61,7,FALSE)</f>
        <v>Global Argentine Basin Mesoscale Flanking B</v>
      </c>
      <c t="str" s="50" r="N126">
        <f>K126 &amp; IF(ISBLANK(L126),"",(" " &amp; L126))</f>
        <v>Low Power Sub-surface Mooring B</v>
      </c>
      <c t="str" s="50" r="O126">
        <f>(N126 &amp; " - ") &amp; M126</f>
        <v>Low Power Sub-surface Mooring B - Global Argentine Basin Mesoscale Flanking B</v>
      </c>
      <c t="s" s="50" r="P126">
        <v>1167</v>
      </c>
      <c t="s" s="50" r="Q126">
        <v>1168</v>
      </c>
      <c t="s" s="50" r="R126">
        <v>642</v>
      </c>
      <c s="50" r="S126"/>
      <c s="91" r="T126"/>
      <c s="32" r="U126"/>
      <c s="102" r="V126"/>
      <c s="50" r="W126"/>
      <c s="50" r="X126"/>
      <c s="50" r="Y126"/>
      <c s="50" r="Z126"/>
      <c s="50" r="AA126"/>
      <c s="59" r="AB126"/>
      <c s="59" r="AC126"/>
      <c s="59" r="AD126"/>
    </row>
    <row customHeight="1" r="127" ht="12.0">
      <c t="s" s="50" r="A127">
        <v>1176</v>
      </c>
      <c s="50" r="B127"/>
      <c s="50" r="C127"/>
      <c t="str" s="35" r="D127">
        <f>if((A127=H127),"1","")</f>
        <v/>
      </c>
      <c s="50" r="E127"/>
      <c t="s" s="50" r="F127">
        <v>854</v>
      </c>
      <c t="s" s="50" r="G127">
        <v>1175</v>
      </c>
      <c t="s" s="50" r="H127">
        <v>1175</v>
      </c>
      <c t="str" s="100" r="I127">
        <f>MID(A127,10,2)</f>
        <v>RI</v>
      </c>
      <c t="str" s="50" r="J127">
        <f>MID(A127,12,3)</f>
        <v>001</v>
      </c>
      <c t="str" s="50" r="K127">
        <f>VLOOKUP(I127,NodeType!A$2:D$37,4,FALSE)</f>
        <v>Mooring Riser</v>
      </c>
      <c t="str" s="36" r="L127">
        <f>J127</f>
        <v>001</v>
      </c>
      <c t="str" s="50" r="M127">
        <f>VLOOKUP(F127,Subsites!A$2:G$61,7,FALSE)</f>
        <v>Global Argentine Basin Mesoscale Flanking B</v>
      </c>
      <c t="str" s="50" r="N127">
        <f>(K127 &amp; " ") &amp; L127</f>
        <v>Mooring Riser 001</v>
      </c>
      <c t="str" s="50" r="O127">
        <f>(N127 &amp; " - ") &amp; M127</f>
        <v>Mooring Riser 001 - Global Argentine Basin Mesoscale Flanking B</v>
      </c>
      <c t="s" s="50" r="P127">
        <v>1167</v>
      </c>
      <c t="s" s="50" r="Q127">
        <v>1168</v>
      </c>
      <c t="s" s="50" r="R127">
        <v>642</v>
      </c>
      <c s="50" r="S127"/>
      <c s="91" r="T127"/>
      <c s="32" r="U127"/>
      <c s="102" r="V127"/>
      <c s="50" r="W127"/>
      <c s="50" r="X127"/>
      <c s="50" r="Y127"/>
      <c s="50" r="Z127"/>
      <c s="50" r="AA127"/>
      <c s="59" r="AB127"/>
      <c s="59" r="AC127"/>
      <c s="59" r="AD127"/>
    </row>
    <row customHeight="1" r="128" ht="12.0">
      <c t="s" s="50" r="A128">
        <v>1177</v>
      </c>
      <c s="50" r="B128"/>
      <c t="s" s="50" r="C128">
        <v>9</v>
      </c>
      <c t="str" s="35" r="D128">
        <f>if((A128=H128),"1","")</f>
        <v>1</v>
      </c>
      <c s="50" r="E128"/>
      <c t="s" s="50" r="F128">
        <v>858</v>
      </c>
      <c s="50" r="G128"/>
      <c t="s" s="50" r="H128">
        <v>1177</v>
      </c>
      <c t="str" s="100" r="I128">
        <f>MID(A128,10,2)</f>
        <v>GL</v>
      </c>
      <c t="str" s="50" r="J128">
        <f>MID(A128,12,3)</f>
        <v>001</v>
      </c>
      <c t="str" s="50" r="K128">
        <f>VLOOKUP(I128,NodeType!A$2:D$37,4,FALSE)</f>
        <v>Glider</v>
      </c>
      <c t="str" s="36" r="L128">
        <f>J128</f>
        <v>001</v>
      </c>
      <c t="str" s="50" r="M128">
        <f>VLOOKUP(F128,Subsites!A$2:G$61,7,FALSE)</f>
        <v>Global Argentine Basin Mobile Assets</v>
      </c>
      <c t="str" s="50" r="N128">
        <f>K128 &amp; IF(ISBLANK(L128),"",(" " &amp; L128))</f>
        <v>Glider 001</v>
      </c>
      <c t="str" s="50" r="O128">
        <f>(N128 &amp; " - ") &amp; M128</f>
        <v>Glider 001 - Global Argentine Basin Mobile Assets</v>
      </c>
      <c t="s" s="50" r="P128">
        <v>1178</v>
      </c>
      <c t="s" s="50" r="Q128">
        <v>1179</v>
      </c>
      <c t="s" s="50" r="R128">
        <v>642</v>
      </c>
      <c s="50" r="S128"/>
      <c s="91" r="T128"/>
      <c s="32" r="U128"/>
      <c s="102" r="V128"/>
      <c s="50" r="W128"/>
      <c s="50" r="X128"/>
      <c s="50" r="Y128"/>
      <c s="50" r="Z128"/>
      <c s="50" r="AA128"/>
      <c t="s" s="59" r="AB128">
        <v>1180</v>
      </c>
      <c t="s" s="59" r="AC128">
        <v>1181</v>
      </c>
      <c t="s" s="59" r="AD128">
        <v>1182</v>
      </c>
    </row>
    <row customHeight="1" r="129" ht="12.0">
      <c t="s" s="50" r="A129">
        <v>1183</v>
      </c>
      <c s="50" r="B129"/>
      <c t="s" s="50" r="C129">
        <v>9</v>
      </c>
      <c t="str" s="35" r="D129">
        <f>if((A129=H129),"1","")</f>
        <v>1</v>
      </c>
      <c s="50" r="E129"/>
      <c t="s" s="50" r="F129">
        <v>858</v>
      </c>
      <c s="50" r="G129"/>
      <c t="s" s="50" r="H129">
        <v>1183</v>
      </c>
      <c t="str" s="100" r="I129">
        <f>MID(A129,10,2)</f>
        <v>GL</v>
      </c>
      <c t="str" s="50" r="J129">
        <f>MID(A129,12,3)</f>
        <v>002</v>
      </c>
      <c t="str" s="50" r="K129">
        <f>VLOOKUP(I129,NodeType!A$2:D$37,4,FALSE)</f>
        <v>Glider</v>
      </c>
      <c t="str" s="36" r="L129">
        <f>J129</f>
        <v>002</v>
      </c>
      <c t="str" s="50" r="M129">
        <f>VLOOKUP(F129,Subsites!A$2:G$61,7,FALSE)</f>
        <v>Global Argentine Basin Mobile Assets</v>
      </c>
      <c t="str" s="50" r="N129">
        <f>K129 &amp; IF(ISBLANK(L129),"",(" " &amp; L129))</f>
        <v>Glider 002</v>
      </c>
      <c t="str" s="50" r="O129">
        <f>(N129 &amp; " - ") &amp; M129</f>
        <v>Glider 002 - Global Argentine Basin Mobile Assets</v>
      </c>
      <c t="s" s="50" r="P129">
        <v>1178</v>
      </c>
      <c t="s" s="50" r="Q129">
        <v>1179</v>
      </c>
      <c t="s" s="50" r="R129">
        <v>642</v>
      </c>
      <c s="50" r="S129"/>
      <c s="91" r="T129"/>
      <c s="32" r="U129"/>
      <c s="102" r="V129"/>
      <c s="50" r="W129"/>
      <c s="50" r="X129"/>
      <c s="50" r="Y129"/>
      <c s="50" r="Z129"/>
      <c s="50" r="AA129"/>
      <c t="s" s="59" r="AB129">
        <v>1180</v>
      </c>
      <c t="s" s="59" r="AC129">
        <v>1184</v>
      </c>
      <c t="s" s="59" r="AD129">
        <v>1182</v>
      </c>
    </row>
    <row customHeight="1" r="130" ht="12.0">
      <c t="s" s="50" r="A130">
        <v>1185</v>
      </c>
      <c s="50" r="B130"/>
      <c t="s" s="50" r="C130">
        <v>9</v>
      </c>
      <c t="str" s="35" r="D130">
        <f>if((A130=H130),"1","")</f>
        <v>1</v>
      </c>
      <c s="50" r="E130"/>
      <c t="s" s="50" r="F130">
        <v>858</v>
      </c>
      <c s="50" r="G130"/>
      <c t="s" s="50" r="H130">
        <v>1185</v>
      </c>
      <c t="str" s="100" r="I130">
        <f>MID(A130,10,2)</f>
        <v>GL</v>
      </c>
      <c t="str" s="50" r="J130">
        <f>MID(A130,12,3)</f>
        <v>003</v>
      </c>
      <c t="str" s="50" r="K130">
        <f>VLOOKUP(I130,NodeType!A$2:D$37,4,FALSE)</f>
        <v>Glider</v>
      </c>
      <c t="str" s="36" r="L130">
        <f>J130</f>
        <v>003</v>
      </c>
      <c t="str" s="50" r="M130">
        <f>VLOOKUP(F130,Subsites!A$2:G$61,7,FALSE)</f>
        <v>Global Argentine Basin Mobile Assets</v>
      </c>
      <c t="str" s="50" r="N130">
        <f>K130 &amp; IF(ISBLANK(L130),"",(" " &amp; L130))</f>
        <v>Glider 003</v>
      </c>
      <c t="str" s="50" r="O130">
        <f>(N130 &amp; " - ") &amp; M130</f>
        <v>Glider 003 - Global Argentine Basin Mobile Assets</v>
      </c>
      <c t="s" s="50" r="P130">
        <v>1178</v>
      </c>
      <c t="s" s="50" r="Q130">
        <v>1179</v>
      </c>
      <c t="s" s="50" r="R130">
        <v>642</v>
      </c>
      <c s="50" r="S130"/>
      <c s="91" r="T130"/>
      <c s="32" r="U130"/>
      <c s="102" r="V130"/>
      <c s="50" r="W130"/>
      <c s="50" r="X130"/>
      <c s="50" r="Y130"/>
      <c s="50" r="Z130"/>
      <c s="50" r="AA130"/>
      <c t="s" s="59" r="AB130">
        <v>1180</v>
      </c>
      <c t="s" s="59" r="AC130">
        <v>1186</v>
      </c>
      <c t="s" s="59" r="AD130">
        <v>1182</v>
      </c>
    </row>
    <row customHeight="1" r="131" ht="12.0">
      <c t="s" s="50" r="A131">
        <v>1187</v>
      </c>
      <c s="50" r="B131"/>
      <c t="s" s="50" r="C131">
        <v>9</v>
      </c>
      <c t="str" s="35" r="D131">
        <f>if((A131=H131),"1","")</f>
        <v>1</v>
      </c>
      <c t="s" s="50" r="E131">
        <v>9</v>
      </c>
      <c t="s" s="50" r="F131">
        <v>861</v>
      </c>
      <c s="50" r="G131"/>
      <c t="s" s="50" r="H131">
        <v>1187</v>
      </c>
      <c t="str" s="100" r="I131">
        <f>MID(A131,10,2)</f>
        <v>SM</v>
      </c>
      <c t="str" s="50" r="J131">
        <f>MID(A131,12,3)</f>
        <v>001</v>
      </c>
      <c t="str" s="50" r="K131">
        <f>VLOOKUP(I131,NodeType!A$2:D$37,4,FALSE)</f>
        <v>Standard Power Surface Mooring</v>
      </c>
      <c s="36" r="L131"/>
      <c t="str" s="50" r="M131">
        <f>VLOOKUP(F131,Subsites!A$2:G$61,7,FALSE)</f>
        <v>Global Irminger Sea Apex</v>
      </c>
      <c t="str" s="50" r="N131">
        <f>K131 &amp; IF(ISBLANK(L131),"",(" " &amp; L131))</f>
        <v>Standard Power Surface Mooring</v>
      </c>
      <c t="str" s="50" r="O131">
        <f>(N131 &amp; " - ") &amp; M131</f>
        <v>Standard Power Surface Mooring - Global Irminger Sea Apex</v>
      </c>
      <c t="s" s="50" r="P131">
        <v>997</v>
      </c>
      <c t="s" s="50" r="Q131">
        <v>998</v>
      </c>
      <c t="s" s="50" r="R131">
        <v>642</v>
      </c>
      <c s="50" r="S131"/>
      <c s="91" r="T131"/>
      <c s="32" r="U131"/>
      <c s="102" r="V131"/>
      <c s="50" r="W131"/>
      <c s="50" r="X131"/>
      <c s="50" r="Y131"/>
      <c s="50" r="Z131"/>
      <c s="50" r="AA131"/>
      <c s="59" r="AB131"/>
      <c s="59" r="AC131"/>
      <c s="59" r="AD131"/>
    </row>
    <row customHeight="1" r="132" ht="12.0">
      <c t="s" s="50" r="A132">
        <v>1188</v>
      </c>
      <c s="50" r="B132"/>
      <c s="50" r="C132"/>
      <c t="str" s="35" r="D132">
        <f>if((A132=H132),"1","")</f>
        <v/>
      </c>
      <c s="50" r="E132"/>
      <c t="s" s="50" r="F132">
        <v>861</v>
      </c>
      <c t="s" s="50" r="G132">
        <v>1187</v>
      </c>
      <c t="s" s="50" r="H132">
        <v>1187</v>
      </c>
      <c t="str" s="100" r="I132">
        <f>MID(A132,10,2)</f>
        <v>RI</v>
      </c>
      <c t="str" s="50" r="J132">
        <f>MID(A132,12,3)</f>
        <v>002</v>
      </c>
      <c t="str" s="50" r="K132">
        <f>VLOOKUP(I132,NodeType!A$2:D$37,4,FALSE)</f>
        <v>Mooring Riser</v>
      </c>
      <c t="str" s="36" r="L132">
        <f>J132</f>
        <v>002</v>
      </c>
      <c t="str" s="50" r="M132">
        <f>VLOOKUP(F132,Subsites!A$2:G$61,7,FALSE)</f>
        <v>Global Irminger Sea Apex</v>
      </c>
      <c t="str" s="50" r="N132">
        <f>(K132 &amp; " ") &amp; L132</f>
        <v>Mooring Riser 002</v>
      </c>
      <c t="str" s="50" r="O132">
        <f>(N132 &amp; " - ") &amp; M132</f>
        <v>Mooring Riser 002 - Global Irminger Sea Apex</v>
      </c>
      <c t="s" s="50" r="P132">
        <v>997</v>
      </c>
      <c t="s" s="50" r="Q132">
        <v>998</v>
      </c>
      <c t="s" s="50" r="R132">
        <v>642</v>
      </c>
      <c s="50" r="S132"/>
      <c s="91" r="T132"/>
      <c s="32" r="U132"/>
      <c s="102" r="V132"/>
      <c s="50" r="W132"/>
      <c s="50" r="X132"/>
      <c s="50" r="Y132"/>
      <c s="50" r="Z132"/>
      <c s="50" r="AA132"/>
      <c s="59" r="AB132"/>
      <c s="59" r="AC132"/>
      <c s="59" r="AD132"/>
    </row>
    <row customHeight="1" r="133" ht="12.0">
      <c t="s" s="50" r="A133">
        <v>1189</v>
      </c>
      <c s="50" r="B133"/>
      <c s="50" r="C133"/>
      <c t="str" s="35" r="D133">
        <f>if((A133=H133),"1","")</f>
        <v/>
      </c>
      <c s="50" r="E133"/>
      <c t="s" s="50" r="F133">
        <v>861</v>
      </c>
      <c t="s" s="50" r="G133">
        <v>1187</v>
      </c>
      <c t="s" s="50" r="H133">
        <v>1187</v>
      </c>
      <c t="str" s="100" r="I133">
        <f>MID(A133,10,2)</f>
        <v>RI</v>
      </c>
      <c t="str" s="50" r="J133">
        <f>MID(A133,12,3)</f>
        <v>003</v>
      </c>
      <c t="str" s="50" r="K133">
        <f>VLOOKUP(I133,NodeType!A$2:D$37,4,FALSE)</f>
        <v>Mooring Riser</v>
      </c>
      <c t="str" s="36" r="L133">
        <f>J133</f>
        <v>003</v>
      </c>
      <c t="str" s="50" r="M133">
        <f>VLOOKUP(F133,Subsites!A$2:G$61,7,FALSE)</f>
        <v>Global Irminger Sea Apex</v>
      </c>
      <c t="str" s="50" r="N133">
        <f>(K133 &amp; " ") &amp; L133</f>
        <v>Mooring Riser 003</v>
      </c>
      <c t="str" s="50" r="O133">
        <f>(N133 &amp; " - ") &amp; M133</f>
        <v>Mooring Riser 003 - Global Irminger Sea Apex</v>
      </c>
      <c t="s" s="50" r="P133">
        <v>997</v>
      </c>
      <c t="s" s="50" r="Q133">
        <v>998</v>
      </c>
      <c t="s" s="50" r="R133">
        <v>642</v>
      </c>
      <c s="50" r="S133"/>
      <c s="91" r="T133"/>
      <c s="32" r="U133"/>
      <c s="102" r="V133"/>
      <c s="50" r="W133"/>
      <c s="50" r="X133"/>
      <c s="50" r="Y133"/>
      <c s="50" r="Z133"/>
      <c s="50" r="AA133"/>
      <c s="59" r="AB133"/>
      <c s="59" r="AC133"/>
      <c s="59" r="AD133"/>
    </row>
    <row customHeight="1" r="134" ht="12.0">
      <c t="s" s="50" r="A134">
        <v>1190</v>
      </c>
      <c s="50" r="B134"/>
      <c s="50" r="C134"/>
      <c t="str" s="35" r="D134">
        <f>if((A134=H134),"1","")</f>
        <v/>
      </c>
      <c s="50" r="E134"/>
      <c t="s" s="50" r="F134">
        <v>861</v>
      </c>
      <c t="s" s="50" r="G134">
        <v>1187</v>
      </c>
      <c t="s" s="50" r="H134">
        <v>1187</v>
      </c>
      <c t="str" s="100" r="I134">
        <f>MID(A134,10,2)</f>
        <v>SB</v>
      </c>
      <c t="str" s="50" r="J134">
        <f>MID(A134,12,3)</f>
        <v>001</v>
      </c>
      <c t="str" s="50" r="K134">
        <f>VLOOKUP(I134,NodeType!A$2:D$37,4,FALSE)</f>
        <v>Surface Buoy</v>
      </c>
      <c t="str" s="36" r="L134">
        <f>J134</f>
        <v>001</v>
      </c>
      <c t="str" s="50" r="M134">
        <f>VLOOKUP(F134,Subsites!A$2:G$61,7,FALSE)</f>
        <v>Global Irminger Sea Apex</v>
      </c>
      <c t="str" s="50" r="N134">
        <f>(K134 &amp; " ") &amp; L134</f>
        <v>Surface Buoy 001</v>
      </c>
      <c t="str" s="50" r="O134">
        <f>(N134 &amp; " - ") &amp; M134</f>
        <v>Surface Buoy 001 - Global Irminger Sea Apex</v>
      </c>
      <c t="s" s="50" r="P134">
        <v>997</v>
      </c>
      <c t="s" s="50" r="Q134">
        <v>998</v>
      </c>
      <c t="s" s="50" r="R134">
        <v>642</v>
      </c>
      <c s="50" r="S134"/>
      <c s="91" r="T134"/>
      <c s="32" r="U134"/>
      <c s="102" r="V134"/>
      <c s="50" r="W134"/>
      <c s="50" r="X134"/>
      <c s="50" r="Y134"/>
      <c s="50" r="Z134"/>
      <c s="50" r="AA134"/>
      <c s="59" r="AB134"/>
      <c s="59" r="AC134"/>
      <c s="59" r="AD134"/>
    </row>
    <row customHeight="1" r="135" ht="12.0">
      <c t="s" s="50" r="A135">
        <v>1191</v>
      </c>
      <c s="50" r="B135"/>
      <c t="s" s="50" r="C135">
        <v>9</v>
      </c>
      <c t="str" s="35" r="D135">
        <f>if((A135=H135),"1","")</f>
        <v>1</v>
      </c>
      <c t="s" s="50" r="E135">
        <v>9</v>
      </c>
      <c t="s" s="50" r="F135">
        <v>863</v>
      </c>
      <c s="50" r="G135"/>
      <c t="s" s="50" r="H135">
        <v>1191</v>
      </c>
      <c t="str" s="100" r="I135">
        <f>MID(A135,10,2)</f>
        <v>GP</v>
      </c>
      <c t="str" s="50" r="J135">
        <f>MID(A135,12,3)</f>
        <v>001</v>
      </c>
      <c t="str" s="50" r="K135">
        <f>VLOOKUP(I135,NodeType!A$2:D$37,4,FALSE)</f>
        <v>Hybrid Profiler Mooring</v>
      </c>
      <c s="36" r="L135"/>
      <c t="str" s="50" r="M135">
        <f>VLOOKUP(F135,Subsites!A$2:G$61,7,FALSE)</f>
        <v>Global Irminger Sea Apex</v>
      </c>
      <c t="str" s="50" r="N135">
        <f>K135 &amp; IF(ISBLANK(L135),"",(" " &amp; L135))</f>
        <v>Hybrid Profiler Mooring</v>
      </c>
      <c t="str" s="50" r="O135">
        <f>(N135 &amp; " - ") &amp; M135</f>
        <v>Hybrid Profiler Mooring - Global Irminger Sea Apex</v>
      </c>
      <c t="s" s="50" r="P135">
        <v>1167</v>
      </c>
      <c t="s" s="50" r="Q135">
        <v>1168</v>
      </c>
      <c t="s" s="50" r="R135">
        <v>642</v>
      </c>
      <c s="50" r="S135"/>
      <c s="91" r="T135"/>
      <c s="32" r="U135"/>
      <c s="102" r="V135"/>
      <c s="50" r="W135"/>
      <c s="50" r="X135"/>
      <c s="50" r="Y135"/>
      <c s="50" r="Z135"/>
      <c s="50" r="AA135"/>
      <c s="59" r="AB135"/>
      <c s="59" r="AC135"/>
      <c s="59" r="AD135"/>
    </row>
    <row customHeight="1" r="136" ht="12.0">
      <c t="s" s="50" r="A136">
        <v>1192</v>
      </c>
      <c s="50" r="B136"/>
      <c s="50" r="C136"/>
      <c t="str" s="35" r="D136">
        <f>if((A136=H136),"1","")</f>
        <v/>
      </c>
      <c s="50" r="E136"/>
      <c t="s" s="50" r="F136">
        <v>863</v>
      </c>
      <c t="s" s="50" r="G136">
        <v>1191</v>
      </c>
      <c t="s" s="50" r="H136">
        <v>1191</v>
      </c>
      <c t="str" s="100" r="I136">
        <f>MID(A136,10,2)</f>
        <v>MP</v>
      </c>
      <c t="str" s="50" r="J136">
        <f>MID(A136,12,3)</f>
        <v>003</v>
      </c>
      <c t="str" s="50" r="K136">
        <f>VLOOKUP(I136,NodeType!A$2:D$37,4,FALSE)</f>
        <v>Mid-Water Platform</v>
      </c>
      <c t="str" s="36" r="L136">
        <f>J136</f>
        <v>003</v>
      </c>
      <c t="str" s="50" r="M136">
        <f>VLOOKUP(F136,Subsites!A$2:G$61,7,FALSE)</f>
        <v>Global Irminger Sea Apex</v>
      </c>
      <c t="str" s="50" r="N136">
        <f>(K136 &amp; " ") &amp; L136</f>
        <v>Mid-Water Platform 003</v>
      </c>
      <c t="str" s="50" r="O136">
        <f>(N136 &amp; " - ") &amp; M136</f>
        <v>Mid-Water Platform 003 - Global Irminger Sea Apex</v>
      </c>
      <c t="s" s="50" r="P136">
        <v>1167</v>
      </c>
      <c t="s" s="50" r="Q136">
        <v>1168</v>
      </c>
      <c t="s" s="50" r="R136">
        <v>642</v>
      </c>
      <c s="50" r="S136"/>
      <c s="91" r="T136"/>
      <c s="32" r="U136"/>
      <c s="102" r="V136"/>
      <c s="50" r="W136"/>
      <c s="50" r="X136"/>
      <c s="50" r="Y136"/>
      <c s="50" r="Z136"/>
      <c s="50" r="AA136"/>
      <c s="59" r="AB136"/>
      <c s="59" r="AC136"/>
      <c s="59" r="AD136"/>
    </row>
    <row customHeight="1" r="137" ht="12.0">
      <c t="s" s="50" r="A137">
        <v>1193</v>
      </c>
      <c s="50" r="B137"/>
      <c s="50" r="C137"/>
      <c t="str" s="35" r="D137">
        <f>if((A137=H137),"1","")</f>
        <v/>
      </c>
      <c s="50" r="E137"/>
      <c t="s" s="50" r="F137">
        <v>863</v>
      </c>
      <c t="s" s="50" r="G137">
        <v>1191</v>
      </c>
      <c t="s" s="50" r="H137">
        <v>1191</v>
      </c>
      <c t="str" s="100" r="I137">
        <f>MID(A137,10,2)</f>
        <v>SP</v>
      </c>
      <c t="str" s="50" r="J137">
        <f>MID(A137,12,3)</f>
        <v>001</v>
      </c>
      <c t="str" s="50" r="K137">
        <f>VLOOKUP(I137,NodeType!A$2:D$37,4,FALSE)</f>
        <v>Surface-Piercing Profiler</v>
      </c>
      <c t="str" s="36" r="L137">
        <f>J137</f>
        <v>001</v>
      </c>
      <c t="str" s="50" r="M137">
        <f>VLOOKUP(F137,Subsites!A$2:G$61,7,FALSE)</f>
        <v>Global Irminger Sea Apex</v>
      </c>
      <c t="str" s="50" r="N137">
        <f>(K137 &amp; " ") &amp; L137</f>
        <v>Surface-Piercing Profiler 001</v>
      </c>
      <c t="str" s="50" r="O137">
        <f>(N137 &amp; " - ") &amp; M137</f>
        <v>Surface-Piercing Profiler 001 - Global Irminger Sea Apex</v>
      </c>
      <c t="s" s="50" r="P137">
        <v>1167</v>
      </c>
      <c t="s" s="50" r="Q137">
        <v>1168</v>
      </c>
      <c t="s" s="50" r="R137">
        <v>642</v>
      </c>
      <c s="50" r="S137"/>
      <c s="91" r="T137"/>
      <c s="32" r="U137"/>
      <c s="102" r="V137"/>
      <c s="50" r="W137"/>
      <c s="50" r="X137"/>
      <c s="50" r="Y137"/>
      <c s="50" r="Z137"/>
      <c s="50" r="AA137"/>
      <c s="59" r="AB137"/>
      <c s="59" r="AC137"/>
      <c s="59" r="AD137"/>
    </row>
    <row customHeight="1" r="138" ht="12.0">
      <c t="s" s="50" r="A138">
        <v>1194</v>
      </c>
      <c s="50" r="B138"/>
      <c s="50" r="C138"/>
      <c t="str" s="35" r="D138">
        <f>if((A138=H138),"1","")</f>
        <v/>
      </c>
      <c s="50" r="E138"/>
      <c t="s" s="50" r="F138">
        <v>863</v>
      </c>
      <c t="s" s="50" r="G138">
        <v>1191</v>
      </c>
      <c t="s" s="50" r="H138">
        <v>1191</v>
      </c>
      <c t="str" s="100" r="I138">
        <f>MID(A138,10,2)</f>
        <v>WF</v>
      </c>
      <c t="str" s="50" r="J138">
        <f>MID(A138,12,3)</f>
        <v>002</v>
      </c>
      <c t="str" s="50" r="K138">
        <f>VLOOKUP(I138,NodeType!A$2:D$37,4,FALSE)</f>
        <v>Wire-Following Profiler</v>
      </c>
      <c t="str" s="36" r="L138">
        <f>J138</f>
        <v>002</v>
      </c>
      <c t="str" s="50" r="M138">
        <f>VLOOKUP(F138,Subsites!A$2:G$61,7,FALSE)</f>
        <v>Global Irminger Sea Apex</v>
      </c>
      <c t="str" s="50" r="N138">
        <f>(K138 &amp; " ") &amp; L138</f>
        <v>Wire-Following Profiler 002</v>
      </c>
      <c t="str" s="50" r="O138">
        <f>(N138 &amp; " - ") &amp; M138</f>
        <v>Wire-Following Profiler 002 - Global Irminger Sea Apex</v>
      </c>
      <c t="s" s="50" r="P138">
        <v>1167</v>
      </c>
      <c t="s" s="50" r="Q138">
        <v>1168</v>
      </c>
      <c t="s" s="50" r="R138">
        <v>642</v>
      </c>
      <c s="50" r="S138"/>
      <c s="91" r="T138"/>
      <c s="32" r="U138"/>
      <c s="102" r="V138"/>
      <c s="50" r="W138"/>
      <c s="50" r="X138"/>
      <c s="50" r="Y138"/>
      <c s="50" r="Z138"/>
      <c s="50" r="AA138"/>
      <c s="59" r="AB138"/>
      <c s="59" r="AC138"/>
      <c s="59" r="AD138"/>
    </row>
    <row customHeight="1" r="139" ht="12.0">
      <c t="s" s="50" r="A139">
        <v>1195</v>
      </c>
      <c s="50" r="B139"/>
      <c t="s" s="50" r="C139">
        <v>9</v>
      </c>
      <c t="str" s="35" r="D139">
        <f>if((A139=H139),"1","")</f>
        <v>1</v>
      </c>
      <c t="s" s="50" r="E139">
        <v>9</v>
      </c>
      <c t="s" s="50" r="F139">
        <v>865</v>
      </c>
      <c s="50" r="G139"/>
      <c t="s" s="50" r="H139">
        <v>1195</v>
      </c>
      <c t="str" s="100" r="I139">
        <f>MID(A139,10,2)</f>
        <v>FM</v>
      </c>
      <c t="str" s="50" r="J139">
        <f>MID(A139,12,3)</f>
        <v>001</v>
      </c>
      <c t="str" s="50" r="K139">
        <f>VLOOKUP(I139,NodeType!A$2:D$37,4,FALSE)</f>
        <v>Low Power Sub-surface Mooring</v>
      </c>
      <c t="s" s="36" r="L139">
        <v>210</v>
      </c>
      <c t="str" s="50" r="M139">
        <f>VLOOKUP(F139,Subsites!A$2:G$61,7,FALSE)</f>
        <v>Global Irminger Sea Mesoscale Flanking A</v>
      </c>
      <c t="str" s="50" r="N139">
        <f>K139 &amp; IF(ISBLANK(L139),"",(" " &amp; L139))</f>
        <v>Low Power Sub-surface Mooring A</v>
      </c>
      <c t="str" s="50" r="O139">
        <f>(N139 &amp; " - ") &amp; M139</f>
        <v>Low Power Sub-surface Mooring A - Global Irminger Sea Mesoscale Flanking A</v>
      </c>
      <c t="s" s="50" r="P139">
        <v>1167</v>
      </c>
      <c t="s" s="50" r="Q139">
        <v>1168</v>
      </c>
      <c t="s" s="50" r="R139">
        <v>642</v>
      </c>
      <c s="50" r="S139"/>
      <c s="91" r="T139"/>
      <c s="32" r="U139"/>
      <c s="102" r="V139"/>
      <c s="50" r="W139"/>
      <c s="50" r="X139"/>
      <c s="50" r="Y139"/>
      <c s="50" r="Z139"/>
      <c s="50" r="AA139"/>
      <c s="59" r="AB139"/>
      <c s="59" r="AC139"/>
      <c s="59" r="AD139"/>
    </row>
    <row customHeight="1" r="140" ht="12.0">
      <c t="s" s="50" r="A140">
        <v>1196</v>
      </c>
      <c s="50" r="B140"/>
      <c s="50" r="C140"/>
      <c t="str" s="35" r="D140">
        <f>if((A140=H140),"1","")</f>
        <v/>
      </c>
      <c s="50" r="E140"/>
      <c t="s" s="50" r="F140">
        <v>865</v>
      </c>
      <c t="s" s="50" r="G140">
        <v>1195</v>
      </c>
      <c t="s" s="50" r="H140">
        <v>1195</v>
      </c>
      <c t="str" s="100" r="I140">
        <f>MID(A140,10,2)</f>
        <v>RI</v>
      </c>
      <c t="str" s="50" r="J140">
        <f>MID(A140,12,3)</f>
        <v>001</v>
      </c>
      <c t="str" s="50" r="K140">
        <f>VLOOKUP(I140,NodeType!A$2:D$37,4,FALSE)</f>
        <v>Mooring Riser</v>
      </c>
      <c t="str" s="36" r="L140">
        <f>J140</f>
        <v>001</v>
      </c>
      <c t="str" s="50" r="M140">
        <f>VLOOKUP(F140,Subsites!A$2:G$61,7,FALSE)</f>
        <v>Global Irminger Sea Mesoscale Flanking A</v>
      </c>
      <c t="str" s="50" r="N140">
        <f>(K140 &amp; " ") &amp; L140</f>
        <v>Mooring Riser 001</v>
      </c>
      <c t="str" s="50" r="O140">
        <f>(N140 &amp; " - ") &amp; M140</f>
        <v>Mooring Riser 001 - Global Irminger Sea Mesoscale Flanking A</v>
      </c>
      <c t="s" s="50" r="P140">
        <v>1167</v>
      </c>
      <c t="s" s="50" r="Q140">
        <v>1168</v>
      </c>
      <c t="s" s="50" r="R140">
        <v>642</v>
      </c>
      <c s="50" r="S140"/>
      <c s="91" r="T140"/>
      <c s="32" r="U140"/>
      <c s="102" r="V140"/>
      <c s="50" r="W140"/>
      <c s="50" r="X140"/>
      <c s="50" r="Y140"/>
      <c s="50" r="Z140"/>
      <c s="50" r="AA140"/>
      <c s="59" r="AB140"/>
      <c s="59" r="AC140"/>
      <c s="59" r="AD140"/>
    </row>
    <row customHeight="1" r="141" ht="12.0">
      <c t="s" s="50" r="A141">
        <v>1197</v>
      </c>
      <c s="50" r="B141"/>
      <c t="s" s="50" r="C141">
        <v>9</v>
      </c>
      <c t="str" s="35" r="D141">
        <f>if((A141=H141),"1","")</f>
        <v>1</v>
      </c>
      <c t="s" s="50" r="E141">
        <v>9</v>
      </c>
      <c t="s" s="50" r="F141">
        <v>867</v>
      </c>
      <c s="50" r="G141"/>
      <c t="s" s="50" r="H141">
        <v>1197</v>
      </c>
      <c t="str" s="100" r="I141">
        <f>MID(A141,10,2)</f>
        <v>FM</v>
      </c>
      <c t="str" s="50" r="J141">
        <f>MID(A141,12,3)</f>
        <v>001</v>
      </c>
      <c t="str" s="50" r="K141">
        <f>VLOOKUP(I141,NodeType!A$2:D$37,4,FALSE)</f>
        <v>Low Power Sub-surface Mooring</v>
      </c>
      <c t="s" s="36" r="L141">
        <v>214</v>
      </c>
      <c t="str" s="50" r="M141">
        <f>VLOOKUP(F141,Subsites!A$2:G$61,7,FALSE)</f>
        <v>Global Irminger Sea Mesoscale Flanking B</v>
      </c>
      <c t="str" s="50" r="N141">
        <f>K141 &amp; IF(ISBLANK(L141),"",(" " &amp; L141))</f>
        <v>Low Power Sub-surface Mooring B</v>
      </c>
      <c t="str" s="50" r="O141">
        <f>(N141 &amp; " - ") &amp; M141</f>
        <v>Low Power Sub-surface Mooring B - Global Irminger Sea Mesoscale Flanking B</v>
      </c>
      <c t="s" s="50" r="P141">
        <v>1167</v>
      </c>
      <c t="s" s="50" r="Q141">
        <v>1168</v>
      </c>
      <c t="s" s="50" r="R141">
        <v>642</v>
      </c>
      <c s="50" r="S141"/>
      <c s="91" r="T141"/>
      <c s="32" r="U141"/>
      <c s="102" r="V141"/>
      <c s="50" r="W141"/>
      <c s="50" r="X141"/>
      <c s="50" r="Y141"/>
      <c s="50" r="Z141"/>
      <c s="50" r="AA141"/>
      <c s="59" r="AB141"/>
      <c s="59" r="AC141"/>
      <c s="59" r="AD141"/>
    </row>
    <row customHeight="1" r="142" ht="12.0">
      <c t="s" s="50" r="A142">
        <v>1198</v>
      </c>
      <c s="50" r="B142"/>
      <c s="50" r="C142"/>
      <c t="str" s="35" r="D142">
        <f>if((A142=H142),"1","")</f>
        <v/>
      </c>
      <c s="50" r="E142"/>
      <c t="s" s="50" r="F142">
        <v>867</v>
      </c>
      <c t="s" s="50" r="G142">
        <v>1197</v>
      </c>
      <c t="s" s="50" r="H142">
        <v>1197</v>
      </c>
      <c t="str" s="100" r="I142">
        <f>MID(A142,10,2)</f>
        <v>RI</v>
      </c>
      <c t="str" s="50" r="J142">
        <f>MID(A142,12,3)</f>
        <v>001</v>
      </c>
      <c t="str" s="50" r="K142">
        <f>VLOOKUP(I142,NodeType!A$2:D$37,4,FALSE)</f>
        <v>Mooring Riser</v>
      </c>
      <c t="str" s="36" r="L142">
        <f>J142</f>
        <v>001</v>
      </c>
      <c t="str" s="50" r="M142">
        <f>VLOOKUP(F142,Subsites!A$2:G$61,7,FALSE)</f>
        <v>Global Irminger Sea Mesoscale Flanking B</v>
      </c>
      <c t="str" s="50" r="N142">
        <f>(K142 &amp; " ") &amp; L142</f>
        <v>Mooring Riser 001</v>
      </c>
      <c t="str" s="50" r="O142">
        <f>(N142 &amp; " - ") &amp; M142</f>
        <v>Mooring Riser 001 - Global Irminger Sea Mesoscale Flanking B</v>
      </c>
      <c t="s" s="50" r="P142">
        <v>1167</v>
      </c>
      <c t="s" s="50" r="Q142">
        <v>1168</v>
      </c>
      <c t="s" s="50" r="R142">
        <v>642</v>
      </c>
      <c s="50" r="S142"/>
      <c s="91" r="T142"/>
      <c s="32" r="U142"/>
      <c s="102" r="V142"/>
      <c s="50" r="W142"/>
      <c s="50" r="X142"/>
      <c s="50" r="Y142"/>
      <c s="50" r="Z142"/>
      <c s="50" r="AA142"/>
      <c s="59" r="AB142"/>
      <c s="59" r="AC142"/>
      <c s="59" r="AD142"/>
    </row>
    <row customHeight="1" r="143" ht="12.0">
      <c t="s" s="50" r="A143">
        <v>1199</v>
      </c>
      <c s="50" r="B143"/>
      <c t="s" s="50" r="C143">
        <v>9</v>
      </c>
      <c t="str" s="35" r="D143">
        <f>if((A143=H143),"1","")</f>
        <v>1</v>
      </c>
      <c s="50" r="E143"/>
      <c t="s" s="50" r="F143">
        <v>869</v>
      </c>
      <c s="50" r="G143"/>
      <c t="s" s="50" r="H143">
        <v>1199</v>
      </c>
      <c t="str" s="100" r="I143">
        <f>MID(A143,10,2)</f>
        <v>GL</v>
      </c>
      <c t="str" s="50" r="J143">
        <f>MID(A143,12,3)</f>
        <v>001</v>
      </c>
      <c t="str" s="50" r="K143">
        <f>VLOOKUP(I143,NodeType!A$2:D$37,4,FALSE)</f>
        <v>Glider</v>
      </c>
      <c t="str" s="36" r="L143">
        <f>J143</f>
        <v>001</v>
      </c>
      <c t="str" s="50" r="M143">
        <f>VLOOKUP(F143,Subsites!A$2:G$61,7,FALSE)</f>
        <v>Global Irminger Sea Mobile Assets</v>
      </c>
      <c t="str" s="50" r="N143">
        <f>K143 &amp; IF(ISBLANK(L143),"",(" " &amp; L143))</f>
        <v>Glider 001</v>
      </c>
      <c t="str" s="50" r="O143">
        <f>(N143 &amp; " - ") &amp; M143</f>
        <v>Glider 001 - Global Irminger Sea Mobile Assets</v>
      </c>
      <c t="s" s="50" r="P143">
        <v>1178</v>
      </c>
      <c t="s" s="50" r="Q143">
        <v>1179</v>
      </c>
      <c t="s" s="50" r="R143">
        <v>642</v>
      </c>
      <c s="50" r="S143"/>
      <c s="91" r="T143"/>
      <c s="32" r="U143"/>
      <c s="102" r="V143"/>
      <c s="50" r="Y143"/>
      <c s="50" r="Z143"/>
      <c s="50" r="AA143"/>
      <c t="s" s="87" r="AB143">
        <v>1200</v>
      </c>
      <c t="s" s="87" r="AC143">
        <v>1201</v>
      </c>
      <c t="s" s="59" r="AD143">
        <v>1182</v>
      </c>
    </row>
    <row customHeight="1" r="144" ht="12.0">
      <c t="s" s="50" r="A144">
        <v>1202</v>
      </c>
      <c s="50" r="B144"/>
      <c t="s" s="50" r="C144">
        <v>9</v>
      </c>
      <c t="str" s="35" r="D144">
        <f>if((A144=H144),"1","")</f>
        <v>1</v>
      </c>
      <c s="50" r="E144"/>
      <c t="s" s="50" r="F144">
        <v>869</v>
      </c>
      <c s="50" r="G144"/>
      <c t="s" s="50" r="H144">
        <v>1202</v>
      </c>
      <c t="str" s="100" r="I144">
        <f>MID(A144,10,2)</f>
        <v>GL</v>
      </c>
      <c t="str" s="50" r="J144">
        <f>MID(A144,12,3)</f>
        <v>002</v>
      </c>
      <c t="str" s="50" r="K144">
        <f>VLOOKUP(I144,NodeType!A$2:D$37,4,FALSE)</f>
        <v>Glider</v>
      </c>
      <c t="str" s="36" r="L144">
        <f>J144</f>
        <v>002</v>
      </c>
      <c t="str" s="50" r="M144">
        <f>VLOOKUP(F144,Subsites!A$2:G$61,7,FALSE)</f>
        <v>Global Irminger Sea Mobile Assets</v>
      </c>
      <c t="str" s="50" r="N144">
        <f>K144 &amp; IF(ISBLANK(L144),"",(" " &amp; L144))</f>
        <v>Glider 002</v>
      </c>
      <c t="str" s="50" r="O144">
        <f>(N144 &amp; " - ") &amp; M144</f>
        <v>Glider 002 - Global Irminger Sea Mobile Assets</v>
      </c>
      <c t="s" s="50" r="P144">
        <v>1178</v>
      </c>
      <c t="s" s="50" r="Q144">
        <v>1179</v>
      </c>
      <c t="s" s="50" r="R144">
        <v>642</v>
      </c>
      <c s="50" r="S144"/>
      <c s="91" r="T144"/>
      <c s="32" r="U144"/>
      <c s="102" r="V144"/>
      <c s="50" r="W144"/>
      <c s="50" r="X144"/>
      <c s="50" r="Y144"/>
      <c s="50" r="Z144"/>
      <c s="50" r="AA144"/>
      <c t="s" s="87" r="AB144">
        <v>1200</v>
      </c>
      <c t="s" s="87" r="AC144">
        <v>1203</v>
      </c>
      <c t="s" s="59" r="AD144">
        <v>1182</v>
      </c>
    </row>
    <row customHeight="1" r="145" ht="12.0">
      <c t="s" s="50" r="A145">
        <v>1204</v>
      </c>
      <c s="50" r="B145"/>
      <c t="s" s="50" r="C145">
        <v>9</v>
      </c>
      <c t="str" s="35" r="D145">
        <f>if((A145=H145),"1","")</f>
        <v>1</v>
      </c>
      <c s="50" r="E145"/>
      <c t="s" s="50" r="F145">
        <v>869</v>
      </c>
      <c s="50" r="G145"/>
      <c t="s" s="50" r="H145">
        <v>1204</v>
      </c>
      <c t="str" s="100" r="I145">
        <f>MID(A145,10,2)</f>
        <v>GL</v>
      </c>
      <c t="str" s="50" r="J145">
        <f>MID(A145,12,3)</f>
        <v>003</v>
      </c>
      <c t="str" s="50" r="K145">
        <f>VLOOKUP(I145,NodeType!A$2:D$37,4,FALSE)</f>
        <v>Glider</v>
      </c>
      <c t="str" s="36" r="L145">
        <f>J145</f>
        <v>003</v>
      </c>
      <c t="str" s="50" r="M145">
        <f>VLOOKUP(F145,Subsites!A$2:G$61,7,FALSE)</f>
        <v>Global Irminger Sea Mobile Assets</v>
      </c>
      <c t="str" s="50" r="N145">
        <f>K145 &amp; IF(ISBLANK(L145),"",(" " &amp; L145))</f>
        <v>Glider 003</v>
      </c>
      <c t="str" s="50" r="O145">
        <f>(N145 &amp; " - ") &amp; M145</f>
        <v>Glider 003 - Global Irminger Sea Mobile Assets</v>
      </c>
      <c t="s" s="50" r="P145">
        <v>1178</v>
      </c>
      <c t="s" s="50" r="Q145">
        <v>1179</v>
      </c>
      <c t="s" s="50" r="R145">
        <v>642</v>
      </c>
      <c s="50" r="S145"/>
      <c s="91" r="T145"/>
      <c s="32" r="U145"/>
      <c s="102" r="V145"/>
      <c s="50" r="W145"/>
      <c s="50" r="X145"/>
      <c s="50" r="Y145"/>
      <c s="50" r="Z145"/>
      <c s="50" r="AA145"/>
      <c t="s" s="87" r="AB145">
        <v>1200</v>
      </c>
      <c t="s" s="87" r="AC145">
        <v>1205</v>
      </c>
      <c t="s" s="59" r="AD145">
        <v>1182</v>
      </c>
    </row>
    <row customHeight="1" r="146" ht="12.0">
      <c t="s" s="50" r="A146">
        <v>1206</v>
      </c>
      <c s="50" r="B146"/>
      <c t="s" s="50" r="C146">
        <v>9</v>
      </c>
      <c t="str" s="35" r="D146">
        <f>if((A146=H146),"1","")</f>
        <v>1</v>
      </c>
      <c t="s" s="50" r="E146">
        <v>9</v>
      </c>
      <c t="s" s="50" r="F146">
        <v>871</v>
      </c>
      <c s="50" r="G146"/>
      <c t="s" s="50" r="H146">
        <v>1206</v>
      </c>
      <c t="str" s="100" r="I146">
        <f>MID(A146,10,2)</f>
        <v>GP</v>
      </c>
      <c t="str" s="50" r="J146">
        <f>MID(A146,12,3)</f>
        <v>001</v>
      </c>
      <c t="str" s="50" r="K146">
        <f>VLOOKUP(I146,NodeType!A$2:D$37,4,FALSE)</f>
        <v>Hybrid Profiler Mooring</v>
      </c>
      <c s="36" r="L146"/>
      <c t="str" s="50" r="M146">
        <f>VLOOKUP(F146,Subsites!A$2:G$61,7,FALSE)</f>
        <v>Global Station Papa Apex</v>
      </c>
      <c t="str" s="50" r="N146">
        <f>K146 &amp; IF(ISBLANK(L146),"",(" " &amp; L146))</f>
        <v>Hybrid Profiler Mooring</v>
      </c>
      <c t="str" s="50" r="O146">
        <f>(N146 &amp; " - ") &amp; M146</f>
        <v>Hybrid Profiler Mooring - Global Station Papa Apex</v>
      </c>
      <c t="s" s="50" r="P146">
        <v>1167</v>
      </c>
      <c t="s" s="50" r="Q146">
        <v>1168</v>
      </c>
      <c t="s" s="50" r="R146">
        <v>642</v>
      </c>
      <c s="50" r="S146"/>
      <c s="91" r="T146"/>
      <c s="32" r="U146">
        <v>41472</v>
      </c>
      <c t="s" s="102" r="V146">
        <v>1207</v>
      </c>
      <c t="s" s="47" r="W146">
        <v>969</v>
      </c>
      <c s="50" r="X146"/>
      <c s="50" r="Y146"/>
      <c s="50" r="Z146"/>
      <c s="50" r="AA146"/>
      <c s="59" r="AB146"/>
      <c s="59" r="AC146"/>
      <c s="59" r="AD146"/>
    </row>
    <row customHeight="1" r="147" ht="12.0">
      <c t="s" s="50" r="A147">
        <v>1208</v>
      </c>
      <c s="50" r="B147"/>
      <c s="50" r="C147"/>
      <c t="str" s="35" r="D147">
        <f>if((A147=H147),"1","")</f>
        <v/>
      </c>
      <c s="50" r="E147"/>
      <c t="s" s="50" r="F147">
        <v>871</v>
      </c>
      <c t="s" s="50" r="G147">
        <v>1206</v>
      </c>
      <c t="s" s="50" r="H147">
        <v>1206</v>
      </c>
      <c t="str" s="100" r="I147">
        <f>MID(A147,10,2)</f>
        <v>MP</v>
      </c>
      <c t="str" s="50" r="J147">
        <f>MID(A147,12,3)</f>
        <v>003</v>
      </c>
      <c t="str" s="50" r="K147">
        <f>VLOOKUP(I147,NodeType!A$2:D$37,4,FALSE)</f>
        <v>Mid-Water Platform</v>
      </c>
      <c t="str" s="36" r="L147">
        <f>J147</f>
        <v>003</v>
      </c>
      <c t="str" s="50" r="M147">
        <f>VLOOKUP(F147,Subsites!A$2:G$61,7,FALSE)</f>
        <v>Global Station Papa Apex</v>
      </c>
      <c t="str" s="50" r="N147">
        <f>(K147 &amp; " ") &amp; L147</f>
        <v>Mid-Water Platform 003</v>
      </c>
      <c t="str" s="50" r="O147">
        <f>(N147 &amp; " - ") &amp; M147</f>
        <v>Mid-Water Platform 003 - Global Station Papa Apex</v>
      </c>
      <c t="s" s="50" r="P147">
        <v>1167</v>
      </c>
      <c t="s" s="50" r="Q147">
        <v>1168</v>
      </c>
      <c t="s" s="50" r="R147">
        <v>642</v>
      </c>
      <c s="50" r="S147"/>
      <c s="91" r="T147"/>
      <c s="32" r="U147">
        <v>41472</v>
      </c>
      <c t="s" s="102" r="V147">
        <v>1207</v>
      </c>
      <c t="s" s="47" r="W147">
        <v>969</v>
      </c>
      <c s="50" r="X147"/>
      <c s="50" r="Y147"/>
      <c s="50" r="Z147"/>
      <c s="50" r="AA147"/>
      <c s="59" r="AB147"/>
      <c s="59" r="AC147"/>
      <c s="59" r="AD147"/>
    </row>
    <row customHeight="1" r="148" ht="12.0">
      <c t="s" s="50" r="A148">
        <v>1209</v>
      </c>
      <c s="50" r="B148"/>
      <c s="50" r="C148"/>
      <c t="str" s="35" r="D148">
        <f>if((A148=H148),"1","")</f>
        <v/>
      </c>
      <c s="50" r="E148"/>
      <c t="s" s="50" r="F148">
        <v>871</v>
      </c>
      <c t="s" s="50" r="G148">
        <v>1206</v>
      </c>
      <c t="s" s="50" r="H148">
        <v>1206</v>
      </c>
      <c t="str" s="100" r="I148">
        <f>MID(A148,10,2)</f>
        <v>SP</v>
      </c>
      <c t="str" s="50" r="J148">
        <f>MID(A148,12,3)</f>
        <v>001</v>
      </c>
      <c t="str" s="50" r="K148">
        <f>VLOOKUP(I148,NodeType!A$2:D$37,4,FALSE)</f>
        <v>Surface-Piercing Profiler</v>
      </c>
      <c t="str" s="36" r="L148">
        <f>J148</f>
        <v>001</v>
      </c>
      <c t="str" s="50" r="M148">
        <f>VLOOKUP(F148,Subsites!A$2:G$61,7,FALSE)</f>
        <v>Global Station Papa Apex</v>
      </c>
      <c t="str" s="50" r="N148">
        <f>(K148 &amp; " ") &amp; L148</f>
        <v>Surface-Piercing Profiler 001</v>
      </c>
      <c t="str" s="50" r="O148">
        <f>(N148 &amp; " - ") &amp; M148</f>
        <v>Surface-Piercing Profiler 001 - Global Station Papa Apex</v>
      </c>
      <c t="s" s="50" r="P148">
        <v>1167</v>
      </c>
      <c t="s" s="50" r="Q148">
        <v>1168</v>
      </c>
      <c t="s" s="50" r="R148">
        <v>642</v>
      </c>
      <c s="50" r="S148"/>
      <c s="91" r="T148"/>
      <c s="32" r="U148">
        <v>41472</v>
      </c>
      <c t="s" s="102" r="V148">
        <v>1207</v>
      </c>
      <c t="s" s="47" r="W148">
        <v>969</v>
      </c>
      <c s="50" r="X148"/>
      <c s="50" r="Y148"/>
      <c s="50" r="Z148"/>
      <c s="50" r="AA148"/>
      <c s="59" r="AB148"/>
      <c s="59" r="AC148"/>
      <c s="59" r="AD148"/>
    </row>
    <row customHeight="1" r="149" ht="12.0">
      <c t="s" s="50" r="A149">
        <v>1210</v>
      </c>
      <c s="50" r="B149"/>
      <c s="50" r="C149"/>
      <c t="str" s="35" r="D149">
        <f>if((A149=H149),"1","")</f>
        <v/>
      </c>
      <c s="50" r="E149"/>
      <c t="s" s="50" r="F149">
        <v>871</v>
      </c>
      <c t="s" s="50" r="G149">
        <v>1206</v>
      </c>
      <c t="s" s="50" r="H149">
        <v>1206</v>
      </c>
      <c t="str" s="100" r="I149">
        <f>MID(A149,10,2)</f>
        <v>WF</v>
      </c>
      <c t="str" s="50" r="J149">
        <f>MID(A149,12,3)</f>
        <v>002</v>
      </c>
      <c t="str" s="50" r="K149">
        <f>VLOOKUP(I149,NodeType!A$2:D$37,4,FALSE)</f>
        <v>Wire-Following Profiler</v>
      </c>
      <c t="str" s="36" r="L149">
        <f>J149</f>
        <v>002</v>
      </c>
      <c t="str" s="50" r="M149">
        <f>VLOOKUP(F149,Subsites!A$2:G$61,7,FALSE)</f>
        <v>Global Station Papa Apex</v>
      </c>
      <c t="str" s="50" r="N149">
        <f>(K149 &amp; " ") &amp; L149</f>
        <v>Wire-Following Profiler 002</v>
      </c>
      <c t="str" s="50" r="O149">
        <f>(N149 &amp; " - ") &amp; M149</f>
        <v>Wire-Following Profiler 002 - Global Station Papa Apex</v>
      </c>
      <c t="s" s="50" r="P149">
        <v>1167</v>
      </c>
      <c t="s" s="50" r="Q149">
        <v>1168</v>
      </c>
      <c t="s" s="50" r="R149">
        <v>642</v>
      </c>
      <c s="50" r="S149"/>
      <c s="91" r="T149"/>
      <c s="32" r="U149">
        <v>41472</v>
      </c>
      <c t="s" s="102" r="V149">
        <v>1207</v>
      </c>
      <c t="s" s="47" r="W149">
        <v>969</v>
      </c>
      <c s="50" r="X149"/>
      <c s="50" r="Y149"/>
      <c s="50" r="Z149"/>
      <c s="50" r="AA149"/>
      <c s="59" r="AB149"/>
      <c s="59" r="AC149"/>
      <c s="59" r="AD149"/>
    </row>
    <row customHeight="1" r="150" ht="12.0">
      <c t="s" s="50" r="A150">
        <v>1211</v>
      </c>
      <c s="50" r="B150"/>
      <c s="50" r="C150"/>
      <c t="str" s="35" r="D150">
        <f>if((A150=H150),"1","")</f>
        <v/>
      </c>
      <c s="50" r="E150"/>
      <c t="s" s="50" r="F150">
        <v>871</v>
      </c>
      <c t="s" s="50" r="G150">
        <v>1206</v>
      </c>
      <c t="s" s="50" r="H150">
        <v>1206</v>
      </c>
      <c t="str" s="100" r="I150">
        <f>MID(A150,10,2)</f>
        <v>WF</v>
      </c>
      <c t="str" s="50" r="J150">
        <f>MID(A150,12,3)</f>
        <v>004</v>
      </c>
      <c t="str" s="50" r="K150">
        <f>VLOOKUP(I150,NodeType!A$2:D$37,4,FALSE)</f>
        <v>Wire-Following Profiler</v>
      </c>
      <c t="str" s="36" r="L150">
        <f>J150</f>
        <v>004</v>
      </c>
      <c t="str" s="50" r="M150">
        <f>VLOOKUP(F150,Subsites!A$2:G$61,7,FALSE)</f>
        <v>Global Station Papa Apex</v>
      </c>
      <c t="str" s="50" r="N150">
        <f>(K150 &amp; " ") &amp; L150</f>
        <v>Wire-Following Profiler 004</v>
      </c>
      <c t="str" s="50" r="O150">
        <f>(N150 &amp; " - ") &amp; M150</f>
        <v>Wire-Following Profiler 004 - Global Station Papa Apex</v>
      </c>
      <c t="s" s="50" r="P150">
        <v>1167</v>
      </c>
      <c t="s" s="50" r="Q150">
        <v>1168</v>
      </c>
      <c t="s" s="50" r="R150">
        <v>642</v>
      </c>
      <c s="50" r="S150"/>
      <c s="91" r="T150"/>
      <c s="32" r="U150">
        <v>41472</v>
      </c>
      <c t="s" s="102" r="V150">
        <v>1207</v>
      </c>
      <c t="s" s="47" r="W150">
        <v>969</v>
      </c>
      <c s="50" r="X150"/>
      <c s="50" r="Y150"/>
      <c s="50" r="Z150"/>
      <c s="50" r="AA150"/>
      <c s="59" r="AB150"/>
      <c s="59" r="AC150"/>
      <c s="59" r="AD150"/>
    </row>
    <row customHeight="1" r="151" ht="12.0">
      <c t="s" s="50" r="A151">
        <v>1212</v>
      </c>
      <c s="50" r="B151"/>
      <c t="s" s="50" r="C151">
        <v>9</v>
      </c>
      <c t="str" s="35" r="D151">
        <f>if((A151=H151),"1","")</f>
        <v>1</v>
      </c>
      <c t="s" s="50" r="E151">
        <v>9</v>
      </c>
      <c t="s" s="50" r="F151">
        <v>873</v>
      </c>
      <c s="50" r="G151"/>
      <c t="s" s="50" r="H151">
        <v>1212</v>
      </c>
      <c t="str" s="100" r="I151">
        <f>MID(A151,10,2)</f>
        <v>FM</v>
      </c>
      <c t="str" s="50" r="J151">
        <f>MID(A151,12,3)</f>
        <v>001</v>
      </c>
      <c t="str" s="50" r="K151">
        <f>VLOOKUP(I151,NodeType!A$2:D$37,4,FALSE)</f>
        <v>Low Power Sub-surface Mooring</v>
      </c>
      <c t="s" s="36" r="L151">
        <v>210</v>
      </c>
      <c t="str" s="50" r="M151">
        <f>VLOOKUP(F151,Subsites!A$2:G$61,7,FALSE)</f>
        <v>Global Station Papa Mesoscale Flanking A</v>
      </c>
      <c t="str" s="50" r="N151">
        <f>K151 &amp; IF(ISBLANK(L151),"",(" " &amp; L151))</f>
        <v>Low Power Sub-surface Mooring A</v>
      </c>
      <c t="str" s="50" r="O151">
        <f>(N151 &amp; " - ") &amp; M151</f>
        <v>Low Power Sub-surface Mooring A - Global Station Papa Mesoscale Flanking A</v>
      </c>
      <c t="s" s="50" r="P151">
        <v>1167</v>
      </c>
      <c t="s" s="50" r="Q151">
        <v>1168</v>
      </c>
      <c t="s" s="50" r="R151">
        <v>642</v>
      </c>
      <c s="50" r="S151"/>
      <c s="91" r="T151"/>
      <c s="32" r="U151">
        <v>41472</v>
      </c>
      <c t="s" s="102" r="V151">
        <v>1207</v>
      </c>
      <c t="s" s="47" r="W151">
        <v>969</v>
      </c>
      <c s="50" r="X151"/>
      <c s="50" r="Y151"/>
      <c s="50" r="Z151"/>
      <c s="50" r="AA151"/>
      <c s="59" r="AB151"/>
      <c s="59" r="AC151"/>
      <c s="59" r="AD151"/>
    </row>
    <row customHeight="1" r="152" ht="12.0">
      <c t="s" s="50" r="A152">
        <v>1213</v>
      </c>
      <c s="50" r="B152"/>
      <c s="50" r="C152"/>
      <c t="str" s="35" r="D152">
        <f>if((A152=H152),"1","")</f>
        <v/>
      </c>
      <c s="50" r="E152"/>
      <c t="s" s="50" r="F152">
        <v>873</v>
      </c>
      <c t="s" s="50" r="G152">
        <v>1212</v>
      </c>
      <c t="s" s="50" r="H152">
        <v>1212</v>
      </c>
      <c t="str" s="100" r="I152">
        <f>MID(A152,10,2)</f>
        <v>RI</v>
      </c>
      <c t="str" s="50" r="J152">
        <f>MID(A152,12,3)</f>
        <v>001</v>
      </c>
      <c t="str" s="50" r="K152">
        <f>VLOOKUP(I152,NodeType!A$2:D$37,4,FALSE)</f>
        <v>Mooring Riser</v>
      </c>
      <c t="str" s="36" r="L152">
        <f>J152</f>
        <v>001</v>
      </c>
      <c t="str" s="50" r="M152">
        <f>VLOOKUP(F152,Subsites!A$2:G$61,7,FALSE)</f>
        <v>Global Station Papa Mesoscale Flanking A</v>
      </c>
      <c t="str" s="50" r="N152">
        <f>(K152 &amp; " ") &amp; L152</f>
        <v>Mooring Riser 001</v>
      </c>
      <c t="str" s="50" r="O152">
        <f>(N152 &amp; " - ") &amp; M152</f>
        <v>Mooring Riser 001 - Global Station Papa Mesoscale Flanking A</v>
      </c>
      <c t="s" s="50" r="P152">
        <v>1167</v>
      </c>
      <c t="s" s="50" r="Q152">
        <v>1168</v>
      </c>
      <c t="s" s="50" r="R152">
        <v>642</v>
      </c>
      <c s="50" r="S152"/>
      <c s="91" r="T152"/>
      <c s="32" r="U152">
        <v>41472</v>
      </c>
      <c t="s" s="102" r="V152">
        <v>1207</v>
      </c>
      <c t="s" s="47" r="W152">
        <v>969</v>
      </c>
      <c s="50" r="X152"/>
      <c s="50" r="Y152"/>
      <c s="50" r="Z152"/>
      <c s="50" r="AA152"/>
      <c s="59" r="AB152"/>
      <c s="59" r="AC152"/>
      <c s="59" r="AD152"/>
    </row>
    <row customHeight="1" r="153" ht="12.0">
      <c t="s" s="50" r="A153">
        <v>1214</v>
      </c>
      <c s="50" r="B153"/>
      <c t="s" s="50" r="C153">
        <v>9</v>
      </c>
      <c t="str" s="35" r="D153">
        <f>if((A153=H153),"1","")</f>
        <v>1</v>
      </c>
      <c t="s" s="50" r="E153">
        <v>9</v>
      </c>
      <c t="s" s="50" r="F153">
        <v>875</v>
      </c>
      <c s="50" r="G153"/>
      <c t="s" s="50" r="H153">
        <v>1214</v>
      </c>
      <c t="str" s="100" r="I153">
        <f>MID(A153,10,2)</f>
        <v>FM</v>
      </c>
      <c t="str" s="50" r="J153">
        <f>MID(A153,12,3)</f>
        <v>001</v>
      </c>
      <c t="str" s="50" r="K153">
        <f>VLOOKUP(I153,NodeType!A$2:D$37,4,FALSE)</f>
        <v>Low Power Sub-surface Mooring</v>
      </c>
      <c t="s" s="36" r="L153">
        <v>214</v>
      </c>
      <c t="str" s="50" r="M153">
        <f>VLOOKUP(F153,Subsites!A$2:G$61,7,FALSE)</f>
        <v>Global Station Papa Mesoscale Flanking B</v>
      </c>
      <c t="str" s="50" r="N153">
        <f>K153 &amp; IF(ISBLANK(L153),"",(" " &amp; L153))</f>
        <v>Low Power Sub-surface Mooring B</v>
      </c>
      <c t="str" s="50" r="O153">
        <f>(N153 &amp; " - ") &amp; M153</f>
        <v>Low Power Sub-surface Mooring B - Global Station Papa Mesoscale Flanking B</v>
      </c>
      <c t="s" s="50" r="P153">
        <v>1167</v>
      </c>
      <c t="s" s="50" r="Q153">
        <v>1168</v>
      </c>
      <c t="s" s="50" r="R153">
        <v>642</v>
      </c>
      <c s="50" r="S153"/>
      <c s="91" r="T153"/>
      <c s="32" r="U153">
        <v>41472</v>
      </c>
      <c t="s" s="102" r="V153">
        <v>1207</v>
      </c>
      <c t="s" s="47" r="W153">
        <v>969</v>
      </c>
      <c s="50" r="X153"/>
      <c s="50" r="Y153"/>
      <c s="50" r="Z153"/>
      <c s="50" r="AA153"/>
      <c s="59" r="AB153"/>
      <c s="59" r="AC153"/>
      <c s="59" r="AD153"/>
    </row>
    <row customHeight="1" r="154" ht="12.0">
      <c t="s" s="50" r="A154">
        <v>1215</v>
      </c>
      <c s="50" r="B154"/>
      <c s="50" r="C154"/>
      <c t="str" s="35" r="D154">
        <f>if((A154=H154),"1","")</f>
        <v/>
      </c>
      <c s="50" r="E154"/>
      <c t="s" s="50" r="F154">
        <v>875</v>
      </c>
      <c t="s" s="50" r="G154">
        <v>1214</v>
      </c>
      <c t="s" s="50" r="H154">
        <v>1214</v>
      </c>
      <c t="str" s="100" r="I154">
        <f>MID(A154,10,2)</f>
        <v>RI</v>
      </c>
      <c t="str" s="50" r="J154">
        <f>MID(A154,12,3)</f>
        <v>001</v>
      </c>
      <c t="str" s="50" r="K154">
        <f>VLOOKUP(I154,NodeType!A$2:D$37,4,FALSE)</f>
        <v>Mooring Riser</v>
      </c>
      <c t="str" s="36" r="L154">
        <f>J154</f>
        <v>001</v>
      </c>
      <c t="str" s="50" r="M154">
        <f>VLOOKUP(F154,Subsites!A$2:G$61,7,FALSE)</f>
        <v>Global Station Papa Mesoscale Flanking B</v>
      </c>
      <c t="str" s="50" r="N154">
        <f>(K154 &amp; " ") &amp; L154</f>
        <v>Mooring Riser 001</v>
      </c>
      <c t="str" s="50" r="O154">
        <f>(N154 &amp; " - ") &amp; M154</f>
        <v>Mooring Riser 001 - Global Station Papa Mesoscale Flanking B</v>
      </c>
      <c t="s" s="50" r="P154">
        <v>1167</v>
      </c>
      <c t="s" s="50" r="Q154">
        <v>1168</v>
      </c>
      <c t="s" s="50" r="R154">
        <v>642</v>
      </c>
      <c s="50" r="S154"/>
      <c s="91" r="T154"/>
      <c s="32" r="U154">
        <v>41472</v>
      </c>
      <c t="s" s="102" r="V154">
        <v>1207</v>
      </c>
      <c t="s" s="47" r="W154">
        <v>969</v>
      </c>
      <c s="50" r="X154"/>
      <c s="50" r="Y154"/>
      <c s="50" r="Z154"/>
      <c s="50" r="AA154"/>
      <c s="59" r="AB154"/>
      <c s="59" r="AC154"/>
      <c s="59" r="AD154"/>
    </row>
    <row customHeight="1" r="155" ht="12.0">
      <c t="s" s="50" r="A155">
        <v>1216</v>
      </c>
      <c s="50" r="B155"/>
      <c t="s" s="50" r="C155">
        <v>9</v>
      </c>
      <c t="str" s="35" r="D155">
        <f>if((A155=H155),"1","")</f>
        <v>1</v>
      </c>
      <c s="50" r="E155"/>
      <c t="s" s="50" r="F155">
        <v>877</v>
      </c>
      <c s="50" r="G155"/>
      <c t="s" s="50" r="H155">
        <v>1216</v>
      </c>
      <c t="str" s="100" r="I155">
        <f>MID(A155,10,2)</f>
        <v>GL</v>
      </c>
      <c t="str" s="50" r="J155">
        <f>MID(A155,12,3)</f>
        <v>001</v>
      </c>
      <c t="str" s="50" r="K155">
        <f>VLOOKUP(I155,NodeType!A$2:D$37,4,FALSE)</f>
        <v>Glider</v>
      </c>
      <c t="str" s="36" r="L155">
        <f>J155</f>
        <v>001</v>
      </c>
      <c t="str" s="50" r="M155">
        <f>VLOOKUP(F155,Subsites!A$2:G$61,7,FALSE)</f>
        <v>Global Station Papa Mobile Assets</v>
      </c>
      <c t="str" s="50" r="N155">
        <f>K155 &amp; IF(ISBLANK(L155),"",(" " &amp; L155))</f>
        <v>Glider 001</v>
      </c>
      <c t="str" s="50" r="O155">
        <f>(N155 &amp; " - ") &amp; M155</f>
        <v>Glider 001 - Global Station Papa Mobile Assets</v>
      </c>
      <c t="s" s="50" r="P155">
        <v>1178</v>
      </c>
      <c t="s" s="50" r="Q155">
        <v>1179</v>
      </c>
      <c t="s" s="50" r="R155">
        <v>642</v>
      </c>
      <c s="50" r="S155"/>
      <c s="91" r="T155"/>
      <c s="32" r="U155">
        <v>41472</v>
      </c>
      <c t="s" s="102" r="V155">
        <v>1207</v>
      </c>
      <c t="s" s="47" r="W155">
        <v>969</v>
      </c>
      <c s="50" r="X155"/>
      <c s="50" r="Y155"/>
      <c s="50" r="Z155"/>
      <c s="50" r="AA155"/>
      <c t="s" s="59" r="AB155">
        <v>1217</v>
      </c>
      <c t="s" s="59" r="AC155">
        <v>1218</v>
      </c>
      <c t="s" s="59" r="AD155">
        <v>1182</v>
      </c>
    </row>
    <row customHeight="1" r="156" ht="12.0">
      <c t="s" s="50" r="A156">
        <v>1219</v>
      </c>
      <c s="50" r="B156"/>
      <c t="s" s="50" r="C156">
        <v>9</v>
      </c>
      <c t="str" s="35" r="D156">
        <f>if((A156=H156),"1","")</f>
        <v>1</v>
      </c>
      <c s="50" r="E156"/>
      <c t="s" s="50" r="F156">
        <v>877</v>
      </c>
      <c s="50" r="G156"/>
      <c t="s" s="50" r="H156">
        <v>1219</v>
      </c>
      <c t="str" s="100" r="I156">
        <f>MID(A156,10,2)</f>
        <v>GL</v>
      </c>
      <c t="str" s="50" r="J156">
        <f>MID(A156,12,3)</f>
        <v>002</v>
      </c>
      <c t="str" s="50" r="K156">
        <f>VLOOKUP(I156,NodeType!A$2:D$37,4,FALSE)</f>
        <v>Glider</v>
      </c>
      <c t="str" s="36" r="L156">
        <f>J156</f>
        <v>002</v>
      </c>
      <c t="str" s="50" r="M156">
        <f>VLOOKUP(F156,Subsites!A$2:G$61,7,FALSE)</f>
        <v>Global Station Papa Mobile Assets</v>
      </c>
      <c t="str" s="50" r="N156">
        <f>K156 &amp; IF(ISBLANK(L156),"",(" " &amp; L156))</f>
        <v>Glider 002</v>
      </c>
      <c t="str" s="50" r="O156">
        <f>(N156 &amp; " - ") &amp; M156</f>
        <v>Glider 002 - Global Station Papa Mobile Assets</v>
      </c>
      <c t="s" s="50" r="P156">
        <v>1178</v>
      </c>
      <c t="s" s="50" r="Q156">
        <v>1179</v>
      </c>
      <c t="s" s="50" r="R156">
        <v>642</v>
      </c>
      <c s="50" r="S156"/>
      <c s="91" r="T156"/>
      <c s="32" r="U156">
        <v>41472</v>
      </c>
      <c t="s" s="102" r="V156">
        <v>1207</v>
      </c>
      <c t="s" s="47" r="W156">
        <v>969</v>
      </c>
      <c s="50" r="X156"/>
      <c s="50" r="Y156"/>
      <c s="50" r="Z156"/>
      <c s="50" r="AA156"/>
      <c t="s" s="59" r="AB156">
        <v>1217</v>
      </c>
      <c t="s" s="59" r="AC156">
        <v>1220</v>
      </c>
      <c t="s" s="59" r="AD156">
        <v>1182</v>
      </c>
    </row>
    <row customHeight="1" r="157" ht="12.0">
      <c t="s" s="50" r="A157">
        <v>1221</v>
      </c>
      <c s="50" r="B157"/>
      <c t="s" s="50" r="C157">
        <v>9</v>
      </c>
      <c t="str" s="35" r="D157">
        <f>if((A157=H157),"1","")</f>
        <v>1</v>
      </c>
      <c s="50" r="E157"/>
      <c t="s" s="50" r="F157">
        <v>877</v>
      </c>
      <c s="50" r="G157"/>
      <c t="s" s="50" r="H157">
        <v>1221</v>
      </c>
      <c t="str" s="100" r="I157">
        <f>MID(A157,10,2)</f>
        <v>GL</v>
      </c>
      <c t="str" s="50" r="J157">
        <f>MID(A157,12,3)</f>
        <v>003</v>
      </c>
      <c t="str" s="50" r="K157">
        <f>VLOOKUP(I157,NodeType!A$2:D$37,4,FALSE)</f>
        <v>Glider</v>
      </c>
      <c t="str" s="36" r="L157">
        <f>J157</f>
        <v>003</v>
      </c>
      <c t="str" s="50" r="M157">
        <f>VLOOKUP(F157,Subsites!A$2:G$61,7,FALSE)</f>
        <v>Global Station Papa Mobile Assets</v>
      </c>
      <c t="str" s="50" r="N157">
        <f>K157 &amp; IF(ISBLANK(L157),"",(" " &amp; L157))</f>
        <v>Glider 003</v>
      </c>
      <c t="str" s="50" r="O157">
        <f>(N157 &amp; " - ") &amp; M157</f>
        <v>Glider 003 - Global Station Papa Mobile Assets</v>
      </c>
      <c t="s" s="50" r="P157">
        <v>1178</v>
      </c>
      <c t="s" s="50" r="Q157">
        <v>1179</v>
      </c>
      <c t="s" s="50" r="R157">
        <v>642</v>
      </c>
      <c s="50" r="S157"/>
      <c s="91" r="T157"/>
      <c s="32" r="U157">
        <v>41472</v>
      </c>
      <c t="s" s="102" r="V157">
        <v>1207</v>
      </c>
      <c t="s" s="47" r="W157">
        <v>969</v>
      </c>
      <c s="50" r="X157"/>
      <c s="50" r="Y157"/>
      <c s="50" r="Z157"/>
      <c s="50" r="AA157"/>
      <c t="s" s="59" r="AB157">
        <v>1217</v>
      </c>
      <c t="s" s="59" r="AC157">
        <v>1222</v>
      </c>
      <c t="s" s="59" r="AD157">
        <v>1182</v>
      </c>
    </row>
    <row customHeight="1" r="158" ht="12.0">
      <c t="s" s="50" r="A158">
        <v>1223</v>
      </c>
      <c s="50" r="B158"/>
      <c t="s" s="50" r="C158">
        <v>9</v>
      </c>
      <c t="str" s="35" r="D158">
        <f>if((A158=H158),"1","")</f>
        <v>1</v>
      </c>
      <c t="s" s="50" r="E158">
        <v>9</v>
      </c>
      <c t="s" s="50" r="F158">
        <v>879</v>
      </c>
      <c s="50" r="G158"/>
      <c t="s" s="50" r="H158">
        <v>1223</v>
      </c>
      <c t="str" s="100" r="I158">
        <f>MID(A158,10,2)</f>
        <v>SM</v>
      </c>
      <c t="str" s="50" r="J158">
        <f>MID(A158,12,3)</f>
        <v>001</v>
      </c>
      <c t="str" s="50" r="K158">
        <f>VLOOKUP(I158,NodeType!A$2:D$37,4,FALSE)</f>
        <v>Standard Power Surface Mooring</v>
      </c>
      <c s="36" r="L158"/>
      <c t="str" s="50" r="M158">
        <f>VLOOKUP(F158,Subsites!A$2:G$61,7,FALSE)</f>
        <v>Global Southern Ocean Apex</v>
      </c>
      <c t="str" s="50" r="N158">
        <f>K158 &amp; IF(ISBLANK(L158),"",(" " &amp; L158))</f>
        <v>Standard Power Surface Mooring</v>
      </c>
      <c t="str" s="50" r="O158">
        <f>(N158 &amp; " - ") &amp; M158</f>
        <v>Standard Power Surface Mooring - Global Southern Ocean Apex</v>
      </c>
      <c t="s" s="50" r="P158">
        <v>997</v>
      </c>
      <c t="s" s="50" r="Q158">
        <v>998</v>
      </c>
      <c t="s" s="50" r="R158">
        <v>642</v>
      </c>
      <c s="50" r="S158"/>
      <c s="91" r="T158"/>
      <c s="32" r="U158"/>
      <c s="102" r="V158"/>
      <c s="50" r="W158"/>
      <c s="50" r="X158"/>
      <c s="50" r="Y158"/>
      <c s="50" r="Z158"/>
      <c s="50" r="AA158"/>
      <c s="59" r="AB158"/>
      <c s="59" r="AC158"/>
      <c s="59" r="AD158"/>
    </row>
    <row customHeight="1" r="159" ht="12.0">
      <c t="s" s="50" r="A159">
        <v>1224</v>
      </c>
      <c s="50" r="B159"/>
      <c s="50" r="C159"/>
      <c t="str" s="35" r="D159">
        <f>if((A159=H159),"1","")</f>
        <v/>
      </c>
      <c s="50" r="E159"/>
      <c t="s" s="50" r="F159">
        <v>879</v>
      </c>
      <c t="s" s="50" r="G159">
        <v>1223</v>
      </c>
      <c t="s" s="50" r="H159">
        <v>1223</v>
      </c>
      <c t="str" s="100" r="I159">
        <f>MID(A159,10,2)</f>
        <v>RI</v>
      </c>
      <c t="str" s="50" r="J159">
        <f>MID(A159,12,3)</f>
        <v>002</v>
      </c>
      <c t="str" s="50" r="K159">
        <f>VLOOKUP(I159,NodeType!A$2:D$37,4,FALSE)</f>
        <v>Mooring Riser</v>
      </c>
      <c t="str" s="36" r="L159">
        <f>J159</f>
        <v>002</v>
      </c>
      <c t="str" s="50" r="M159">
        <f>VLOOKUP(F159,Subsites!A$2:G$61,7,FALSE)</f>
        <v>Global Southern Ocean Apex</v>
      </c>
      <c t="str" s="50" r="N159">
        <f>(K159 &amp; " ") &amp; L159</f>
        <v>Mooring Riser 002</v>
      </c>
      <c t="str" s="50" r="O159">
        <f>(N159 &amp; " - ") &amp; M159</f>
        <v>Mooring Riser 002 - Global Southern Ocean Apex</v>
      </c>
      <c t="s" s="50" r="P159">
        <v>997</v>
      </c>
      <c t="s" s="50" r="Q159">
        <v>998</v>
      </c>
      <c t="s" s="50" r="R159">
        <v>642</v>
      </c>
      <c s="50" r="S159"/>
      <c s="91" r="T159"/>
      <c s="32" r="U159"/>
      <c s="102" r="V159"/>
      <c s="50" r="W159"/>
      <c s="50" r="X159"/>
      <c s="50" r="Y159"/>
      <c s="50" r="Z159"/>
      <c s="50" r="AA159"/>
      <c s="59" r="AB159"/>
      <c s="59" r="AC159"/>
      <c s="59" r="AD159"/>
    </row>
    <row customHeight="1" r="160" ht="12.0">
      <c t="s" s="50" r="A160">
        <v>1225</v>
      </c>
      <c s="50" r="B160"/>
      <c s="50" r="C160"/>
      <c t="str" s="35" r="D160">
        <f>if((A160=H160),"1","")</f>
        <v/>
      </c>
      <c s="50" r="E160"/>
      <c t="s" s="50" r="F160">
        <v>879</v>
      </c>
      <c t="s" s="50" r="G160">
        <v>1223</v>
      </c>
      <c t="s" s="50" r="H160">
        <v>1223</v>
      </c>
      <c t="str" s="100" r="I160">
        <f>MID(A160,10,2)</f>
        <v>RI</v>
      </c>
      <c t="str" s="50" r="J160">
        <f>MID(A160,12,3)</f>
        <v>003</v>
      </c>
      <c t="str" s="50" r="K160">
        <f>VLOOKUP(I160,NodeType!A$2:D$37,4,FALSE)</f>
        <v>Mooring Riser</v>
      </c>
      <c t="str" s="36" r="L160">
        <f>J160</f>
        <v>003</v>
      </c>
      <c t="str" s="50" r="M160">
        <f>VLOOKUP(F160,Subsites!A$2:G$61,7,FALSE)</f>
        <v>Global Southern Ocean Apex</v>
      </c>
      <c t="str" s="50" r="N160">
        <f>(K160 &amp; " ") &amp; L160</f>
        <v>Mooring Riser 003</v>
      </c>
      <c t="str" s="50" r="O160">
        <f>(N160 &amp; " - ") &amp; M160</f>
        <v>Mooring Riser 003 - Global Southern Ocean Apex</v>
      </c>
      <c t="s" s="50" r="P160">
        <v>997</v>
      </c>
      <c t="s" s="50" r="Q160">
        <v>998</v>
      </c>
      <c t="s" s="50" r="R160">
        <v>642</v>
      </c>
      <c s="50" r="S160"/>
      <c s="91" r="T160"/>
      <c s="32" r="U160"/>
      <c s="102" r="V160"/>
      <c s="50" r="W160"/>
      <c s="50" r="X160"/>
      <c s="50" r="Y160"/>
      <c s="50" r="Z160"/>
      <c s="50" r="AA160"/>
      <c s="59" r="AB160"/>
      <c s="59" r="AC160"/>
      <c s="59" r="AD160"/>
    </row>
    <row customHeight="1" r="161" ht="12.0">
      <c t="s" s="50" r="A161">
        <v>1226</v>
      </c>
      <c s="50" r="B161"/>
      <c s="50" r="C161"/>
      <c t="str" s="35" r="D161">
        <f>if((A161=H161),"1","")</f>
        <v/>
      </c>
      <c s="50" r="E161"/>
      <c t="s" s="50" r="F161">
        <v>879</v>
      </c>
      <c t="s" s="50" r="G161">
        <v>1223</v>
      </c>
      <c t="s" s="50" r="H161">
        <v>1223</v>
      </c>
      <c t="str" s="100" r="I161">
        <f>MID(A161,10,2)</f>
        <v>SB</v>
      </c>
      <c t="str" s="50" r="J161">
        <f>MID(A161,12,3)</f>
        <v>001</v>
      </c>
      <c t="str" s="50" r="K161">
        <f>VLOOKUP(I161,NodeType!A$2:D$37,4,FALSE)</f>
        <v>Surface Buoy</v>
      </c>
      <c t="str" s="36" r="L161">
        <f>J161</f>
        <v>001</v>
      </c>
      <c t="str" s="50" r="M161">
        <f>VLOOKUP(F161,Subsites!A$2:G$61,7,FALSE)</f>
        <v>Global Southern Ocean Apex</v>
      </c>
      <c t="str" s="50" r="N161">
        <f>(K161 &amp; " ") &amp; L161</f>
        <v>Surface Buoy 001</v>
      </c>
      <c t="str" s="50" r="O161">
        <f>(N161 &amp; " - ") &amp; M161</f>
        <v>Surface Buoy 001 - Global Southern Ocean Apex</v>
      </c>
      <c t="s" s="50" r="P161">
        <v>997</v>
      </c>
      <c t="s" s="50" r="Q161">
        <v>998</v>
      </c>
      <c t="s" s="50" r="R161">
        <v>642</v>
      </c>
      <c s="50" r="S161"/>
      <c s="91" r="T161"/>
      <c s="32" r="U161"/>
      <c s="102" r="V161"/>
      <c s="50" r="W161"/>
      <c s="50" r="X161"/>
      <c s="50" r="Y161"/>
      <c s="50" r="Z161"/>
      <c s="50" r="AA161"/>
      <c s="59" r="AB161"/>
      <c s="59" r="AC161"/>
      <c s="59" r="AD161"/>
    </row>
    <row customHeight="1" r="162" ht="12.0">
      <c t="s" s="50" r="A162">
        <v>1227</v>
      </c>
      <c s="50" r="B162"/>
      <c t="s" s="50" r="C162">
        <v>9</v>
      </c>
      <c t="str" s="35" r="D162">
        <f>if((A162=H162),"1","")</f>
        <v>1</v>
      </c>
      <c t="s" s="50" r="E162">
        <v>9</v>
      </c>
      <c t="s" s="50" r="F162">
        <v>881</v>
      </c>
      <c s="50" r="G162"/>
      <c t="s" s="50" r="H162">
        <v>1227</v>
      </c>
      <c t="str" s="100" r="I162">
        <f>MID(A162,10,2)</f>
        <v>GP</v>
      </c>
      <c t="str" s="50" r="J162">
        <f>MID(A162,12,3)</f>
        <v>001</v>
      </c>
      <c t="str" s="50" r="K162">
        <f>VLOOKUP(I162,NodeType!A$2:D$37,4,FALSE)</f>
        <v>Hybrid Profiler Mooring</v>
      </c>
      <c s="36" r="L162"/>
      <c t="str" s="50" r="M162">
        <f>VLOOKUP(F162,Subsites!A$2:G$61,7,FALSE)</f>
        <v>Global Southern Ocean Apex</v>
      </c>
      <c t="str" s="50" r="N162">
        <f>K162 &amp; IF(ISBLANK(L162),"",(" " &amp; L162))</f>
        <v>Hybrid Profiler Mooring</v>
      </c>
      <c t="str" s="50" r="O162">
        <f>(N162 &amp; " - ") &amp; M162</f>
        <v>Hybrid Profiler Mooring - Global Southern Ocean Apex</v>
      </c>
      <c t="s" s="50" r="P162">
        <v>1167</v>
      </c>
      <c t="s" s="50" r="Q162">
        <v>1168</v>
      </c>
      <c t="s" s="50" r="R162">
        <v>642</v>
      </c>
      <c s="50" r="S162"/>
      <c s="91" r="T162"/>
      <c s="32" r="U162"/>
      <c s="102" r="V162"/>
      <c s="50" r="W162"/>
      <c s="50" r="X162"/>
      <c s="50" r="Y162"/>
      <c s="50" r="Z162"/>
      <c s="50" r="AA162"/>
      <c s="59" r="AB162"/>
      <c s="59" r="AC162"/>
      <c s="59" r="AD162"/>
    </row>
    <row customHeight="1" r="163" ht="12.0">
      <c t="s" s="50" r="A163">
        <v>1228</v>
      </c>
      <c s="50" r="B163"/>
      <c s="50" r="C163"/>
      <c t="str" s="35" r="D163">
        <f>if((A163=H163),"1","")</f>
        <v/>
      </c>
      <c s="50" r="E163"/>
      <c t="s" s="50" r="F163">
        <v>881</v>
      </c>
      <c t="s" s="50" r="G163">
        <v>1227</v>
      </c>
      <c t="s" s="50" r="H163">
        <v>1227</v>
      </c>
      <c t="str" s="100" r="I163">
        <f>MID(A163,10,2)</f>
        <v>MP</v>
      </c>
      <c t="str" s="50" r="J163">
        <f>MID(A163,12,3)</f>
        <v>003</v>
      </c>
      <c t="str" s="50" r="K163">
        <f>VLOOKUP(I163,NodeType!A$2:D$37,4,FALSE)</f>
        <v>Mid-Water Platform</v>
      </c>
      <c t="str" s="36" r="L163">
        <f>J163</f>
        <v>003</v>
      </c>
      <c t="str" s="50" r="M163">
        <f>VLOOKUP(F163,Subsites!A$2:G$61,7,FALSE)</f>
        <v>Global Southern Ocean Apex</v>
      </c>
      <c t="str" s="50" r="N163">
        <f>(K163 &amp; " ") &amp; L163</f>
        <v>Mid-Water Platform 003</v>
      </c>
      <c t="str" s="50" r="O163">
        <f>(N163 &amp; " - ") &amp; M163</f>
        <v>Mid-Water Platform 003 - Global Southern Ocean Apex</v>
      </c>
      <c t="s" s="50" r="P163">
        <v>1167</v>
      </c>
      <c t="s" s="50" r="Q163">
        <v>1168</v>
      </c>
      <c t="s" s="50" r="R163">
        <v>642</v>
      </c>
      <c s="50" r="S163"/>
      <c s="91" r="T163"/>
      <c s="32" r="U163"/>
      <c s="102" r="V163"/>
      <c s="50" r="W163"/>
      <c s="50" r="X163"/>
      <c s="50" r="Y163"/>
      <c s="50" r="Z163"/>
      <c s="50" r="AA163"/>
      <c s="59" r="AB163"/>
      <c s="59" r="AC163"/>
      <c s="59" r="AD163"/>
    </row>
    <row customHeight="1" r="164" ht="12.0">
      <c t="s" s="50" r="A164">
        <v>1229</v>
      </c>
      <c s="50" r="B164"/>
      <c s="50" r="C164"/>
      <c t="str" s="35" r="D164">
        <f>if((A164=H164),"1","")</f>
        <v/>
      </c>
      <c s="50" r="E164"/>
      <c t="s" s="50" r="F164">
        <v>881</v>
      </c>
      <c t="s" s="50" r="G164">
        <v>1227</v>
      </c>
      <c t="s" s="50" r="H164">
        <v>1227</v>
      </c>
      <c t="str" s="100" r="I164">
        <f>MID(A164,10,2)</f>
        <v>SP</v>
      </c>
      <c t="str" s="50" r="J164">
        <f>MID(A164,12,3)</f>
        <v>001</v>
      </c>
      <c t="str" s="50" r="K164">
        <f>VLOOKUP(I164,NodeType!A$2:D$37,4,FALSE)</f>
        <v>Surface-Piercing Profiler</v>
      </c>
      <c t="str" s="36" r="L164">
        <f>J164</f>
        <v>001</v>
      </c>
      <c t="str" s="50" r="M164">
        <f>VLOOKUP(F164,Subsites!A$2:G$61,7,FALSE)</f>
        <v>Global Southern Ocean Apex</v>
      </c>
      <c t="str" s="50" r="N164">
        <f>(K164 &amp; " ") &amp; L164</f>
        <v>Surface-Piercing Profiler 001</v>
      </c>
      <c t="str" s="50" r="O164">
        <f>(N164 &amp; " - ") &amp; M164</f>
        <v>Surface-Piercing Profiler 001 - Global Southern Ocean Apex</v>
      </c>
      <c t="s" s="50" r="P164">
        <v>1167</v>
      </c>
      <c t="s" s="50" r="Q164">
        <v>1168</v>
      </c>
      <c t="s" s="50" r="R164">
        <v>642</v>
      </c>
      <c s="50" r="S164"/>
      <c s="91" r="T164"/>
      <c s="32" r="U164"/>
      <c s="102" r="V164"/>
      <c s="50" r="W164"/>
      <c s="50" r="X164"/>
      <c s="50" r="Y164"/>
      <c s="50" r="Z164"/>
      <c s="50" r="AA164"/>
      <c s="59" r="AB164"/>
      <c s="59" r="AC164"/>
      <c s="59" r="AD164"/>
    </row>
    <row customHeight="1" r="165" ht="12.0">
      <c t="s" s="50" r="A165">
        <v>1230</v>
      </c>
      <c s="50" r="B165"/>
      <c s="50" r="C165"/>
      <c t="str" s="35" r="D165">
        <f>if((A165=H165),"1","")</f>
        <v/>
      </c>
      <c s="50" r="E165"/>
      <c t="s" s="50" r="F165">
        <v>881</v>
      </c>
      <c t="s" s="50" r="G165">
        <v>1227</v>
      </c>
      <c t="s" s="50" r="H165">
        <v>1227</v>
      </c>
      <c t="str" s="100" r="I165">
        <f>MID(A165,10,2)</f>
        <v>WF</v>
      </c>
      <c t="str" s="50" r="J165">
        <f>MID(A165,12,3)</f>
        <v>002</v>
      </c>
      <c t="str" s="50" r="K165">
        <f>VLOOKUP(I165,NodeType!A$2:D$37,4,FALSE)</f>
        <v>Wire-Following Profiler</v>
      </c>
      <c t="str" s="36" r="L165">
        <f>J165</f>
        <v>002</v>
      </c>
      <c t="str" s="50" r="M165">
        <f>VLOOKUP(F165,Subsites!A$2:G$61,7,FALSE)</f>
        <v>Global Southern Ocean Apex</v>
      </c>
      <c t="str" s="50" r="N165">
        <f>(K165 &amp; " ") &amp; L165</f>
        <v>Wire-Following Profiler 002</v>
      </c>
      <c t="str" s="50" r="O165">
        <f>(N165 &amp; " - ") &amp; M165</f>
        <v>Wire-Following Profiler 002 - Global Southern Ocean Apex</v>
      </c>
      <c t="s" s="50" r="P165">
        <v>1167</v>
      </c>
      <c t="s" s="50" r="Q165">
        <v>1168</v>
      </c>
      <c t="s" s="50" r="R165">
        <v>642</v>
      </c>
      <c s="50" r="S165"/>
      <c s="91" r="T165"/>
      <c s="32" r="U165"/>
      <c s="102" r="V165"/>
      <c s="50" r="W165"/>
      <c s="50" r="X165"/>
      <c s="50" r="Y165"/>
      <c s="50" r="Z165"/>
      <c s="50" r="AA165"/>
      <c s="59" r="AB165"/>
      <c s="59" r="AC165"/>
      <c s="59" r="AD165"/>
    </row>
    <row customHeight="1" r="166" ht="12.0">
      <c t="s" s="50" r="A166">
        <v>1231</v>
      </c>
      <c s="50" r="B166"/>
      <c s="50" r="C166"/>
      <c t="str" s="35" r="D166">
        <f>if((A166=H166),"1","")</f>
        <v/>
      </c>
      <c s="50" r="E166"/>
      <c t="s" s="50" r="F166">
        <v>881</v>
      </c>
      <c t="s" s="50" r="G166">
        <v>1227</v>
      </c>
      <c t="s" s="50" r="H166">
        <v>1227</v>
      </c>
      <c t="str" s="100" r="I166">
        <f>MID(A166,10,2)</f>
        <v>WF</v>
      </c>
      <c t="str" s="50" r="J166">
        <f>MID(A166,12,3)</f>
        <v>004</v>
      </c>
      <c t="str" s="50" r="K166">
        <f>VLOOKUP(I166,NodeType!A$2:D$37,4,FALSE)</f>
        <v>Wire-Following Profiler</v>
      </c>
      <c t="str" s="36" r="L166">
        <f>J166</f>
        <v>004</v>
      </c>
      <c t="str" s="50" r="M166">
        <f>VLOOKUP(F166,Subsites!A$2:G$61,7,FALSE)</f>
        <v>Global Southern Ocean Apex</v>
      </c>
      <c t="str" s="50" r="N166">
        <f>(K166 &amp; " ") &amp; L166</f>
        <v>Wire-Following Profiler 004</v>
      </c>
      <c t="str" s="50" r="O166">
        <f>(N166 &amp; " - ") &amp; M166</f>
        <v>Wire-Following Profiler 004 - Global Southern Ocean Apex</v>
      </c>
      <c t="s" s="50" r="P166">
        <v>1167</v>
      </c>
      <c t="s" s="50" r="Q166">
        <v>1168</v>
      </c>
      <c t="s" s="50" r="R166">
        <v>642</v>
      </c>
      <c s="50" r="S166"/>
      <c s="91" r="T166"/>
      <c s="32" r="U166"/>
      <c s="102" r="V166"/>
      <c s="50" r="W166"/>
      <c s="50" r="X166"/>
      <c s="50" r="Y166"/>
      <c s="50" r="Z166"/>
      <c s="50" r="AA166"/>
      <c s="59" r="AB166"/>
      <c s="59" r="AC166"/>
      <c s="59" r="AD166"/>
    </row>
    <row customHeight="1" r="167" ht="12.0">
      <c t="s" s="50" r="A167">
        <v>1232</v>
      </c>
      <c s="50" r="B167"/>
      <c t="s" s="50" r="C167">
        <v>9</v>
      </c>
      <c t="str" s="35" r="D167">
        <f>if((A167=H167),"1","")</f>
        <v>1</v>
      </c>
      <c t="s" s="50" r="E167">
        <v>9</v>
      </c>
      <c t="s" s="50" r="F167">
        <v>883</v>
      </c>
      <c s="50" r="G167"/>
      <c t="s" s="50" r="H167">
        <v>1232</v>
      </c>
      <c t="str" s="100" r="I167">
        <f>MID(A167,10,2)</f>
        <v>FM</v>
      </c>
      <c t="str" s="50" r="J167">
        <f>MID(A167,12,3)</f>
        <v>001</v>
      </c>
      <c t="str" s="50" r="K167">
        <f>VLOOKUP(I167,NodeType!A$2:D$37,4,FALSE)</f>
        <v>Low Power Sub-surface Mooring</v>
      </c>
      <c t="s" s="36" r="L167">
        <v>210</v>
      </c>
      <c t="str" s="50" r="M167">
        <f>VLOOKUP(F167,Subsites!A$2:G$61,7,FALSE)</f>
        <v>Global Southern Ocean Mesoscale Flanking A</v>
      </c>
      <c t="str" s="50" r="N167">
        <f>K167 &amp; IF(ISBLANK(L167),"",(" " &amp; L167))</f>
        <v>Low Power Sub-surface Mooring A</v>
      </c>
      <c t="str" s="50" r="O167">
        <f>(N167 &amp; " - ") &amp; M167</f>
        <v>Low Power Sub-surface Mooring A - Global Southern Ocean Mesoscale Flanking A</v>
      </c>
      <c t="s" s="50" r="P167">
        <v>1167</v>
      </c>
      <c t="s" s="50" r="Q167">
        <v>1168</v>
      </c>
      <c t="s" s="50" r="R167">
        <v>642</v>
      </c>
      <c s="50" r="S167"/>
      <c s="91" r="T167"/>
      <c s="32" r="U167"/>
      <c s="102" r="V167"/>
      <c s="50" r="W167"/>
      <c s="50" r="X167"/>
      <c s="50" r="Y167"/>
      <c s="50" r="Z167"/>
      <c s="50" r="AA167"/>
      <c s="59" r="AB167"/>
      <c s="59" r="AC167"/>
      <c s="59" r="AD167"/>
    </row>
    <row customHeight="1" r="168" ht="12.0">
      <c t="s" s="50" r="A168">
        <v>1233</v>
      </c>
      <c s="50" r="B168"/>
      <c s="50" r="C168"/>
      <c t="str" s="35" r="D168">
        <f>if((A168=H168),"1","")</f>
        <v/>
      </c>
      <c s="50" r="E168"/>
      <c t="s" s="50" r="F168">
        <v>883</v>
      </c>
      <c t="s" s="50" r="G168">
        <v>1232</v>
      </c>
      <c t="s" s="50" r="H168">
        <v>1232</v>
      </c>
      <c t="str" s="100" r="I168">
        <f>MID(A168,10,2)</f>
        <v>RI</v>
      </c>
      <c t="str" s="50" r="J168">
        <f>MID(A168,12,3)</f>
        <v>001</v>
      </c>
      <c t="str" s="50" r="K168">
        <f>VLOOKUP(I168,NodeType!A$2:D$37,4,FALSE)</f>
        <v>Mooring Riser</v>
      </c>
      <c t="str" s="36" r="L168">
        <f>J168</f>
        <v>001</v>
      </c>
      <c t="str" s="50" r="M168">
        <f>VLOOKUP(F168,Subsites!A$2:G$61,7,FALSE)</f>
        <v>Global Southern Ocean Mesoscale Flanking A</v>
      </c>
      <c t="str" s="50" r="N168">
        <f>(K168 &amp; " ") &amp; L168</f>
        <v>Mooring Riser 001</v>
      </c>
      <c t="str" s="50" r="O168">
        <f>(N168 &amp; " - ") &amp; M168</f>
        <v>Mooring Riser 001 - Global Southern Ocean Mesoscale Flanking A</v>
      </c>
      <c t="s" s="50" r="P168">
        <v>1167</v>
      </c>
      <c t="s" s="50" r="Q168">
        <v>1168</v>
      </c>
      <c t="s" s="50" r="R168">
        <v>642</v>
      </c>
      <c s="50" r="S168"/>
      <c s="91" r="T168"/>
      <c s="32" r="U168"/>
      <c s="102" r="V168"/>
      <c s="50" r="W168"/>
      <c s="50" r="X168"/>
      <c s="50" r="Y168"/>
      <c s="50" r="Z168"/>
      <c s="50" r="AA168"/>
      <c s="59" r="AB168"/>
      <c s="59" r="AC168"/>
      <c s="59" r="AD168"/>
    </row>
    <row customHeight="1" r="169" ht="12.0">
      <c t="s" s="50" r="A169">
        <v>1234</v>
      </c>
      <c s="50" r="B169"/>
      <c t="s" s="50" r="C169">
        <v>9</v>
      </c>
      <c t="str" s="35" r="D169">
        <f>if((A169=H169),"1","")</f>
        <v>1</v>
      </c>
      <c t="s" s="50" r="E169">
        <v>9</v>
      </c>
      <c t="s" s="50" r="F169">
        <v>885</v>
      </c>
      <c s="50" r="G169"/>
      <c t="s" s="50" r="H169">
        <v>1234</v>
      </c>
      <c t="str" s="100" r="I169">
        <f>MID(A169,10,2)</f>
        <v>FM</v>
      </c>
      <c t="str" s="50" r="J169">
        <f>MID(A169,12,3)</f>
        <v>001</v>
      </c>
      <c t="str" s="50" r="K169">
        <f>VLOOKUP(I169,NodeType!A$2:D$37,4,FALSE)</f>
        <v>Low Power Sub-surface Mooring</v>
      </c>
      <c t="s" s="36" r="L169">
        <v>214</v>
      </c>
      <c t="str" s="50" r="M169">
        <f>VLOOKUP(F169,Subsites!A$2:G$61,7,FALSE)</f>
        <v>Global Southern Ocean Mesoscale Flanking B</v>
      </c>
      <c t="str" s="50" r="N169">
        <f>K169 &amp; IF(ISBLANK(L169),"",(" " &amp; L169))</f>
        <v>Low Power Sub-surface Mooring B</v>
      </c>
      <c t="str" s="50" r="O169">
        <f>(N169 &amp; " - ") &amp; M169</f>
        <v>Low Power Sub-surface Mooring B - Global Southern Ocean Mesoscale Flanking B</v>
      </c>
      <c t="s" s="50" r="P169">
        <v>1167</v>
      </c>
      <c t="s" s="50" r="Q169">
        <v>1168</v>
      </c>
      <c t="s" s="50" r="R169">
        <v>642</v>
      </c>
      <c s="50" r="S169"/>
      <c s="91" r="T169"/>
      <c s="32" r="U169"/>
      <c s="102" r="V169"/>
      <c s="50" r="W169"/>
      <c s="50" r="X169"/>
      <c s="50" r="Y169"/>
      <c s="50" r="Z169"/>
      <c s="50" r="AA169"/>
      <c s="59" r="AB169"/>
      <c s="59" r="AC169"/>
      <c s="59" r="AD169"/>
    </row>
    <row customHeight="1" r="170" ht="12.0">
      <c t="s" s="50" r="A170">
        <v>1235</v>
      </c>
      <c s="50" r="B170"/>
      <c s="50" r="C170"/>
      <c t="str" s="35" r="D170">
        <f>if((A170=H170),"1","")</f>
        <v/>
      </c>
      <c s="50" r="E170"/>
      <c t="s" s="50" r="F170">
        <v>885</v>
      </c>
      <c t="s" s="50" r="G170">
        <v>1234</v>
      </c>
      <c t="s" s="50" r="H170">
        <v>1234</v>
      </c>
      <c t="str" s="100" r="I170">
        <f>MID(A170,10,2)</f>
        <v>RI</v>
      </c>
      <c t="str" s="50" r="J170">
        <f>MID(A170,12,3)</f>
        <v>001</v>
      </c>
      <c t="str" s="50" r="K170">
        <f>VLOOKUP(I170,NodeType!A$2:D$37,4,FALSE)</f>
        <v>Mooring Riser</v>
      </c>
      <c t="str" s="36" r="L170">
        <f>J170</f>
        <v>001</v>
      </c>
      <c t="str" s="50" r="M170">
        <f>VLOOKUP(F170,Subsites!A$2:G$61,7,FALSE)</f>
        <v>Global Southern Ocean Mesoscale Flanking B</v>
      </c>
      <c t="str" s="50" r="N170">
        <f>(K170 &amp; " ") &amp; L170</f>
        <v>Mooring Riser 001</v>
      </c>
      <c t="str" s="50" r="O170">
        <f>(N170 &amp; " - ") &amp; M170</f>
        <v>Mooring Riser 001 - Global Southern Ocean Mesoscale Flanking B</v>
      </c>
      <c t="s" s="50" r="P170">
        <v>1167</v>
      </c>
      <c t="s" s="50" r="Q170">
        <v>1168</v>
      </c>
      <c t="s" s="50" r="R170">
        <v>642</v>
      </c>
      <c s="50" r="S170"/>
      <c s="91" r="T170"/>
      <c s="32" r="U170"/>
      <c s="102" r="V170"/>
      <c s="50" r="W170"/>
      <c s="50" r="X170"/>
      <c s="50" r="Y170"/>
      <c s="50" r="Z170"/>
      <c s="50" r="AA170"/>
      <c s="33" r="AB170"/>
      <c s="33" r="AC170"/>
      <c s="33" r="AD170"/>
    </row>
    <row customHeight="1" r="171" ht="12.0">
      <c t="s" s="50" r="A171">
        <v>1236</v>
      </c>
      <c s="50" r="B171"/>
      <c t="s" s="50" r="C171">
        <v>9</v>
      </c>
      <c t="str" s="35" r="D171">
        <f>if((A171=H171),"1","")</f>
        <v>1</v>
      </c>
      <c s="50" r="E171"/>
      <c t="s" s="50" r="F171">
        <v>887</v>
      </c>
      <c s="50" r="G171"/>
      <c t="s" s="50" r="H171">
        <v>1236</v>
      </c>
      <c t="str" s="100" r="I171">
        <f>MID(A171,10,2)</f>
        <v>GL</v>
      </c>
      <c t="str" s="50" r="J171">
        <f>MID(A171,12,3)</f>
        <v>001</v>
      </c>
      <c t="str" s="50" r="K171">
        <f>VLOOKUP(I171,NodeType!A$2:D$37,4,FALSE)</f>
        <v>Glider</v>
      </c>
      <c t="str" s="36" r="L171">
        <f>J171</f>
        <v>001</v>
      </c>
      <c t="str" s="50" r="M171">
        <f>VLOOKUP(F171,Subsites!A$2:G$61,7,FALSE)</f>
        <v>Global Southern Ocean Mobile Assets</v>
      </c>
      <c t="str" s="50" r="N171">
        <f>K171 &amp; IF(ISBLANK(L171),"",(" " &amp; L171))</f>
        <v>Glider 001</v>
      </c>
      <c t="str" s="50" r="O171">
        <f>(N171 &amp; " - ") &amp; M171</f>
        <v>Glider 001 - Global Southern Ocean Mobile Assets</v>
      </c>
      <c t="s" s="50" r="P171">
        <v>1178</v>
      </c>
      <c t="s" s="50" r="Q171">
        <v>1179</v>
      </c>
      <c t="s" s="50" r="R171">
        <v>642</v>
      </c>
      <c s="50" r="S171"/>
      <c s="91" r="T171"/>
      <c s="32" r="U171"/>
      <c s="102" r="V171"/>
      <c s="50" r="W171"/>
      <c s="50" r="X171"/>
      <c s="50" r="Y171"/>
      <c s="50" r="Z171"/>
      <c s="50" r="AA171"/>
      <c t="s" s="59" r="AB171">
        <v>1237</v>
      </c>
      <c t="s" s="59" r="AC171">
        <v>1238</v>
      </c>
      <c t="s" s="59" r="AD171">
        <v>1182</v>
      </c>
    </row>
    <row customHeight="1" r="172" ht="12.0">
      <c t="s" s="50" r="A172">
        <v>1239</v>
      </c>
      <c s="50" r="B172"/>
      <c t="s" s="50" r="C172">
        <v>9</v>
      </c>
      <c t="str" s="35" r="D172">
        <f>if((A172=H172),"1","")</f>
        <v>1</v>
      </c>
      <c s="50" r="E172"/>
      <c t="s" s="50" r="F172">
        <v>887</v>
      </c>
      <c s="50" r="G172"/>
      <c t="s" s="50" r="H172">
        <v>1239</v>
      </c>
      <c t="str" s="100" r="I172">
        <f>MID(A172,10,2)</f>
        <v>GL</v>
      </c>
      <c t="str" s="50" r="J172">
        <f>MID(A172,12,3)</f>
        <v>002</v>
      </c>
      <c t="str" s="50" r="K172">
        <f>VLOOKUP(I172,NodeType!A$2:D$37,4,FALSE)</f>
        <v>Glider</v>
      </c>
      <c t="str" s="36" r="L172">
        <f>J172</f>
        <v>002</v>
      </c>
      <c t="str" s="50" r="M172">
        <f>VLOOKUP(F172,Subsites!A$2:G$61,7,FALSE)</f>
        <v>Global Southern Ocean Mobile Assets</v>
      </c>
      <c t="str" s="50" r="N172">
        <f>K172 &amp; IF(ISBLANK(L172),"",(" " &amp; L172))</f>
        <v>Glider 002</v>
      </c>
      <c t="str" s="50" r="O172">
        <f>(N172 &amp; " - ") &amp; M172</f>
        <v>Glider 002 - Global Southern Ocean Mobile Assets</v>
      </c>
      <c t="s" s="50" r="P172">
        <v>1178</v>
      </c>
      <c t="s" s="50" r="Q172">
        <v>1179</v>
      </c>
      <c t="s" s="50" r="R172">
        <v>642</v>
      </c>
      <c s="50" r="S172"/>
      <c s="91" r="T172"/>
      <c s="32" r="U172"/>
      <c s="102" r="V172"/>
      <c s="50" r="W172"/>
      <c s="50" r="X172"/>
      <c s="50" r="Y172"/>
      <c s="50" r="Z172"/>
      <c s="50" r="AA172"/>
      <c t="s" s="59" r="AB172">
        <v>1237</v>
      </c>
      <c t="s" s="59" r="AC172">
        <v>1240</v>
      </c>
      <c t="s" s="59" r="AD172">
        <v>1182</v>
      </c>
    </row>
    <row customHeight="1" r="173" ht="12.0">
      <c t="s" s="50" r="A173">
        <v>1241</v>
      </c>
      <c s="50" r="B173"/>
      <c t="s" s="50" r="C173">
        <v>9</v>
      </c>
      <c t="str" s="35" r="D173">
        <f>if((A173=H173),"1","")</f>
        <v>1</v>
      </c>
      <c s="50" r="E173"/>
      <c t="s" s="50" r="F173">
        <v>887</v>
      </c>
      <c s="50" r="G173"/>
      <c t="s" s="50" r="H173">
        <v>1241</v>
      </c>
      <c t="str" s="100" r="I173">
        <f>MID(A173,10,2)</f>
        <v>GL</v>
      </c>
      <c t="str" s="50" r="J173">
        <f>MID(A173,12,3)</f>
        <v>003</v>
      </c>
      <c t="str" s="50" r="K173">
        <f>VLOOKUP(I173,NodeType!A$2:D$37,4,FALSE)</f>
        <v>Glider</v>
      </c>
      <c t="str" s="36" r="L173">
        <f>J173</f>
        <v>003</v>
      </c>
      <c t="str" s="50" r="M173">
        <f>VLOOKUP(F173,Subsites!A$2:G$61,7,FALSE)</f>
        <v>Global Southern Ocean Mobile Assets</v>
      </c>
      <c t="str" s="50" r="N173">
        <f>K173 &amp; IF(ISBLANK(L173),"",(" " &amp; L173))</f>
        <v>Glider 003</v>
      </c>
      <c t="str" s="50" r="O173">
        <f>(N173 &amp; " - ") &amp; M173</f>
        <v>Glider 003 - Global Southern Ocean Mobile Assets</v>
      </c>
      <c t="s" s="50" r="P173">
        <v>1178</v>
      </c>
      <c t="s" s="50" r="Q173">
        <v>1179</v>
      </c>
      <c t="s" s="50" r="R173">
        <v>642</v>
      </c>
      <c s="50" r="S173"/>
      <c s="91" r="T173"/>
      <c s="32" r="U173"/>
      <c s="102" r="V173"/>
      <c s="50" r="W173"/>
      <c s="50" r="X173"/>
      <c s="50" r="Y173"/>
      <c s="50" r="Z173"/>
      <c s="50" r="AA173"/>
      <c t="s" s="59" r="AB173">
        <v>1237</v>
      </c>
      <c t="s" s="59" r="AC173">
        <v>1242</v>
      </c>
      <c t="s" s="59" r="AD173">
        <v>1182</v>
      </c>
    </row>
    <row customHeight="1" r="174" ht="12.0">
      <c t="s" s="50" r="A174">
        <v>1243</v>
      </c>
      <c s="50" r="B174"/>
      <c s="50" r="C174"/>
      <c t="str" s="35" r="D174">
        <f>if((A174=H174),"1","")</f>
        <v>1</v>
      </c>
      <c t="s" s="50" r="E174">
        <v>9</v>
      </c>
      <c t="s" s="50" r="F174">
        <v>889</v>
      </c>
      <c s="50" r="G174"/>
      <c t="s" s="50" r="H174">
        <v>1243</v>
      </c>
      <c t="str" s="100" r="I174">
        <f>MID(A174,10,2)</f>
        <v>SS</v>
      </c>
      <c t="str" s="50" r="J174">
        <f>MID(A174,12,3)</f>
        <v>001</v>
      </c>
      <c t="str" s="50" r="K174">
        <f>VLOOKUP(I174,NodeType!A$2:D$37,4,FALSE)</f>
        <v>Shore Station</v>
      </c>
      <c s="36" r="L174"/>
      <c t="str" s="50" r="M174">
        <f>VLOOKUP(F174,Subsites!A$2:G$61,7,FALSE)</f>
        <v>Regional Pacific City</v>
      </c>
      <c t="str" s="50" r="N174">
        <f>K174 &amp; IF(ISBLANK(L174),"",(" " &amp; L174))</f>
        <v>Shore Station</v>
      </c>
      <c t="str" s="50" r="O174">
        <f>(N174 &amp; " - ") &amp; M174</f>
        <v>Shore Station - Regional Pacific City</v>
      </c>
      <c t="s" s="50" r="P174">
        <v>980</v>
      </c>
      <c t="s" s="50" r="Q174">
        <v>981</v>
      </c>
      <c t="s" s="50" r="R174">
        <v>650</v>
      </c>
      <c s="50" r="S174"/>
      <c s="91" r="T174"/>
      <c s="32" r="U174">
        <v>40969</v>
      </c>
      <c s="102" r="V174"/>
      <c t="s" s="47" r="W174">
        <v>969</v>
      </c>
      <c s="50" r="X174"/>
      <c s="50" r="Y174"/>
      <c s="50" r="Z174"/>
      <c s="50" r="AA174"/>
      <c s="87" r="AB174">
        <v>45.214549</v>
      </c>
      <c s="87" r="AC174">
        <v>-123.967683</v>
      </c>
      <c s="33" r="AD174">
        <v>0</v>
      </c>
    </row>
    <row customHeight="1" r="175" ht="12.0">
      <c t="s" s="50" r="A175">
        <v>1244</v>
      </c>
      <c s="50" r="B175"/>
      <c s="50" r="C175"/>
      <c t="str" s="35" r="D175">
        <f>if((A175=H175),"1","")</f>
        <v>1</v>
      </c>
      <c t="s" s="50" r="E175">
        <v>9</v>
      </c>
      <c t="s" s="50" r="F175">
        <v>900</v>
      </c>
      <c s="50" r="G175"/>
      <c t="s" s="50" r="H175">
        <v>1244</v>
      </c>
      <c t="str" s="100" r="I175">
        <f>MID(A175,10,2)</f>
        <v>LV</v>
      </c>
      <c t="str" s="50" r="J175">
        <f>MID(A175,12,3)</f>
        <v>01A</v>
      </c>
      <c t="str" s="50" r="K175">
        <f>VLOOKUP(I175,NodeType!A$2:D$37,4,FALSE)</f>
        <v>Low Voltage Node</v>
      </c>
      <c t="str" s="36" r="L175">
        <f>J175</f>
        <v>01A</v>
      </c>
      <c t="str" s="50" r="M175">
        <f>VLOOKUP(F175,Subsites!A$2:G$61,7,FALSE)</f>
        <v>Regional Continental Margin Base</v>
      </c>
      <c t="str" s="50" r="N175">
        <f>K175 &amp; IF(ISBLANK(L175),"",(" " &amp; L175))</f>
        <v>Low Voltage Node 01A</v>
      </c>
      <c t="str" s="50" r="O175">
        <f>(N175 &amp; " - ") &amp; M175</f>
        <v>Low Voltage Node 01A - Regional Continental Margin Base</v>
      </c>
      <c t="s" s="50" r="P175">
        <v>980</v>
      </c>
      <c t="s" s="50" r="Q175">
        <v>981</v>
      </c>
      <c t="s" s="50" r="R175">
        <v>650</v>
      </c>
      <c t="s" s="50" r="S175">
        <v>14</v>
      </c>
      <c s="91" r="T175"/>
      <c s="32" r="U175"/>
      <c s="102" r="V175"/>
      <c s="106" r="W175"/>
      <c t="s" s="50" r="X175">
        <v>1245</v>
      </c>
      <c t="s" s="100" r="Y175">
        <v>755</v>
      </c>
      <c t="s" s="50" r="Z175">
        <v>1246</v>
      </c>
      <c t="s" s="100" r="AA175">
        <v>762</v>
      </c>
      <c t="s" s="59" r="AB175">
        <v>1247</v>
      </c>
      <c t="s" s="59" r="AC175">
        <v>1248</v>
      </c>
      <c t="s" s="59" r="AD175">
        <v>1249</v>
      </c>
    </row>
    <row customHeight="1" r="176" ht="12.0">
      <c t="s" s="50" r="A176">
        <v>1250</v>
      </c>
      <c s="50" r="B176"/>
      <c s="50" r="C176"/>
      <c t="str" s="35" r="D176">
        <f>if((A176=H176),"1","")</f>
        <v>1</v>
      </c>
      <c s="50" r="E176"/>
      <c t="s" s="50" r="F176">
        <v>900</v>
      </c>
      <c s="50" r="G176"/>
      <c t="s" s="50" r="H176">
        <v>1250</v>
      </c>
      <c t="str" s="100" r="I176">
        <f>MID(A176,10,2)</f>
        <v>DP</v>
      </c>
      <c t="str" s="50" r="J176">
        <f>MID(A176,12,3)</f>
        <v>01A</v>
      </c>
      <c t="str" s="50" r="K176">
        <f>VLOOKUP(I176,NodeType!A$2:D$37,4,FALSE)</f>
        <v>Deep Profiler Mooring</v>
      </c>
      <c t="str" s="36" r="L176">
        <f>J176</f>
        <v>01A</v>
      </c>
      <c t="str" s="50" r="M176">
        <f>VLOOKUP(F176,Subsites!A$2:G$61,7,FALSE)</f>
        <v>Regional Continental Margin Base</v>
      </c>
      <c t="str" s="50" r="N176">
        <f>K176 &amp; IF(ISBLANK(L176),"",(" " &amp; L176))</f>
        <v>Deep Profiler Mooring 01A</v>
      </c>
      <c t="str" s="50" r="O176">
        <f>(N176 &amp; " - ") &amp; M176</f>
        <v>Deep Profiler Mooring 01A - Regional Continental Margin Base</v>
      </c>
      <c t="s" s="50" r="P176">
        <v>1018</v>
      </c>
      <c t="s" s="50" r="Q176">
        <v>981</v>
      </c>
      <c t="s" s="50" r="R176">
        <v>650</v>
      </c>
      <c t="s" s="50" r="S176">
        <v>14</v>
      </c>
      <c s="91" r="T176"/>
      <c s="32" r="U176"/>
      <c s="102" r="V176"/>
      <c s="106" r="W176"/>
      <c s="50" r="X176"/>
      <c s="100" r="Y176"/>
      <c t="s" s="50" r="Z176">
        <v>1244</v>
      </c>
      <c s="100" r="AA176"/>
      <c t="s" s="59" r="AB176">
        <v>1251</v>
      </c>
      <c t="s" s="59" r="AC176">
        <v>1252</v>
      </c>
      <c t="s" s="59" r="AD176">
        <v>1253</v>
      </c>
    </row>
    <row customHeight="1" r="177" ht="12.0">
      <c t="s" s="50" r="A177">
        <v>1254</v>
      </c>
      <c s="50" r="B177"/>
      <c s="50" r="C177"/>
      <c t="str" s="35" r="D177">
        <f>if((A177=H177),"1","")</f>
        <v>1</v>
      </c>
      <c s="50" r="E177"/>
      <c t="s" s="50" r="F177">
        <v>900</v>
      </c>
      <c s="50" r="G177"/>
      <c t="s" s="50" r="H177">
        <v>1254</v>
      </c>
      <c t="str" s="100" r="I177">
        <f>MID(A177,10,2)</f>
        <v>LJ</v>
      </c>
      <c t="str" s="50" r="J177">
        <f>MID(A177,12,3)</f>
        <v>01A</v>
      </c>
      <c t="str" s="50" r="K177">
        <f>VLOOKUP(I177,NodeType!A$2:D$37,4,FALSE)</f>
        <v>Low Power JBox</v>
      </c>
      <c t="str" s="36" r="L177">
        <f>J177</f>
        <v>01A</v>
      </c>
      <c t="str" s="50" r="M177">
        <f>VLOOKUP(F177,Subsites!A$2:G$61,7,FALSE)</f>
        <v>Regional Continental Margin Base</v>
      </c>
      <c t="str" s="50" r="N177">
        <f>K177 &amp; IF(ISBLANK(L177),"",(" " &amp; L177))</f>
        <v>Low Power JBox 01A</v>
      </c>
      <c t="str" s="50" r="O177">
        <f>(N177 &amp; " - ") &amp; M177</f>
        <v>Low Power JBox 01A - Regional Continental Margin Base</v>
      </c>
      <c t="s" s="50" r="P177">
        <v>980</v>
      </c>
      <c t="s" s="50" r="Q177">
        <v>981</v>
      </c>
      <c t="s" s="50" r="R177">
        <v>650</v>
      </c>
      <c t="s" s="50" r="S177">
        <v>14</v>
      </c>
      <c s="91" r="T177"/>
      <c s="32" r="U177"/>
      <c s="102" r="V177"/>
      <c s="106" r="W177"/>
      <c s="50" r="X177"/>
      <c t="s" s="100" r="Y177">
        <v>755</v>
      </c>
      <c t="s" s="50" r="Z177">
        <v>1244</v>
      </c>
      <c t="s" s="100" r="AA177">
        <v>783</v>
      </c>
      <c t="s" s="59" r="AB177">
        <v>1255</v>
      </c>
      <c t="s" s="59" r="AC177">
        <v>1256</v>
      </c>
      <c t="s" s="59" r="AD177">
        <v>1249</v>
      </c>
    </row>
    <row customHeight="1" r="178" ht="12.0">
      <c t="s" s="50" r="A178">
        <v>1257</v>
      </c>
      <c s="50" r="B178"/>
      <c s="50" r="C178"/>
      <c t="str" s="35" r="D178">
        <f>if((A178=H178),"1","")</f>
        <v>1</v>
      </c>
      <c t="s" s="50" r="E178">
        <v>9</v>
      </c>
      <c t="s" s="50" r="F178">
        <v>900</v>
      </c>
      <c s="50" r="G178"/>
      <c t="s" s="50" r="H178">
        <v>1257</v>
      </c>
      <c t="str" s="100" r="I178">
        <f>MID(A178,10,2)</f>
        <v>SR</v>
      </c>
      <c t="str" s="50" r="J178">
        <f>MID(A178,12,3)</f>
        <v>01A</v>
      </c>
      <c t="str" s="50" r="K178">
        <f>VLOOKUP(I178,NodeType!A$2:D$37,4,FALSE)</f>
        <v>Shallow Profiler Mooring</v>
      </c>
      <c t="str" s="36" r="L178">
        <f>J178</f>
        <v>01A</v>
      </c>
      <c t="str" s="50" r="M178">
        <f>VLOOKUP(F178,Subsites!A$2:G$61,7,FALSE)</f>
        <v>Regional Continental Margin Base</v>
      </c>
      <c t="str" s="50" r="N178">
        <f>K178 &amp; IF(ISBLANK(L178),"",(" " &amp; L178))</f>
        <v>Shallow Profiler Mooring 01A</v>
      </c>
      <c t="str" s="50" r="O178">
        <f>(N178 &amp; " - ") &amp; M178</f>
        <v>Shallow Profiler Mooring 01A - Regional Continental Margin Base</v>
      </c>
      <c t="s" s="50" r="P178">
        <v>1024</v>
      </c>
      <c t="s" s="50" r="Q178">
        <v>981</v>
      </c>
      <c t="s" s="50" r="R178">
        <v>650</v>
      </c>
      <c t="s" s="50" r="S178">
        <v>14</v>
      </c>
      <c s="91" r="T178"/>
      <c s="32" r="U178"/>
      <c s="102" r="V178"/>
      <c s="106" r="W178"/>
      <c s="50" r="X178"/>
      <c s="100" r="Y178"/>
      <c s="50" r="Z178"/>
      <c s="100" r="AA178"/>
      <c s="59" r="AB178"/>
      <c s="59" r="AC178"/>
      <c s="59" r="AD178"/>
    </row>
    <row customHeight="1" r="179" ht="12.0">
      <c t="s" s="50" r="A179">
        <v>1258</v>
      </c>
      <c s="50" r="B179"/>
      <c s="50" r="C179"/>
      <c t="str" s="35" r="D179">
        <f>if((A179=H179),"1","")</f>
        <v/>
      </c>
      <c s="50" r="E179"/>
      <c t="s" s="50" r="F179">
        <v>900</v>
      </c>
      <c t="s" s="50" r="G179">
        <v>1257</v>
      </c>
      <c t="s" s="50" r="H179">
        <v>1257</v>
      </c>
      <c t="str" s="100" r="I179">
        <f>MID(A179,10,2)</f>
        <v>PC</v>
      </c>
      <c t="str" s="50" r="J179">
        <f>MID(A179,12,3)</f>
        <v>01A</v>
      </c>
      <c t="str" s="50" r="K179">
        <f>VLOOKUP(I179,NodeType!A$2:D$37,4,FALSE)</f>
        <v>200m Platform</v>
      </c>
      <c t="str" s="36" r="L179">
        <f>J179</f>
        <v>01A</v>
      </c>
      <c t="str" s="50" r="M179">
        <f>VLOOKUP(F179,Subsites!A$2:G$61,7,FALSE)</f>
        <v>Regional Continental Margin Base</v>
      </c>
      <c t="str" s="50" r="N179">
        <f>K179 &amp; IF(ISBLANK(L179),"",(" " &amp; L179))</f>
        <v>200m Platform 01A</v>
      </c>
      <c t="str" s="50" r="O179">
        <f>(N179 &amp; " - ") &amp; M179</f>
        <v>200m Platform 01A - Regional Continental Margin Base</v>
      </c>
      <c t="s" s="50" r="P179">
        <v>980</v>
      </c>
      <c t="s" s="50" r="Q179">
        <v>981</v>
      </c>
      <c t="s" s="50" r="R179">
        <v>650</v>
      </c>
      <c t="s" s="50" r="S179">
        <v>14</v>
      </c>
      <c s="91" r="T179"/>
      <c s="32" r="U179"/>
      <c s="102" r="V179"/>
      <c s="106" r="W179"/>
      <c s="50" r="X179"/>
      <c t="s" s="100" r="Y179">
        <v>755</v>
      </c>
      <c t="s" s="50" r="Z179">
        <v>1244</v>
      </c>
      <c t="s" s="100" r="AA179">
        <v>762</v>
      </c>
      <c s="59" r="AB179"/>
      <c s="59" r="AC179"/>
      <c s="59" r="AD179"/>
    </row>
    <row customHeight="1" r="180" ht="12.0">
      <c t="s" s="50" r="A180">
        <v>1259</v>
      </c>
      <c s="50" r="B180"/>
      <c s="50" r="C180"/>
      <c t="str" s="35" r="D180">
        <f>if((A180=H180),"1","")</f>
        <v/>
      </c>
      <c t="s" s="50" r="E180">
        <v>9</v>
      </c>
      <c t="s" s="50" r="F180">
        <v>900</v>
      </c>
      <c t="s" s="50" r="G180">
        <v>1257</v>
      </c>
      <c t="s" s="50" r="H180">
        <v>1257</v>
      </c>
      <c t="str" s="100" r="I180">
        <f>MID(A180,10,2)</f>
        <v>SC</v>
      </c>
      <c t="str" s="50" r="J180">
        <f>MID(A180,12,3)</f>
        <v>01A</v>
      </c>
      <c t="str" s="50" r="K180">
        <f>VLOOKUP(I180,NodeType!A$2:D$37,4,FALSE)</f>
        <v>Shallow Profiler Controller</v>
      </c>
      <c t="str" s="36" r="L180">
        <f>J180</f>
        <v>01A</v>
      </c>
      <c t="str" s="50" r="M180">
        <f>VLOOKUP(F180,Subsites!A$2:G$61,7,FALSE)</f>
        <v>Regional Continental Margin Base</v>
      </c>
      <c t="str" s="50" r="N180">
        <f>K180 &amp; IF(ISBLANK(L180),"",(" " &amp; L180))</f>
        <v>Shallow Profiler Controller 01A</v>
      </c>
      <c t="str" s="50" r="O180">
        <f>(N180 &amp; " - ") &amp; M180</f>
        <v>Shallow Profiler Controller 01A - Regional Continental Margin Base</v>
      </c>
      <c t="s" s="50" r="P180">
        <v>1024</v>
      </c>
      <c t="s" s="50" r="Q180">
        <v>981</v>
      </c>
      <c t="s" s="50" r="R180">
        <v>650</v>
      </c>
      <c t="s" s="50" r="S180">
        <v>14</v>
      </c>
      <c s="91" r="T180"/>
      <c s="32" r="U180"/>
      <c s="102" r="V180"/>
      <c s="106" r="W180"/>
      <c s="50" r="X180"/>
      <c t="s" s="100" r="Y180">
        <v>755</v>
      </c>
      <c t="s" s="50" r="Z180">
        <v>1258</v>
      </c>
      <c t="s" s="100" r="AA180">
        <v>762</v>
      </c>
      <c t="s" s="59" r="AB180">
        <v>1251</v>
      </c>
      <c t="s" s="59" r="AC180">
        <v>1252</v>
      </c>
      <c t="s" s="59" r="AD180">
        <v>1027</v>
      </c>
    </row>
    <row customHeight="1" r="181" ht="12.0">
      <c t="s" s="50" r="A181">
        <v>1260</v>
      </c>
      <c s="50" r="B181"/>
      <c s="50" r="C181"/>
      <c t="str" s="35" r="D181">
        <f>if((A181=H181),"1","")</f>
        <v/>
      </c>
      <c s="50" r="E181"/>
      <c t="s" s="50" r="F181">
        <v>900</v>
      </c>
      <c t="s" s="50" r="G181">
        <v>1257</v>
      </c>
      <c t="s" s="50" r="H181">
        <v>1257</v>
      </c>
      <c t="str" s="100" r="I181">
        <f>MID(A181,10,2)</f>
        <v>SF</v>
      </c>
      <c t="str" s="50" r="J181">
        <f>MID(A181,12,3)</f>
        <v>01A</v>
      </c>
      <c t="str" s="50" r="K181">
        <f>VLOOKUP(I181,NodeType!A$2:D$37,4,FALSE)</f>
        <v>Shallow Profiler Science Float</v>
      </c>
      <c t="str" s="36" r="L181">
        <f>J181</f>
        <v>01A</v>
      </c>
      <c t="str" s="50" r="M181">
        <f>VLOOKUP(F181,Subsites!A$2:G$61,7,FALSE)</f>
        <v>Regional Continental Margin Base</v>
      </c>
      <c t="str" s="50" r="N181">
        <f>K181 &amp; IF(ISBLANK(L181),"",(" " &amp; L181))</f>
        <v>Shallow Profiler Science Float 01A</v>
      </c>
      <c t="str" s="50" r="O181">
        <f>(N181 &amp; " - ") &amp; M181</f>
        <v>Shallow Profiler Science Float 01A - Regional Continental Margin Base</v>
      </c>
      <c t="s" s="50" r="P181">
        <v>1024</v>
      </c>
      <c t="s" s="50" r="Q181">
        <v>981</v>
      </c>
      <c t="s" s="50" r="R181">
        <v>650</v>
      </c>
      <c t="s" s="50" r="S181">
        <v>14</v>
      </c>
      <c s="91" r="T181"/>
      <c s="32" r="U181"/>
      <c s="102" r="V181"/>
      <c s="106" r="W181"/>
      <c s="50" r="X181"/>
      <c t="s" s="100" r="Y181">
        <v>755</v>
      </c>
      <c t="s" s="50" r="Z181">
        <v>1259</v>
      </c>
      <c t="s" s="100" r="AA181">
        <v>772</v>
      </c>
    </row>
    <row customHeight="1" r="182" ht="12.0">
      <c t="s" s="50" r="A182">
        <v>1246</v>
      </c>
      <c s="50" r="B182"/>
      <c s="50" r="C182"/>
      <c t="str" s="35" r="D182">
        <f>if((A182=H182),"1","")</f>
        <v>1</v>
      </c>
      <c t="s" s="50" r="E182">
        <v>9</v>
      </c>
      <c t="s" s="50" r="F182">
        <v>892</v>
      </c>
      <c s="50" r="G182"/>
      <c t="s" s="50" r="H182">
        <v>1246</v>
      </c>
      <c t="str" s="100" r="I182">
        <f>MID(A182,10,2)</f>
        <v>PN</v>
      </c>
      <c t="str" s="50" r="J182">
        <f>MID(A182,12,3)</f>
        <v>01A</v>
      </c>
      <c t="str" s="50" r="K182">
        <f>VLOOKUP(I182,NodeType!A$2:D$37,4,FALSE)</f>
        <v>Primary Node</v>
      </c>
      <c t="str" s="36" r="L182">
        <f>J182</f>
        <v>01A</v>
      </c>
      <c t="str" s="50" r="M182">
        <f>VLOOKUP(F182,Subsites!A$2:G$61,7,FALSE)</f>
        <v>Regional Continental Margin</v>
      </c>
      <c t="str" s="50" r="N182">
        <f>K182 &amp; IF(ISBLANK(L182),"",(" " &amp; L182))</f>
        <v>Primary Node 01A</v>
      </c>
      <c t="str" s="50" r="O182">
        <f>(N182 &amp; " - ") &amp; M182</f>
        <v>Primary Node 01A - Regional Continental Margin</v>
      </c>
      <c t="s" s="50" r="P182">
        <v>980</v>
      </c>
      <c t="s" s="50" r="Q182">
        <v>981</v>
      </c>
      <c t="s" s="50" r="R182">
        <v>650</v>
      </c>
      <c t="s" s="50" r="S182">
        <v>14</v>
      </c>
      <c s="91" r="T182"/>
      <c s="32" r="U182">
        <v>41153</v>
      </c>
      <c s="102" r="V182"/>
      <c t="s" s="47" r="W182">
        <v>969</v>
      </c>
      <c s="50" r="X182"/>
      <c t="s" s="100" r="Y182">
        <v>982</v>
      </c>
      <c t="s" s="50" r="Z182">
        <v>1243</v>
      </c>
      <c t="s" s="100" r="AA182">
        <v>1261</v>
      </c>
      <c t="s" s="59" r="AB182">
        <v>895</v>
      </c>
      <c t="s" s="59" r="AC182">
        <v>896</v>
      </c>
      <c t="s" s="59" r="AD182">
        <v>899</v>
      </c>
    </row>
    <row customHeight="1" r="183" ht="12.0">
      <c t="s" s="50" r="A183">
        <v>1262</v>
      </c>
      <c s="50" r="B183"/>
      <c s="50" r="C183"/>
      <c t="str" s="35" r="D183">
        <f>if((A183=H183),"1","")</f>
        <v>1</v>
      </c>
      <c s="50" r="E183"/>
      <c t="s" s="50" r="F183">
        <v>904</v>
      </c>
      <c s="50" r="G183"/>
      <c t="s" s="50" r="H183">
        <v>1262</v>
      </c>
      <c t="str" s="100" r="I183">
        <f>MID(A183,10,2)</f>
        <v>MJ</v>
      </c>
      <c t="str" s="50" r="J183">
        <f>MID(A183,12,3)</f>
        <v>01A</v>
      </c>
      <c t="str" s="50" r="K183">
        <f>VLOOKUP(I183,NodeType!A$2:D$37,4,FALSE)</f>
        <v>Medium Power JBox</v>
      </c>
      <c t="str" s="36" r="L183">
        <f>J183</f>
        <v>01A</v>
      </c>
      <c t="str" s="50" r="M183">
        <f>VLOOKUP(F183,Subsites!A$2:G$61,7,FALSE)</f>
        <v>Regional Continental Margin Base</v>
      </c>
      <c t="str" s="50" r="N183">
        <f>K183 &amp; IF(ISBLANK(L183),"",(" " &amp; L183))</f>
        <v>Medium Power JBox 01A</v>
      </c>
      <c t="str" s="50" r="O183">
        <f>(N183 &amp; " - ") &amp; M183</f>
        <v>Medium Power JBox 01A - Regional Continental Margin Base</v>
      </c>
      <c t="s" s="50" r="P183">
        <v>980</v>
      </c>
      <c t="s" s="50" r="Q183">
        <v>981</v>
      </c>
      <c t="s" s="50" r="R183">
        <v>650</v>
      </c>
      <c t="s" s="50" r="S183">
        <v>14</v>
      </c>
      <c s="91" r="T183"/>
      <c s="32" r="U183"/>
      <c s="102" r="V183"/>
      <c s="106" r="W183"/>
      <c s="50" r="X183"/>
      <c t="s" s="100" r="Y183">
        <v>755</v>
      </c>
      <c t="s" s="50" r="Z183">
        <v>1246</v>
      </c>
      <c t="s" s="100" r="AA183">
        <v>830</v>
      </c>
      <c t="s" s="59" r="AB183">
        <v>1263</v>
      </c>
      <c t="s" s="59" r="AC183">
        <v>1264</v>
      </c>
      <c t="s" s="59" r="AD183">
        <v>1265</v>
      </c>
    </row>
    <row customHeight="1" r="184" ht="12.0">
      <c t="s" s="50" r="A184">
        <v>1010</v>
      </c>
      <c s="50" r="B184"/>
      <c s="50" r="C184"/>
      <c t="str" s="35" r="D184">
        <f>if((A184=H184),"1","")</f>
        <v>1</v>
      </c>
      <c t="s" s="50" r="E184">
        <v>9</v>
      </c>
      <c t="s" s="50" r="F184">
        <v>892</v>
      </c>
      <c s="50" r="G184"/>
      <c t="s" s="50" r="H184">
        <v>1010</v>
      </c>
      <c t="str" s="100" r="I184">
        <f>MID(A184,10,2)</f>
        <v>PN</v>
      </c>
      <c t="str" s="50" r="J184">
        <f>MID(A184,12,3)</f>
        <v>01B</v>
      </c>
      <c t="str" s="50" r="K184">
        <f>VLOOKUP(I184,NodeType!A$2:D$37,4,FALSE)</f>
        <v>Primary Node</v>
      </c>
      <c t="str" s="36" r="L184">
        <f>J184</f>
        <v>01B</v>
      </c>
      <c t="str" s="50" r="M184">
        <f>VLOOKUP(F184,Subsites!A$2:G$61,7,FALSE)</f>
        <v>Regional Continental Margin</v>
      </c>
      <c t="str" s="50" r="N184">
        <f>K184 &amp; IF(ISBLANK(L184),"",(" " &amp; L184))</f>
        <v>Primary Node 01B</v>
      </c>
      <c t="str" s="50" r="O184">
        <f>(N184 &amp; " - ") &amp; M184</f>
        <v>Primary Node 01B - Regional Continental Margin</v>
      </c>
      <c t="s" s="50" r="P184">
        <v>980</v>
      </c>
      <c t="s" s="50" r="Q184">
        <v>981</v>
      </c>
      <c t="s" s="50" r="R184">
        <v>650</v>
      </c>
      <c t="s" s="50" r="S184">
        <v>14</v>
      </c>
      <c s="91" r="T184"/>
      <c s="32" r="U184">
        <v>41153</v>
      </c>
      <c s="102" r="V184"/>
      <c t="s" s="47" r="W184">
        <v>969</v>
      </c>
      <c s="50" r="X184"/>
      <c t="s" s="100" r="Y184">
        <v>982</v>
      </c>
      <c t="s" s="50" r="Z184">
        <v>1246</v>
      </c>
      <c t="s" s="100" r="AA184">
        <v>984</v>
      </c>
      <c t="s" s="59" r="AB184">
        <v>894</v>
      </c>
      <c t="s" s="59" r="AC184">
        <v>897</v>
      </c>
      <c t="s" s="59" r="AD184">
        <v>898</v>
      </c>
    </row>
    <row customHeight="1" r="185" ht="12.0">
      <c t="s" s="50" r="A185">
        <v>1266</v>
      </c>
      <c s="50" r="B185"/>
      <c s="50" r="C185"/>
      <c t="str" s="35" r="D185">
        <f>if((A185=H185),"1","")</f>
        <v>1</v>
      </c>
      <c t="s" s="50" r="E185">
        <v>9</v>
      </c>
      <c t="s" s="50" r="F185">
        <v>907</v>
      </c>
      <c s="50" r="G185"/>
      <c t="s" s="50" r="H185">
        <v>1266</v>
      </c>
      <c t="str" s="100" r="I185">
        <f>MID(A185,10,2)</f>
        <v>LV</v>
      </c>
      <c t="str" s="50" r="J185">
        <f>MID(A185,12,3)</f>
        <v>01B</v>
      </c>
      <c t="str" s="50" r="K185">
        <f>VLOOKUP(I185,NodeType!A$2:D$37,4,FALSE)</f>
        <v>Low Voltage Node</v>
      </c>
      <c t="str" s="36" r="L185">
        <f>J185</f>
        <v>01B</v>
      </c>
      <c t="str" s="50" r="M185">
        <f>VLOOKUP(F185,Subsites!A$2:G$61,7,FALSE)</f>
        <v>Regional Continental Margin Southern Hydrate Ridge</v>
      </c>
      <c t="str" s="50" r="N185">
        <f>K185 &amp; IF(ISBLANK(L185),"",(" " &amp; L185))</f>
        <v>Low Voltage Node 01B</v>
      </c>
      <c t="str" s="50" r="O185">
        <f>(N185 &amp; " - ") &amp; M185</f>
        <v>Low Voltage Node 01B - Regional Continental Margin Southern Hydrate Ridge</v>
      </c>
      <c t="s" s="50" r="P185">
        <v>980</v>
      </c>
      <c t="s" s="50" r="Q185">
        <v>981</v>
      </c>
      <c t="s" s="50" r="R185">
        <v>650</v>
      </c>
      <c t="s" s="50" r="S185">
        <v>14</v>
      </c>
      <c s="91" r="T185"/>
      <c s="32" r="U185"/>
      <c s="102" r="V185"/>
      <c s="106" r="W185"/>
      <c t="s" s="50" r="X185">
        <v>1267</v>
      </c>
      <c t="s" s="100" r="Y185">
        <v>755</v>
      </c>
      <c t="s" s="50" r="Z185">
        <v>1010</v>
      </c>
      <c t="s" s="100" r="AA185">
        <v>762</v>
      </c>
      <c t="s" s="59" r="AB185">
        <v>1268</v>
      </c>
      <c t="s" s="59" r="AC185">
        <v>1269</v>
      </c>
      <c t="s" s="59" r="AD185">
        <v>1270</v>
      </c>
    </row>
    <row customHeight="1" r="186" ht="12.0">
      <c t="s" s="50" r="A186">
        <v>1271</v>
      </c>
      <c s="50" r="B186"/>
      <c s="50" r="C186"/>
      <c t="str" s="35" r="D186">
        <f>if((A186=H186),"1","")</f>
        <v>1</v>
      </c>
      <c s="50" r="E186"/>
      <c t="s" s="50" r="F186">
        <v>907</v>
      </c>
      <c s="50" r="G186"/>
      <c t="s" s="50" r="H186">
        <v>1271</v>
      </c>
      <c t="str" s="100" r="I186">
        <f>MID(A186,10,2)</f>
        <v>LJ</v>
      </c>
      <c t="str" s="50" r="J186">
        <f>MID(A186,12,3)</f>
        <v>01B</v>
      </c>
      <c t="str" s="50" r="K186">
        <f>VLOOKUP(I186,NodeType!A$2:D$37,4,FALSE)</f>
        <v>Low Power JBox</v>
      </c>
      <c t="str" s="36" r="L186">
        <f>J186</f>
        <v>01B</v>
      </c>
      <c t="str" s="50" r="M186">
        <f>VLOOKUP(F186,Subsites!A$2:G$61,7,FALSE)</f>
        <v>Regional Continental Margin Southern Hydrate Ridge</v>
      </c>
      <c t="str" s="50" r="N186">
        <f>K186 &amp; IF(ISBLANK(L186),"",(" " &amp; L186))</f>
        <v>Low Power JBox 01B</v>
      </c>
      <c t="str" s="50" r="O186">
        <f>(N186 &amp; " - ") &amp; M186</f>
        <v>Low Power JBox 01B - Regional Continental Margin Southern Hydrate Ridge</v>
      </c>
      <c t="s" s="50" r="P186">
        <v>980</v>
      </c>
      <c t="s" s="50" r="Q186">
        <v>981</v>
      </c>
      <c t="s" s="50" r="R186">
        <v>650</v>
      </c>
      <c t="s" s="50" r="S186">
        <v>14</v>
      </c>
      <c s="91" r="T186"/>
      <c s="32" r="U186"/>
      <c s="102" r="V186"/>
      <c s="106" r="W186"/>
      <c s="50" r="X186"/>
      <c t="s" s="100" r="Y186">
        <v>755</v>
      </c>
      <c t="s" s="50" r="Z186">
        <v>1266</v>
      </c>
      <c t="s" s="100" r="AA186">
        <v>783</v>
      </c>
      <c t="s" s="59" r="AB186">
        <v>1272</v>
      </c>
      <c t="s" s="59" r="AC186">
        <v>1273</v>
      </c>
      <c t="s" s="59" r="AD186">
        <v>1274</v>
      </c>
    </row>
    <row customHeight="1" r="187" ht="12.0">
      <c t="s" s="50" r="A187">
        <v>1275</v>
      </c>
      <c s="50" r="B187"/>
      <c s="50" r="C187"/>
      <c t="str" s="35" r="D187">
        <f>if((A187=H187),"1","")</f>
        <v>1</v>
      </c>
      <c s="50" r="E187"/>
      <c t="s" s="50" r="F187">
        <v>911</v>
      </c>
      <c s="50" r="G187"/>
      <c t="s" s="50" r="H187">
        <v>1275</v>
      </c>
      <c t="str" s="100" r="I187">
        <f>MID(A187,10,2)</f>
        <v>MJ</v>
      </c>
      <c t="str" s="50" r="J187">
        <f>MID(A187,12,3)</f>
        <v>01B</v>
      </c>
      <c t="str" s="50" r="K187">
        <f>VLOOKUP(I187,NodeType!A$2:D$37,4,FALSE)</f>
        <v>Medium Power JBox</v>
      </c>
      <c t="str" s="36" r="L187">
        <f>J187</f>
        <v>01B</v>
      </c>
      <c t="str" s="50" r="M187">
        <f>VLOOKUP(F187,Subsites!A$2:G$61,7,FALSE)</f>
        <v>Regional Continental Margin Southern Hydrate Ridge</v>
      </c>
      <c t="str" s="50" r="N187">
        <f>K187 &amp; IF(ISBLANK(L187),"",(" " &amp; L187))</f>
        <v>Medium Power JBox 01B</v>
      </c>
      <c t="str" s="50" r="O187">
        <f>(N187 &amp; " - ") &amp; M187</f>
        <v>Medium Power JBox 01B - Regional Continental Margin Southern Hydrate Ridge</v>
      </c>
      <c t="s" s="50" r="P187">
        <v>980</v>
      </c>
      <c t="s" s="50" r="Q187">
        <v>981</v>
      </c>
      <c t="s" s="50" r="R187">
        <v>650</v>
      </c>
      <c t="s" s="50" r="S187">
        <v>14</v>
      </c>
      <c s="91" r="T187"/>
      <c s="32" r="U187"/>
      <c s="102" r="V187"/>
      <c s="106" r="W187"/>
      <c s="50" r="X187"/>
      <c t="s" s="100" r="Y187">
        <v>755</v>
      </c>
      <c t="s" s="50" r="Z187">
        <v>1266</v>
      </c>
      <c t="s" s="100" r="AA187">
        <v>762</v>
      </c>
      <c t="s" s="59" r="AB187">
        <v>1276</v>
      </c>
      <c t="s" s="59" r="AC187">
        <v>1277</v>
      </c>
      <c t="s" s="59" r="AD187">
        <v>1278</v>
      </c>
    </row>
    <row customHeight="1" r="188" ht="12.0">
      <c t="s" s="50" r="A188">
        <v>1279</v>
      </c>
      <c s="50" r="B188"/>
      <c s="50" r="C188"/>
      <c t="str" s="35" r="D188">
        <f>if((A188=H188),"1","")</f>
        <v>1</v>
      </c>
      <c t="s" s="50" r="E188">
        <v>9</v>
      </c>
      <c t="s" s="50" r="F188">
        <v>914</v>
      </c>
      <c s="50" r="G188"/>
      <c t="s" s="50" r="H188">
        <v>1279</v>
      </c>
      <c t="str" s="100" r="I188">
        <f>MID(A188,10,2)</f>
        <v>PN</v>
      </c>
      <c t="str" s="50" r="J188">
        <f>MID(A188,12,3)</f>
        <v>03B</v>
      </c>
      <c t="str" s="50" r="K188">
        <f>VLOOKUP(I188,NodeType!A$2:D$37,4,FALSE)</f>
        <v>Primary Node</v>
      </c>
      <c t="str" s="36" r="L188">
        <f>J188</f>
        <v>03B</v>
      </c>
      <c t="str" s="50" r="M188">
        <f>VLOOKUP(F188,Subsites!A$2:G$61,7,FALSE)</f>
        <v>Regional Axial</v>
      </c>
      <c t="str" s="50" r="N188">
        <f>K188 &amp; IF(ISBLANK(L188),"",(" " &amp; L188))</f>
        <v>Primary Node 03B</v>
      </c>
      <c t="str" s="50" r="O188">
        <f>(N188 &amp; " - ") &amp; M188</f>
        <v>Primary Node 03B - Regional Axial</v>
      </c>
      <c t="s" s="50" r="P188">
        <v>980</v>
      </c>
      <c t="s" s="50" r="Q188">
        <v>981</v>
      </c>
      <c t="s" s="50" r="R188">
        <v>650</v>
      </c>
      <c t="s" s="50" r="S188">
        <v>14</v>
      </c>
      <c s="91" r="T188"/>
      <c s="32" r="U188">
        <v>41153</v>
      </c>
      <c s="102" r="V188"/>
      <c t="s" s="47" r="W188">
        <v>969</v>
      </c>
      <c s="50" r="X188"/>
      <c t="s" s="100" r="Y188">
        <v>982</v>
      </c>
      <c t="s" s="50" r="Z188">
        <v>1280</v>
      </c>
      <c t="s" s="100" r="AA188">
        <v>984</v>
      </c>
      <c t="s" s="59" r="AB188">
        <v>917</v>
      </c>
      <c t="s" s="59" r="AC188">
        <v>918</v>
      </c>
      <c t="s" s="59" r="AD188">
        <v>920</v>
      </c>
    </row>
    <row customHeight="1" r="189" ht="12.0">
      <c t="s" s="50" r="A189">
        <v>1281</v>
      </c>
      <c s="50" r="B189"/>
      <c s="50" r="C189"/>
      <c t="str" s="35" r="D189">
        <f>if((A189=H189),"1","")</f>
        <v>1</v>
      </c>
      <c s="50" r="E189"/>
      <c t="s" s="50" r="F189">
        <v>922</v>
      </c>
      <c s="50" r="G189"/>
      <c t="s" s="50" r="H189">
        <v>1281</v>
      </c>
      <c t="str" s="100" r="I189">
        <f>MID(A189,10,2)</f>
        <v>ID</v>
      </c>
      <c t="str" s="50" r="J189">
        <f>MID(A189,12,3)</f>
        <v>03A</v>
      </c>
      <c t="str" s="50" r="K189">
        <f>VLOOKUP(I189,NodeType!A$2:D$37,4,FALSE)</f>
        <v>HD camera</v>
      </c>
      <c t="str" s="36" r="L189">
        <f>J189</f>
        <v>03A</v>
      </c>
      <c t="str" s="50" r="M189">
        <f>VLOOKUP(F189,Subsites!A$2:G$61,7,FALSE)</f>
        <v>Regional Axial Ashes</v>
      </c>
      <c t="str" s="50" r="N189">
        <f>K189 &amp; IF(ISBLANK(L189),"",(" " &amp; L189))</f>
        <v>HD camera 03A</v>
      </c>
      <c t="str" s="50" r="O189">
        <f>(N189 &amp; " - ") &amp; M189</f>
        <v>HD camera 03A - Regional Axial Ashes</v>
      </c>
      <c t="s" s="50" r="P189">
        <v>1282</v>
      </c>
      <c t="s" s="50" r="Q189">
        <v>981</v>
      </c>
      <c t="s" s="50" r="R189">
        <v>650</v>
      </c>
      <c t="s" s="50" r="S189">
        <v>14</v>
      </c>
      <c s="91" r="T189"/>
      <c s="32" r="U189"/>
      <c s="102" r="V189"/>
      <c s="106" r="W189"/>
      <c s="50" r="X189"/>
      <c s="50" r="Y189"/>
      <c t="s" s="50" r="Z189">
        <v>1279</v>
      </c>
      <c t="s" s="50" r="AA189">
        <v>788</v>
      </c>
      <c t="s" s="59" r="AB189">
        <v>1283</v>
      </c>
      <c t="s" s="59" r="AC189">
        <v>1284</v>
      </c>
      <c t="s" s="59" r="AD189">
        <v>1285</v>
      </c>
    </row>
    <row customHeight="1" r="190" ht="12.0">
      <c t="s" s="50" r="A190">
        <v>1286</v>
      </c>
      <c s="50" r="B190"/>
      <c s="50" r="C190"/>
      <c t="str" s="35" r="D190">
        <f>if((A190=H190),"1","")</f>
        <v>1</v>
      </c>
      <c s="50" r="E190"/>
      <c t="s" s="50" r="F190">
        <v>922</v>
      </c>
      <c s="50" r="G190"/>
      <c t="s" s="50" r="H190">
        <v>1286</v>
      </c>
      <c t="str" s="100" r="I190">
        <f>MID(A190,10,2)</f>
        <v>MJ</v>
      </c>
      <c t="str" s="50" r="J190">
        <f>MID(A190,12,3)</f>
        <v>03B</v>
      </c>
      <c t="str" s="50" r="K190">
        <f>VLOOKUP(I190,NodeType!A$2:D$37,4,FALSE)</f>
        <v>Medium Power JBox</v>
      </c>
      <c t="str" s="36" r="L190">
        <f>J190</f>
        <v>03B</v>
      </c>
      <c t="str" s="50" r="M190">
        <f>VLOOKUP(F190,Subsites!A$2:G$61,7,FALSE)</f>
        <v>Regional Axial Ashes</v>
      </c>
      <c t="str" s="50" r="N190">
        <f>K190 &amp; IF(ISBLANK(L190),"",(" " &amp; L190))</f>
        <v>Medium Power JBox 03B</v>
      </c>
      <c t="str" s="50" r="O190">
        <f>(N190 &amp; " - ") &amp; M190</f>
        <v>Medium Power JBox 03B - Regional Axial Ashes</v>
      </c>
      <c t="s" s="50" r="P190">
        <v>980</v>
      </c>
      <c t="s" s="50" r="Q190">
        <v>981</v>
      </c>
      <c t="s" s="50" r="R190">
        <v>650</v>
      </c>
      <c t="s" s="50" r="S190">
        <v>14</v>
      </c>
      <c s="91" r="T190"/>
      <c s="32" r="U190"/>
      <c s="102" r="V190"/>
      <c s="106" r="W190"/>
      <c s="50" r="X190"/>
      <c t="s" s="100" r="Y190">
        <v>755</v>
      </c>
      <c t="s" s="50" r="Z190">
        <v>1279</v>
      </c>
      <c t="s" s="100" r="AA190">
        <v>762</v>
      </c>
      <c t="s" s="59" r="AB190">
        <v>1287</v>
      </c>
      <c t="s" s="59" r="AC190">
        <v>1288</v>
      </c>
      <c t="s" s="59" r="AD190">
        <v>1285</v>
      </c>
    </row>
    <row customHeight="1" r="191" ht="12.0">
      <c t="s" s="50" r="A191">
        <v>1280</v>
      </c>
      <c s="50" r="B191"/>
      <c s="50" r="C191"/>
      <c t="str" s="35" r="D191">
        <f>if((A191=H191),"1","")</f>
        <v>1</v>
      </c>
      <c t="s" s="50" r="E191">
        <v>9</v>
      </c>
      <c t="s" s="50" r="F191">
        <v>914</v>
      </c>
      <c s="50" r="G191"/>
      <c t="s" s="50" r="H191">
        <v>1280</v>
      </c>
      <c t="str" s="100" r="I191">
        <f>MID(A191,10,2)</f>
        <v>PN</v>
      </c>
      <c t="str" s="50" r="J191">
        <f>MID(A191,12,3)</f>
        <v>03A</v>
      </c>
      <c t="str" s="50" r="K191">
        <f>VLOOKUP(I191,NodeType!A$2:D$37,4,FALSE)</f>
        <v>Primary Node</v>
      </c>
      <c t="str" s="36" r="L191">
        <f>J191</f>
        <v>03A</v>
      </c>
      <c t="str" s="50" r="M191">
        <f>VLOOKUP(F191,Subsites!A$2:G$61,7,FALSE)</f>
        <v>Regional Axial</v>
      </c>
      <c t="str" s="50" r="N191">
        <f>K191 &amp; IF(ISBLANK(L191),"",(" " &amp; L191))</f>
        <v>Primary Node 03A</v>
      </c>
      <c t="str" s="50" r="O191">
        <f>(N191 &amp; " - ") &amp; M191</f>
        <v>Primary Node 03A - Regional Axial</v>
      </c>
      <c t="s" s="50" r="P191">
        <v>980</v>
      </c>
      <c t="s" s="50" r="Q191">
        <v>981</v>
      </c>
      <c t="s" s="50" r="R191">
        <v>650</v>
      </c>
      <c t="s" s="50" r="S191">
        <v>14</v>
      </c>
      <c s="91" r="T191"/>
      <c s="32" r="U191">
        <v>41153</v>
      </c>
      <c s="102" r="V191"/>
      <c t="s" s="47" r="W191">
        <v>969</v>
      </c>
      <c s="50" r="X191"/>
      <c t="s" s="100" r="Y191">
        <v>982</v>
      </c>
      <c t="s" s="50" r="Z191">
        <v>1289</v>
      </c>
      <c t="s" s="100" r="AA191">
        <v>984</v>
      </c>
      <c t="s" s="59" r="AB191">
        <v>916</v>
      </c>
      <c t="s" s="59" r="AC191">
        <v>919</v>
      </c>
      <c t="s" s="59" r="AD191">
        <v>921</v>
      </c>
    </row>
    <row customHeight="1" r="192" ht="12.0">
      <c t="s" s="50" r="A192">
        <v>1290</v>
      </c>
      <c s="50" r="B192"/>
      <c s="50" r="C192"/>
      <c t="str" s="35" r="D192">
        <f>if((A192=H192),"1","")</f>
        <v>1</v>
      </c>
      <c t="s" s="50" r="E192">
        <v>9</v>
      </c>
      <c t="s" s="50" r="F192">
        <v>925</v>
      </c>
      <c s="50" r="G192"/>
      <c t="s" s="50" r="H192">
        <v>1290</v>
      </c>
      <c t="str" s="100" r="I192">
        <f>MID(A192,10,2)</f>
        <v>LV</v>
      </c>
      <c t="str" s="50" r="J192">
        <f>MID(A192,12,3)</f>
        <v>03A</v>
      </c>
      <c t="str" s="50" r="K192">
        <f>VLOOKUP(I192,NodeType!A$2:D$37,4,FALSE)</f>
        <v>Low Voltage Node</v>
      </c>
      <c t="str" s="36" r="L192">
        <f>J192</f>
        <v>03A</v>
      </c>
      <c t="str" s="50" r="M192">
        <f>VLOOKUP(F192,Subsites!A$2:G$61,7,FALSE)</f>
        <v>Regional Axial Base</v>
      </c>
      <c t="str" s="50" r="N192">
        <f>K192 &amp; IF(ISBLANK(L192),"",(" " &amp; L192))</f>
        <v>Low Voltage Node 03A</v>
      </c>
      <c t="str" s="50" r="O192">
        <f>(N192 &amp; " - ") &amp; M192</f>
        <v>Low Voltage Node 03A - Regional Axial Base</v>
      </c>
      <c t="s" s="50" r="P192">
        <v>980</v>
      </c>
      <c t="s" s="50" r="Q192">
        <v>981</v>
      </c>
      <c t="s" s="50" r="R192">
        <v>650</v>
      </c>
      <c t="s" s="50" r="S192">
        <v>14</v>
      </c>
      <c s="91" r="T192"/>
      <c s="32" r="U192"/>
      <c s="102" r="V192"/>
      <c s="106" r="W192"/>
      <c t="s" s="50" r="X192">
        <v>1267</v>
      </c>
      <c t="s" s="100" r="Y192">
        <v>755</v>
      </c>
      <c t="s" s="50" r="Z192">
        <v>1280</v>
      </c>
      <c t="s" s="100" r="AA192">
        <v>762</v>
      </c>
      <c t="s" s="59" r="AB192">
        <v>1291</v>
      </c>
      <c t="s" s="59" r="AC192">
        <v>1292</v>
      </c>
      <c t="s" s="59" r="AD192">
        <v>1293</v>
      </c>
    </row>
    <row customHeight="1" r="193" ht="12.0">
      <c t="s" s="50" r="A193">
        <v>1294</v>
      </c>
      <c s="50" r="B193"/>
      <c s="50" r="C193"/>
      <c t="str" s="35" r="D193">
        <f>if((A193=H193),"1","")</f>
        <v>1</v>
      </c>
      <c s="50" r="E193"/>
      <c t="s" s="50" r="F193">
        <v>925</v>
      </c>
      <c s="50" r="G193"/>
      <c t="s" s="50" r="H193">
        <v>1294</v>
      </c>
      <c t="str" s="100" r="I193">
        <f>MID(A193,10,2)</f>
        <v>MJ</v>
      </c>
      <c t="str" s="50" r="J193">
        <f>MID(A193,12,3)</f>
        <v>03A</v>
      </c>
      <c t="str" s="50" r="K193">
        <f>VLOOKUP(I193,NodeType!A$2:D$37,4,FALSE)</f>
        <v>Medium Power JBox</v>
      </c>
      <c t="str" s="36" r="L193">
        <f>J193</f>
        <v>03A</v>
      </c>
      <c t="str" s="50" r="M193">
        <f>VLOOKUP(F193,Subsites!A$2:G$61,7,FALSE)</f>
        <v>Regional Axial Base</v>
      </c>
      <c t="str" s="50" r="N193">
        <f>K193 &amp; IF(ISBLANK(L193),"",(" " &amp; L193))</f>
        <v>Medium Power JBox 03A</v>
      </c>
      <c t="str" s="50" r="O193">
        <f>(N193 &amp; " - ") &amp; M193</f>
        <v>Medium Power JBox 03A - Regional Axial Base</v>
      </c>
      <c t="s" s="50" r="P193">
        <v>980</v>
      </c>
      <c t="s" s="50" r="Q193">
        <v>981</v>
      </c>
      <c t="s" s="50" r="R193">
        <v>650</v>
      </c>
      <c t="s" s="50" r="S193">
        <v>14</v>
      </c>
      <c s="91" r="T193"/>
      <c s="32" r="U193"/>
      <c s="102" r="V193"/>
      <c s="106" r="W193"/>
      <c s="50" r="X193"/>
      <c t="s" s="100" r="Y193">
        <v>755</v>
      </c>
      <c t="s" s="50" r="Z193">
        <v>1280</v>
      </c>
      <c t="s" s="100" r="AA193">
        <v>830</v>
      </c>
      <c t="s" s="59" r="AB193">
        <v>1295</v>
      </c>
      <c t="s" s="59" r="AC193">
        <v>1296</v>
      </c>
      <c t="s" s="59" r="AD193">
        <v>1297</v>
      </c>
    </row>
    <row customHeight="1" r="194" ht="12.0">
      <c t="s" s="50" r="A194">
        <v>1298</v>
      </c>
      <c s="50" r="B194"/>
      <c s="50" r="C194"/>
      <c t="str" s="35" r="D194">
        <f>if((A194=H194),"1","")</f>
        <v>1</v>
      </c>
      <c s="50" r="E194"/>
      <c t="s" s="50" r="F194">
        <v>928</v>
      </c>
      <c s="50" r="G194"/>
      <c t="s" s="50" r="H194">
        <v>1298</v>
      </c>
      <c t="str" s="100" r="I194">
        <f>MID(A194,10,2)</f>
        <v>DP</v>
      </c>
      <c t="str" s="50" r="J194">
        <f>MID(A194,12,3)</f>
        <v>03A</v>
      </c>
      <c t="str" s="50" r="K194">
        <f>VLOOKUP(I194,NodeType!A$2:D$37,4,FALSE)</f>
        <v>Deep Profiler Mooring</v>
      </c>
      <c t="str" s="36" r="L194">
        <f>J194</f>
        <v>03A</v>
      </c>
      <c t="str" s="50" r="M194">
        <f>VLOOKUP(F194,Subsites!A$2:G$61,7,FALSE)</f>
        <v>Regional Axial Base</v>
      </c>
      <c t="str" s="50" r="N194">
        <f>K194 &amp; IF(ISBLANK(L194),"",(" " &amp; L194))</f>
        <v>Deep Profiler Mooring 03A</v>
      </c>
      <c t="str" s="50" r="O194">
        <f>(N194 &amp; " - ") &amp; M194</f>
        <v>Deep Profiler Mooring 03A - Regional Axial Base</v>
      </c>
      <c t="s" s="50" r="P194">
        <v>1018</v>
      </c>
      <c t="s" s="50" r="Q194">
        <v>981</v>
      </c>
      <c t="s" s="50" r="R194">
        <v>650</v>
      </c>
      <c t="s" s="50" r="S194">
        <v>14</v>
      </c>
      <c s="91" r="T194"/>
      <c s="32" r="U194"/>
      <c s="102" r="V194"/>
      <c s="50" r="W194"/>
      <c s="50" r="X194"/>
      <c s="100" r="Y194"/>
      <c t="s" s="50" r="Z194">
        <v>1290</v>
      </c>
      <c s="100" r="AA194"/>
      <c t="s" s="59" r="AB194">
        <v>1299</v>
      </c>
      <c t="s" s="59" r="AC194">
        <v>1300</v>
      </c>
      <c t="s" s="59" r="AD194">
        <v>1301</v>
      </c>
    </row>
    <row customHeight="1" r="195" ht="12.0">
      <c t="s" s="50" r="A195">
        <v>1302</v>
      </c>
      <c s="50" r="B195"/>
      <c s="50" r="C195"/>
      <c t="str" s="35" r="D195">
        <f>if((A195=H195),"1","")</f>
        <v>1</v>
      </c>
      <c s="50" r="E195"/>
      <c t="s" s="50" r="F195">
        <v>928</v>
      </c>
      <c s="50" r="G195"/>
      <c t="s" s="50" r="H195">
        <v>1302</v>
      </c>
      <c t="str" s="100" r="I195">
        <f>MID(A195,10,2)</f>
        <v>LJ</v>
      </c>
      <c t="str" s="50" r="J195">
        <f>MID(A195,12,3)</f>
        <v>03A</v>
      </c>
      <c t="str" s="50" r="K195">
        <f>VLOOKUP(I195,NodeType!A$2:D$37,4,FALSE)</f>
        <v>Low Power JBox</v>
      </c>
      <c t="str" s="36" r="L195">
        <f>J195</f>
        <v>03A</v>
      </c>
      <c t="str" s="50" r="M195">
        <f>VLOOKUP(F195,Subsites!A$2:G$61,7,FALSE)</f>
        <v>Regional Axial Base</v>
      </c>
      <c t="str" s="50" r="N195">
        <f>K195 &amp; IF(ISBLANK(L195),"",(" " &amp; L195))</f>
        <v>Low Power JBox 03A</v>
      </c>
      <c t="str" s="50" r="O195">
        <f>(N195 &amp; " - ") &amp; M195</f>
        <v>Low Power JBox 03A - Regional Axial Base</v>
      </c>
      <c t="s" s="50" r="P195">
        <v>980</v>
      </c>
      <c t="s" s="50" r="Q195">
        <v>981</v>
      </c>
      <c t="s" s="50" r="R195">
        <v>650</v>
      </c>
      <c t="s" s="50" r="S195">
        <v>14</v>
      </c>
      <c s="91" r="T195"/>
      <c s="32" r="U195"/>
      <c s="102" r="V195"/>
      <c s="50" r="W195"/>
      <c s="50" r="X195"/>
      <c t="s" s="100" r="Y195">
        <v>755</v>
      </c>
      <c t="s" s="50" r="Z195">
        <v>1290</v>
      </c>
      <c t="s" s="100" r="AA195">
        <v>783</v>
      </c>
      <c t="s" s="59" r="AB195">
        <v>1303</v>
      </c>
      <c t="s" s="59" r="AC195">
        <v>1304</v>
      </c>
      <c t="s" s="59" r="AD195">
        <v>1293</v>
      </c>
    </row>
    <row customHeight="1" r="196" ht="12.0">
      <c t="s" s="50" r="A196">
        <v>1305</v>
      </c>
      <c s="50" r="B196"/>
      <c s="50" r="C196"/>
      <c t="str" s="35" r="D196">
        <f>if((A196=H196),"1","")</f>
        <v>1</v>
      </c>
      <c t="s" s="50" r="E196">
        <v>9</v>
      </c>
      <c t="s" s="50" r="F196">
        <v>928</v>
      </c>
      <c s="50" r="G196"/>
      <c t="s" s="50" r="H196">
        <v>1305</v>
      </c>
      <c t="str" s="100" r="I196">
        <f>MID(A196,10,2)</f>
        <v>SR</v>
      </c>
      <c t="str" s="50" r="J196">
        <f>MID(A196,12,3)</f>
        <v>03A</v>
      </c>
      <c t="str" s="50" r="K196">
        <f>VLOOKUP(I196,NodeType!A$2:D$37,4,FALSE)</f>
        <v>Shallow Profiler Mooring</v>
      </c>
      <c t="str" s="36" r="L196">
        <f>J196</f>
        <v>03A</v>
      </c>
      <c t="str" s="50" r="M196">
        <f>VLOOKUP(F196,Subsites!A$2:G$61,7,FALSE)</f>
        <v>Regional Axial Base</v>
      </c>
      <c t="str" s="50" r="N196">
        <f>K196 &amp; IF(ISBLANK(L196),"",(" " &amp; L196))</f>
        <v>Shallow Profiler Mooring 03A</v>
      </c>
      <c t="str" s="50" r="O196">
        <f>(N196 &amp; " - ") &amp; M196</f>
        <v>Shallow Profiler Mooring 03A - Regional Axial Base</v>
      </c>
      <c t="s" s="50" r="P196">
        <v>1024</v>
      </c>
      <c t="s" s="50" r="Q196">
        <v>981</v>
      </c>
      <c t="s" s="50" r="R196">
        <v>650</v>
      </c>
      <c t="s" s="50" r="S196">
        <v>14</v>
      </c>
      <c s="91" r="T196"/>
      <c s="32" r="U196"/>
      <c s="102" r="V196"/>
      <c s="50" r="W196"/>
      <c s="50" r="X196"/>
      <c s="100" r="Y196"/>
      <c s="50" r="Z196"/>
      <c s="100" r="AA196"/>
      <c s="59" r="AB196"/>
      <c s="59" r="AC196"/>
      <c s="59" r="AD196"/>
    </row>
    <row customHeight="1" r="197" ht="12.0">
      <c t="s" s="50" r="A197">
        <v>1306</v>
      </c>
      <c s="50" r="B197"/>
      <c s="50" r="C197"/>
      <c t="str" s="35" r="D197">
        <f>if((A197=H197),"1","")</f>
        <v/>
      </c>
      <c s="50" r="E197"/>
      <c t="s" s="50" r="F197">
        <v>928</v>
      </c>
      <c t="s" s="50" r="G197">
        <v>1305</v>
      </c>
      <c t="s" s="50" r="H197">
        <v>1305</v>
      </c>
      <c t="str" s="100" r="I197">
        <f>MID(A197,10,2)</f>
        <v>PC</v>
      </c>
      <c t="str" s="50" r="J197">
        <f>MID(A197,12,3)</f>
        <v>03A</v>
      </c>
      <c t="str" s="50" r="K197">
        <f>VLOOKUP(I197,NodeType!A$2:D$37,4,FALSE)</f>
        <v>200m Platform</v>
      </c>
      <c t="str" s="36" r="L197">
        <f>J197</f>
        <v>03A</v>
      </c>
      <c t="str" s="50" r="M197">
        <f>VLOOKUP(F197,Subsites!A$2:G$61,7,FALSE)</f>
        <v>Regional Axial Base</v>
      </c>
      <c t="str" s="50" r="N197">
        <f>K197 &amp; IF(ISBLANK(L197),"",(" " &amp; L197))</f>
        <v>200m Platform 03A</v>
      </c>
      <c t="str" s="50" r="O197">
        <f>(N197 &amp; " - ") &amp; M197</f>
        <v>200m Platform 03A - Regional Axial Base</v>
      </c>
      <c t="s" s="50" r="P197">
        <v>980</v>
      </c>
      <c t="s" s="50" r="Q197">
        <v>981</v>
      </c>
      <c t="s" s="50" r="R197">
        <v>650</v>
      </c>
      <c t="s" s="50" r="S197">
        <v>14</v>
      </c>
      <c s="91" r="T197"/>
      <c s="32" r="U197"/>
      <c s="102" r="V197"/>
      <c s="50" r="W197"/>
      <c s="50" r="X197"/>
      <c t="s" s="100" r="Y197">
        <v>755</v>
      </c>
      <c t="s" s="50" r="Z197">
        <v>1290</v>
      </c>
      <c t="s" s="100" r="AA197">
        <v>762</v>
      </c>
      <c s="59" r="AB197"/>
      <c s="59" r="AC197"/>
      <c s="59" r="AD197"/>
    </row>
    <row customHeight="1" r="198" ht="12.0">
      <c t="s" s="50" r="A198">
        <v>1307</v>
      </c>
      <c s="50" r="B198"/>
      <c s="50" r="C198"/>
      <c t="str" s="35" r="D198">
        <f>if((A198=H198),"1","")</f>
        <v/>
      </c>
      <c t="s" s="50" r="E198">
        <v>9</v>
      </c>
      <c t="s" s="50" r="F198">
        <v>928</v>
      </c>
      <c t="s" s="50" r="G198">
        <v>1305</v>
      </c>
      <c t="s" s="50" r="H198">
        <v>1305</v>
      </c>
      <c t="str" s="100" r="I198">
        <f>MID(A198,10,2)</f>
        <v>SC</v>
      </c>
      <c t="str" s="50" r="J198">
        <f>MID(A198,12,3)</f>
        <v>03A</v>
      </c>
      <c t="str" s="50" r="K198">
        <f>VLOOKUP(I198,NodeType!A$2:D$37,4,FALSE)</f>
        <v>Shallow Profiler Controller</v>
      </c>
      <c t="str" s="36" r="L198">
        <f>J198</f>
        <v>03A</v>
      </c>
      <c t="str" s="50" r="M198">
        <f>VLOOKUP(F198,Subsites!A$2:G$61,7,FALSE)</f>
        <v>Regional Axial Base</v>
      </c>
      <c t="str" s="50" r="N198">
        <f>K198 &amp; IF(ISBLANK(L198),"",(" " &amp; L198))</f>
        <v>Shallow Profiler Controller 03A</v>
      </c>
      <c t="str" s="50" r="O198">
        <f>(N198 &amp; " - ") &amp; M198</f>
        <v>Shallow Profiler Controller 03A - Regional Axial Base</v>
      </c>
      <c t="s" s="50" r="P198">
        <v>1024</v>
      </c>
      <c t="s" s="50" r="Q198">
        <v>981</v>
      </c>
      <c t="s" s="50" r="R198">
        <v>650</v>
      </c>
      <c t="s" s="50" r="S198">
        <v>14</v>
      </c>
      <c s="91" r="T198"/>
      <c s="32" r="U198"/>
      <c s="102" r="V198"/>
      <c s="50" r="W198"/>
      <c s="50" r="X198"/>
      <c t="s" s="100" r="Y198">
        <v>755</v>
      </c>
      <c t="s" s="50" r="Z198">
        <v>1306</v>
      </c>
      <c t="s" s="100" r="AA198">
        <v>762</v>
      </c>
      <c t="s" s="59" r="AB198">
        <v>1299</v>
      </c>
      <c t="s" s="59" r="AC198">
        <v>1300</v>
      </c>
      <c t="s" s="59" r="AD198">
        <v>1027</v>
      </c>
    </row>
    <row customHeight="1" r="199" ht="12.0">
      <c t="s" s="50" r="A199">
        <v>1308</v>
      </c>
      <c s="50" r="B199"/>
      <c s="50" r="C199"/>
      <c t="str" s="35" r="D199">
        <f>if((A199=H199),"1","")</f>
        <v/>
      </c>
      <c s="50" r="E199"/>
      <c t="s" s="50" r="F199">
        <v>928</v>
      </c>
      <c t="s" s="50" r="G199">
        <v>1305</v>
      </c>
      <c t="s" s="50" r="H199">
        <v>1305</v>
      </c>
      <c t="str" s="100" r="I199">
        <f>MID(A199,10,2)</f>
        <v>SF</v>
      </c>
      <c t="str" s="50" r="J199">
        <f>MID(A199,12,3)</f>
        <v>03A</v>
      </c>
      <c t="str" s="50" r="K199">
        <f>VLOOKUP(I199,NodeType!A$2:D$37,4,FALSE)</f>
        <v>Shallow Profiler Science Float</v>
      </c>
      <c t="str" s="36" r="L199">
        <f>J199</f>
        <v>03A</v>
      </c>
      <c t="str" s="50" r="M199">
        <f>VLOOKUP(F199,Subsites!A$2:G$61,7,FALSE)</f>
        <v>Regional Axial Base</v>
      </c>
      <c t="str" s="50" r="N199">
        <f>K199 &amp; IF(ISBLANK(L199),"",(" " &amp; L199))</f>
        <v>Shallow Profiler Science Float 03A</v>
      </c>
      <c t="str" s="50" r="O199">
        <f>(N199 &amp; " - ") &amp; M199</f>
        <v>Shallow Profiler Science Float 03A - Regional Axial Base</v>
      </c>
      <c t="s" s="50" r="P199">
        <v>1024</v>
      </c>
      <c t="s" s="50" r="Q199">
        <v>981</v>
      </c>
      <c t="s" s="50" r="R199">
        <v>650</v>
      </c>
      <c t="s" s="50" r="S199">
        <v>14</v>
      </c>
      <c s="91" r="T199"/>
      <c s="32" r="U199"/>
      <c s="102" r="V199"/>
      <c s="50" r="W199"/>
      <c s="50" r="X199"/>
      <c t="s" s="100" r="Y199">
        <v>755</v>
      </c>
      <c t="s" s="50" r="Z199">
        <v>1307</v>
      </c>
      <c t="s" s="100" r="AA199">
        <v>772</v>
      </c>
      <c s="59" r="AB199"/>
      <c s="59" r="AC199"/>
      <c s="59" r="AD199"/>
    </row>
    <row customHeight="1" r="200" ht="12.0">
      <c t="s" s="50" r="A200">
        <v>1309</v>
      </c>
      <c s="50" r="B200"/>
      <c s="50" r="C200"/>
      <c t="str" s="35" r="D200">
        <f>if((A200=H200),"1","")</f>
        <v>1</v>
      </c>
      <c s="50" r="E200"/>
      <c t="s" s="50" r="F200">
        <v>931</v>
      </c>
      <c s="50" r="G200"/>
      <c t="s" s="50" r="H200">
        <v>1309</v>
      </c>
      <c t="str" s="100" r="I200">
        <f>MID(A200,10,2)</f>
        <v>MJ</v>
      </c>
      <c t="str" s="50" r="J200">
        <f>MID(A200,12,3)</f>
        <v>03F</v>
      </c>
      <c t="str" s="50" r="K200">
        <f>VLOOKUP(I200,NodeType!A$2:D$37,4,FALSE)</f>
        <v>Medium Power JBox</v>
      </c>
      <c t="str" s="36" r="L200">
        <f>J200</f>
        <v>03F</v>
      </c>
      <c t="str" s="50" r="M200">
        <f>VLOOKUP(F200,Subsites!A$2:G$61,7,FALSE)</f>
        <v>Regional Axial Central Caldera</v>
      </c>
      <c t="str" s="50" r="N200">
        <f>K200 &amp; IF(ISBLANK(L200),"",(" " &amp; L200))</f>
        <v>Medium Power JBox 03F</v>
      </c>
      <c t="str" s="50" r="O200">
        <f>(N200 &amp; " - ") &amp; M200</f>
        <v>Medium Power JBox 03F - Regional Axial Central Caldera</v>
      </c>
      <c t="s" s="50" r="P200">
        <v>980</v>
      </c>
      <c t="s" s="50" r="Q200">
        <v>981</v>
      </c>
      <c t="s" s="50" r="R200">
        <v>650</v>
      </c>
      <c t="s" s="50" r="S200">
        <v>14</v>
      </c>
      <c s="91" r="T200"/>
      <c s="32" r="U200"/>
      <c s="102" r="V200"/>
      <c s="106" r="W200"/>
      <c s="50" r="X200"/>
      <c t="s" s="100" r="Y200">
        <v>755</v>
      </c>
      <c t="s" s="50" r="Z200">
        <v>1279</v>
      </c>
      <c t="s" s="100" r="AA200">
        <v>755</v>
      </c>
      <c t="s" s="59" r="AB200">
        <v>1310</v>
      </c>
      <c t="s" s="59" r="AC200">
        <v>1311</v>
      </c>
      <c t="s" s="59" r="AD200">
        <v>1312</v>
      </c>
    </row>
    <row customHeight="1" r="201" ht="12.0">
      <c t="s" s="50" r="A201">
        <v>1313</v>
      </c>
      <c s="50" r="B201"/>
      <c s="50" r="C201"/>
      <c t="str" s="35" r="D201">
        <f>if((A201=H201),"1","")</f>
        <v>1</v>
      </c>
      <c s="50" r="E201"/>
      <c t="s" s="50" r="F201">
        <v>934</v>
      </c>
      <c s="50" r="G201"/>
      <c t="s" s="50" r="H201">
        <v>1313</v>
      </c>
      <c t="str" s="100" r="I201">
        <f>MID(A201,10,2)</f>
        <v>MJ</v>
      </c>
      <c t="str" s="50" r="J201">
        <f>MID(A201,12,3)</f>
        <v>03E</v>
      </c>
      <c t="str" s="50" r="K201">
        <f>VLOOKUP(I201,NodeType!A$2:D$37,4,FALSE)</f>
        <v>Medium Power JBox</v>
      </c>
      <c t="str" s="36" r="L201">
        <f>J201</f>
        <v>03E</v>
      </c>
      <c t="str" s="50" r="M201">
        <f>VLOOKUP(F201,Subsites!A$2:G$61,7,FALSE)</f>
        <v>Regional Axial Eastern Caldera</v>
      </c>
      <c t="str" s="50" r="N201">
        <f>K201 &amp; IF(ISBLANK(L201),"",(" " &amp; L201))</f>
        <v>Medium Power JBox 03E</v>
      </c>
      <c t="str" s="50" r="O201">
        <f>(N201 &amp; " - ") &amp; M201</f>
        <v>Medium Power JBox 03E - Regional Axial Eastern Caldera</v>
      </c>
      <c t="s" s="50" r="P201">
        <v>980</v>
      </c>
      <c t="s" s="50" r="Q201">
        <v>981</v>
      </c>
      <c t="s" s="50" r="R201">
        <v>650</v>
      </c>
      <c t="s" s="50" r="S201">
        <v>14</v>
      </c>
      <c s="91" r="T201"/>
      <c s="32" r="U201"/>
      <c s="102" r="V201"/>
      <c s="106" r="W201"/>
      <c s="50" r="X201"/>
      <c t="s" s="100" r="Y201">
        <v>755</v>
      </c>
      <c t="s" s="50" r="Z201">
        <v>1279</v>
      </c>
      <c t="s" s="100" r="AA201">
        <v>783</v>
      </c>
      <c t="s" s="59" r="AB201">
        <v>1314</v>
      </c>
      <c t="s" s="59" r="AC201">
        <v>1315</v>
      </c>
      <c t="s" s="59" r="AD201">
        <v>1316</v>
      </c>
    </row>
    <row customHeight="1" r="202" ht="12.0">
      <c t="s" s="50" r="A202">
        <v>1317</v>
      </c>
      <c s="50" r="B202"/>
      <c s="50" r="C202"/>
      <c t="str" s="35" r="D202">
        <f>if((A202=H202),"1","")</f>
        <v>1</v>
      </c>
      <c s="50" r="E202"/>
      <c t="s" s="50" r="F202">
        <v>937</v>
      </c>
      <c s="50" r="G202"/>
      <c t="s" s="50" r="H202">
        <v>1317</v>
      </c>
      <c t="str" s="100" r="I202">
        <f>MID(A202,10,2)</f>
        <v>MJ</v>
      </c>
      <c t="str" s="50" r="J202">
        <f>MID(A202,12,3)</f>
        <v>03C</v>
      </c>
      <c t="str" s="50" r="K202">
        <f>VLOOKUP(I202,NodeType!A$2:D$37,4,FALSE)</f>
        <v>Medium Power JBox</v>
      </c>
      <c t="str" s="36" r="L202">
        <f>J202</f>
        <v>03C</v>
      </c>
      <c t="str" s="50" r="M202">
        <f>VLOOKUP(F202,Subsites!A$2:G$61,7,FALSE)</f>
        <v>Regional Axial International District</v>
      </c>
      <c t="str" s="50" r="N202">
        <f>K202 &amp; IF(ISBLANK(L202),"",(" " &amp; L202))</f>
        <v>Medium Power JBox 03C</v>
      </c>
      <c t="str" s="50" r="O202">
        <f>(N202 &amp; " - ") &amp; M202</f>
        <v>Medium Power JBox 03C - Regional Axial International District</v>
      </c>
      <c t="s" s="50" r="P202">
        <v>980</v>
      </c>
      <c t="s" s="50" r="Q202">
        <v>981</v>
      </c>
      <c t="s" s="50" r="R202">
        <v>650</v>
      </c>
      <c t="s" s="50" r="S202">
        <v>14</v>
      </c>
      <c s="91" r="T202"/>
      <c s="32" r="U202"/>
      <c s="102" r="V202"/>
      <c s="106" r="W202"/>
      <c s="50" r="X202"/>
      <c t="s" s="100" r="Y202">
        <v>755</v>
      </c>
      <c t="s" s="50" r="Z202">
        <v>1279</v>
      </c>
      <c t="s" s="100" r="AA202">
        <v>830</v>
      </c>
      <c t="s" s="59" r="AB202">
        <v>1318</v>
      </c>
      <c t="s" s="59" r="AC202">
        <v>1319</v>
      </c>
      <c t="s" s="59" r="AD202">
        <v>1320</v>
      </c>
    </row>
    <row customHeight="1" r="203" ht="12.0">
      <c t="s" s="50" r="A203">
        <v>1321</v>
      </c>
      <c s="50" r="B203"/>
      <c s="50" r="C203"/>
      <c t="str" s="35" r="D203">
        <f>if((A203=H203),"1","")</f>
        <v>1</v>
      </c>
      <c s="50" r="E203"/>
      <c t="s" s="50" r="F203">
        <v>941</v>
      </c>
      <c s="50" r="G203"/>
      <c t="s" s="50" r="H203">
        <v>1321</v>
      </c>
      <c t="str" s="100" r="I203">
        <f>MID(A203,10,2)</f>
        <v>MJ</v>
      </c>
      <c t="str" s="50" r="J203">
        <f>MID(A203,12,3)</f>
        <v>03D</v>
      </c>
      <c t="str" s="50" r="K203">
        <f>VLOOKUP(I203,NodeType!A$2:D$37,4,FALSE)</f>
        <v>Medium Power JBox</v>
      </c>
      <c t="str" s="36" r="L203">
        <f>J203</f>
        <v>03D</v>
      </c>
      <c t="str" s="50" r="M203">
        <f>VLOOKUP(F203,Subsites!A$2:G$61,7,FALSE)</f>
        <v>Regional Axial International District</v>
      </c>
      <c t="str" s="50" r="N203">
        <f>K203 &amp; IF(ISBLANK(L203),"",(" " &amp; L203))</f>
        <v>Medium Power JBox 03D</v>
      </c>
      <c t="str" s="50" r="O203">
        <f>(N203 &amp; " - ") &amp; M203</f>
        <v>Medium Power JBox 03D - Regional Axial International District</v>
      </c>
      <c t="s" s="50" r="P203">
        <v>980</v>
      </c>
      <c t="s" s="50" r="Q203">
        <v>981</v>
      </c>
      <c t="s" s="50" r="R203">
        <v>650</v>
      </c>
      <c t="s" s="50" r="S203">
        <v>14</v>
      </c>
      <c s="91" r="T203"/>
      <c s="32" r="U203"/>
      <c s="102" r="V203"/>
      <c s="106" r="W203"/>
      <c s="50" r="X203"/>
      <c t="s" s="100" r="Y203">
        <v>755</v>
      </c>
      <c t="s" s="50" r="Z203">
        <v>1279</v>
      </c>
      <c t="s" s="100" r="AA203">
        <v>772</v>
      </c>
      <c t="s" s="59" r="AB203">
        <v>1322</v>
      </c>
      <c t="s" s="59" r="AC203">
        <v>1323</v>
      </c>
      <c t="s" s="59" r="AD203">
        <v>920</v>
      </c>
    </row>
    <row customHeight="1" r="204" ht="12.0">
      <c t="s" s="50" r="A204">
        <v>1289</v>
      </c>
      <c s="50" r="B204"/>
      <c s="50" r="C204"/>
      <c t="str" s="35" r="D204">
        <f>if((A204=H204),"1","")</f>
        <v>1</v>
      </c>
      <c t="s" s="50" r="E204">
        <v>9</v>
      </c>
      <c t="s" s="50" r="F204">
        <v>944</v>
      </c>
      <c s="50" r="G204"/>
      <c t="s" s="50" r="H204">
        <v>1289</v>
      </c>
      <c t="str" s="100" r="I204">
        <f>MID(A204,10,2)</f>
        <v>PN</v>
      </c>
      <c t="str" s="50" r="J204">
        <f>MID(A204,12,3)</f>
        <v>05A</v>
      </c>
      <c t="str" s="50" r="K204">
        <f>VLOOKUP(I204,NodeType!A$2:D$37,4,FALSE)</f>
        <v>Primary Node</v>
      </c>
      <c t="str" s="36" r="L204">
        <f>J204</f>
        <v>05A</v>
      </c>
      <c t="str" s="50" r="M204">
        <f>VLOOKUP(F204,Subsites!A$2:G$61,7,FALSE)</f>
        <v>Regional Mid Plate</v>
      </c>
      <c t="str" s="50" r="N204">
        <f>K204 &amp; IF(ISBLANK(L204),"",(" " &amp; L204))</f>
        <v>Primary Node 05A</v>
      </c>
      <c t="str" s="50" r="O204">
        <f>(N204 &amp; " - ") &amp; M204</f>
        <v>Primary Node 05A - Regional Mid Plate</v>
      </c>
      <c t="s" s="50" r="P204">
        <v>980</v>
      </c>
      <c t="s" s="50" r="Q204">
        <v>981</v>
      </c>
      <c t="s" s="50" r="R204">
        <v>650</v>
      </c>
      <c t="s" s="50" r="S204">
        <v>14</v>
      </c>
      <c s="91" r="T204"/>
      <c s="32" r="U204">
        <v>41153</v>
      </c>
      <c s="102" r="V204"/>
      <c t="s" s="47" r="W204">
        <v>969</v>
      </c>
      <c s="50" r="X204"/>
      <c t="s" s="100" r="Y204">
        <v>982</v>
      </c>
      <c t="s" s="50" r="Z204">
        <v>1243</v>
      </c>
      <c t="s" s="100" r="AA204">
        <v>1261</v>
      </c>
      <c t="s" s="59" r="AB204">
        <v>946</v>
      </c>
      <c t="s" s="59" r="AC204">
        <v>947</v>
      </c>
      <c t="s" s="59" r="AD204">
        <v>1324</v>
      </c>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3.57" defaultRowHeight="15.0"/>
  <cols>
    <col min="1" customWidth="1" max="1" width="8.43"/>
    <col min="2" customWidth="1" max="2" width="29.14"/>
    <col min="3" customWidth="1" max="3" width="33.86"/>
    <col min="4" customWidth="1" max="4" width="38.71"/>
    <col min="5" customWidth="1" max="5" width="32.0"/>
    <col min="6" customWidth="1" max="6" width="19.43"/>
    <col min="8" customWidth="1" max="11" width="10.57"/>
    <col min="12" customWidth="1" max="12" width="40.71"/>
  </cols>
  <sheetData>
    <row customHeight="1" s="101" customFormat="1" r="1" ht="12.75">
      <c t="s" s="20" r="A1">
        <v>100</v>
      </c>
      <c t="s" s="20" r="B1">
        <v>654</v>
      </c>
      <c t="s" s="20" r="C1">
        <v>102</v>
      </c>
      <c t="s" s="20" r="D1">
        <v>64</v>
      </c>
      <c t="s" s="20" r="E1">
        <v>1325</v>
      </c>
      <c t="s" s="20" r="F1">
        <v>1326</v>
      </c>
      <c t="s" s="20" r="G1">
        <v>1327</v>
      </c>
      <c t="s" s="20" r="H1">
        <v>579</v>
      </c>
      <c t="s" s="20" r="I1">
        <v>1328</v>
      </c>
      <c t="s" s="20" r="J1">
        <v>1329</v>
      </c>
      <c t="s" s="44" r="K1">
        <v>1330</v>
      </c>
      <c t="s" s="44" r="L1">
        <v>554</v>
      </c>
    </row>
    <row customHeight="1" r="2" ht="12.75">
      <c t="s" s="100" r="A2">
        <v>1331</v>
      </c>
      <c s="50" r="B2"/>
      <c t="s" s="100" r="C2">
        <v>1332</v>
      </c>
      <c t="s" s="100" r="D2">
        <v>1332</v>
      </c>
      <c t="str" s="100" r="E2">
        <f>C2</f>
        <v>AUV Dock</v>
      </c>
      <c t="s" s="100" r="F2">
        <v>1333</v>
      </c>
      <c s="100" r="G2"/>
      <c t="s" s="100" r="H2">
        <v>1334</v>
      </c>
      <c s="100" r="I2"/>
      <c t="s" s="100" r="J2">
        <v>218</v>
      </c>
      <c t="s" s="100" r="K2">
        <v>14</v>
      </c>
      <c s="50" r="L2"/>
    </row>
    <row customHeight="1" r="3" ht="12.75">
      <c t="s" s="100" r="A3">
        <v>1335</v>
      </c>
      <c t="s" s="50" r="B3">
        <v>1336</v>
      </c>
      <c t="s" s="100" r="C3">
        <v>1337</v>
      </c>
      <c t="s" s="100" r="D3">
        <v>1336</v>
      </c>
      <c t="str" s="100" r="E3">
        <f>C3</f>
        <v>Automous Underwater Vehicle</v>
      </c>
      <c t="s" s="100" r="F3">
        <v>1336</v>
      </c>
      <c s="100" r="G3"/>
      <c t="s" s="100" r="H3">
        <v>1334</v>
      </c>
      <c t="s" s="100" r="I3">
        <v>174</v>
      </c>
      <c s="100" r="J3"/>
      <c s="50" r="K3"/>
      <c s="50" r="L3"/>
    </row>
    <row customHeight="1" r="4" ht="12.75">
      <c t="s" s="100" r="A4">
        <v>1338</v>
      </c>
      <c t="s" s="50" r="B4">
        <v>1339</v>
      </c>
      <c t="s" s="100" r="C4">
        <v>1340</v>
      </c>
      <c t="s" s="100" r="D4">
        <v>1340</v>
      </c>
      <c t="str" s="100" r="E4">
        <f>C4</f>
        <v>Benthic Experiment Package</v>
      </c>
      <c t="s" s="100" r="F4">
        <v>1341</v>
      </c>
      <c s="100" r="G4"/>
      <c t="s" s="100" r="H4">
        <v>1334</v>
      </c>
      <c s="100" r="I4"/>
      <c s="100" r="J4"/>
      <c t="s" s="100" r="K4">
        <v>14</v>
      </c>
      <c s="50" r="L4"/>
    </row>
    <row customHeight="1" r="5" ht="12.75">
      <c t="s" s="100" r="A5">
        <v>660</v>
      </c>
      <c s="50" r="B5"/>
      <c t="s" s="100" r="C5">
        <v>1342</v>
      </c>
      <c t="s" s="100" r="D5">
        <v>1342</v>
      </c>
      <c t="str" s="100" r="E5">
        <f>C5</f>
        <v>Surface Piercing Profiler Mooring</v>
      </c>
      <c t="s" s="100" r="F5">
        <v>1343</v>
      </c>
      <c s="100" r="G5"/>
      <c t="s" s="100" r="H5">
        <v>1334</v>
      </c>
      <c s="100" r="I5"/>
      <c s="100" r="J5"/>
      <c t="s" s="100" r="K5">
        <v>14</v>
      </c>
      <c s="50" r="L5"/>
    </row>
    <row customHeight="1" r="6" ht="12.75">
      <c t="s" s="100" r="A6">
        <v>1344</v>
      </c>
      <c t="s" s="50" r="B6">
        <v>1345</v>
      </c>
      <c t="s" s="100" r="C6">
        <v>1345</v>
      </c>
      <c t="s" s="100" r="D6">
        <v>1345</v>
      </c>
      <c t="str" s="100" r="E6">
        <f>C6</f>
        <v>Commissioning Support Hardware</v>
      </c>
      <c t="s" s="100" r="F6">
        <v>1346</v>
      </c>
      <c s="100" r="G6"/>
      <c s="100" r="H6"/>
      <c s="100" r="I6"/>
      <c s="100" r="J6"/>
      <c s="50" r="K6"/>
      <c s="50" r="L6"/>
    </row>
    <row customHeight="1" r="7" ht="12.75">
      <c t="s" s="100" r="A7">
        <v>1347</v>
      </c>
      <c t="s" s="50" r="B7">
        <v>1348</v>
      </c>
      <c t="s" s="100" r="C7">
        <v>1348</v>
      </c>
      <c t="s" s="100" r="D7">
        <v>1349</v>
      </c>
      <c t="str" s="100" r="E7">
        <f>C7</f>
        <v>Deep Profiler</v>
      </c>
      <c t="s" s="100" r="F7">
        <v>1343</v>
      </c>
      <c s="100" r="G7"/>
      <c t="s" s="100" r="H7">
        <v>1334</v>
      </c>
      <c s="100" r="I7"/>
      <c s="100" r="J7"/>
      <c s="50" r="K7"/>
      <c s="50" r="L7"/>
    </row>
    <row customHeight="1" r="8" ht="12.75">
      <c t="s" s="50" r="A8">
        <v>1350</v>
      </c>
      <c t="s" s="50" r="B8">
        <v>1351</v>
      </c>
      <c t="s" s="50" r="C8">
        <v>1351</v>
      </c>
      <c t="s" s="50" r="D8">
        <v>1352</v>
      </c>
      <c t="str" s="100" r="E8">
        <f>C8</f>
        <v>200 m Platform</v>
      </c>
      <c t="s" s="100" r="F8">
        <v>1343</v>
      </c>
      <c s="50" r="G8"/>
      <c s="100" r="H8"/>
      <c s="100" r="I8"/>
      <c s="100" r="J8"/>
      <c s="50" r="K8"/>
      <c s="50" r="L8"/>
    </row>
    <row customHeight="1" r="9" ht="12.75">
      <c t="s" s="100" r="A9">
        <v>1353</v>
      </c>
      <c s="50" r="B9"/>
      <c t="s" s="100" r="C9">
        <v>1354</v>
      </c>
      <c t="s" s="100" r="D9">
        <v>1354</v>
      </c>
      <c t="str" s="100" r="E9">
        <f>C9</f>
        <v>Low Power Sub-surface Mooring</v>
      </c>
      <c t="s" s="100" r="F9">
        <v>1341</v>
      </c>
      <c s="100" r="G9"/>
      <c t="s" s="100" r="H9">
        <v>1334</v>
      </c>
      <c s="100" r="I9"/>
      <c s="100" r="J9"/>
      <c t="s" s="100" r="K9">
        <v>14</v>
      </c>
      <c s="50" r="L9"/>
    </row>
    <row customHeight="1" r="10" ht="12.75">
      <c t="s" s="100" r="A10">
        <v>1355</v>
      </c>
      <c t="s" s="50" r="B10">
        <v>1356</v>
      </c>
      <c t="s" s="100" r="C10">
        <v>1357</v>
      </c>
      <c t="s" s="100" r="D10">
        <v>1358</v>
      </c>
      <c t="str" s="100" r="E10">
        <f>C10</f>
        <v>Ocean Glider</v>
      </c>
      <c t="s" s="100" r="F10">
        <v>1358</v>
      </c>
      <c s="100" r="G10"/>
      <c t="s" s="100" r="H10">
        <v>1334</v>
      </c>
      <c t="s" s="100" r="I10">
        <v>174</v>
      </c>
      <c s="100" r="J10"/>
      <c s="50" r="K10"/>
      <c s="50" r="L10"/>
    </row>
    <row customHeight="1" r="11" ht="12.75">
      <c t="s" s="100" r="A11">
        <v>205</v>
      </c>
      <c s="50" r="B11"/>
      <c t="s" s="100" r="C11">
        <v>1359</v>
      </c>
      <c t="s" s="100" r="D11">
        <v>1359</v>
      </c>
      <c t="str" s="100" r="E11">
        <f>C11</f>
        <v>Hybrid Profiler Mooring</v>
      </c>
      <c t="s" s="100" r="F11">
        <v>1341</v>
      </c>
      <c s="100" r="G11"/>
      <c t="s" s="100" r="H11">
        <v>1334</v>
      </c>
      <c s="100" r="I11"/>
      <c s="100" r="J11"/>
      <c t="s" s="100" r="K11">
        <v>14</v>
      </c>
      <c s="50" r="L11"/>
    </row>
    <row customHeight="1" r="12" ht="12.75">
      <c t="s" s="100" r="A12">
        <v>1360</v>
      </c>
      <c s="50" r="B12"/>
      <c t="s" s="100" r="C12">
        <v>1361</v>
      </c>
      <c t="s" s="100" r="D12">
        <v>1361</v>
      </c>
      <c t="str" s="100" r="E12">
        <f>C12</f>
        <v>High Power Surface Mooring</v>
      </c>
      <c t="s" s="100" r="F12">
        <v>1341</v>
      </c>
      <c s="100" r="G12"/>
      <c t="s" s="100" r="H12">
        <v>1334</v>
      </c>
      <c s="100" r="I12"/>
      <c s="100" r="J12"/>
      <c t="s" s="100" r="K12">
        <v>14</v>
      </c>
      <c s="50" r="L12"/>
    </row>
    <row customHeight="1" r="13" ht="12.75">
      <c t="s" s="100" r="A13">
        <v>1362</v>
      </c>
      <c t="s" s="50" r="B13">
        <v>1363</v>
      </c>
      <c t="s" s="100" r="C13">
        <v>1363</v>
      </c>
      <c t="s" s="100" r="D13">
        <v>1363</v>
      </c>
      <c t="str" s="100" r="E13">
        <f>C13</f>
        <v>Interface Box Camera</v>
      </c>
      <c t="s" s="100" r="F13">
        <v>1364</v>
      </c>
      <c s="100" r="G13"/>
      <c s="100" r="H13"/>
      <c s="100" r="I13"/>
      <c s="100" r="J13"/>
      <c s="50" r="K13"/>
      <c s="50" r="L13"/>
    </row>
    <row customHeight="1" r="14" ht="12.75">
      <c t="s" s="100" r="A14">
        <v>1365</v>
      </c>
      <c t="s" s="50" r="B14">
        <v>1366</v>
      </c>
      <c t="s" s="100" r="C14">
        <v>1366</v>
      </c>
      <c t="s" s="100" r="D14">
        <v>1367</v>
      </c>
      <c t="str" s="100" r="E14">
        <f>C14</f>
        <v>IF box HD camera</v>
      </c>
      <c t="s" s="100" r="F14">
        <v>1364</v>
      </c>
      <c s="100" r="G14"/>
      <c s="100" r="H14"/>
      <c s="100" r="I14"/>
      <c s="100" r="J14"/>
      <c s="50" r="K14"/>
      <c s="50" r="L14"/>
    </row>
    <row customHeight="1" r="15" ht="12.75">
      <c t="s" s="100" r="A15">
        <v>1368</v>
      </c>
      <c t="s" s="50" r="B15">
        <v>1369</v>
      </c>
      <c t="s" s="100" r="C15">
        <v>1370</v>
      </c>
      <c t="s" s="100" r="D15">
        <v>1370</v>
      </c>
      <c t="str" s="100" r="E15">
        <f>C15</f>
        <v>Low Power JBox</v>
      </c>
      <c t="s" s="100" r="F15">
        <v>1371</v>
      </c>
      <c t="s" s="50" r="G15">
        <v>1372</v>
      </c>
      <c t="s" s="100" r="H15">
        <v>1334</v>
      </c>
      <c s="100" r="I15"/>
      <c t="s" s="100" r="J15">
        <v>218</v>
      </c>
      <c s="50" r="K15"/>
      <c s="100" r="L15"/>
    </row>
    <row customHeight="1" r="16" ht="12.75">
      <c t="s" s="50" r="A16">
        <v>1373</v>
      </c>
      <c t="s" s="50" r="B16">
        <v>1374</v>
      </c>
      <c t="s" s="50" r="C16">
        <v>1374</v>
      </c>
      <c t="s" s="50" r="D16">
        <v>1374</v>
      </c>
      <c t="str" s="100" r="E16">
        <f>C16</f>
        <v>Low Voltage Node</v>
      </c>
      <c t="s" s="100" r="F16">
        <v>1371</v>
      </c>
      <c s="50" r="G16"/>
      <c t="s" s="100" r="H16">
        <v>1334</v>
      </c>
      <c s="100" r="I16"/>
      <c s="100" r="J16"/>
      <c s="50" r="K16"/>
      <c s="100" r="L16"/>
    </row>
    <row customHeight="1" r="17" ht="12.75">
      <c t="s" s="100" r="A17">
        <v>1375</v>
      </c>
      <c s="50" r="B17"/>
      <c t="s" s="100" r="C17">
        <v>1376</v>
      </c>
      <c t="s" s="100" r="D17">
        <v>1376</v>
      </c>
      <c t="str" s="100" r="E17">
        <f>C17</f>
        <v>Low Power Surface Mooring</v>
      </c>
      <c t="s" s="100" r="F17">
        <v>1341</v>
      </c>
      <c s="100" r="G17"/>
      <c t="s" s="100" r="H17">
        <v>1334</v>
      </c>
      <c s="100" r="I17"/>
      <c s="100" r="J17"/>
      <c t="s" s="100" r="K17">
        <v>14</v>
      </c>
      <c s="50" r="L17"/>
    </row>
    <row customHeight="1" r="18" ht="12.75">
      <c t="s" s="100" r="A18">
        <v>1377</v>
      </c>
      <c t="s" s="50" r="B18">
        <v>1378</v>
      </c>
      <c t="s" s="100" r="C18">
        <v>1378</v>
      </c>
      <c t="s" s="100" r="D18">
        <v>1378</v>
      </c>
      <c t="str" s="100" r="E18">
        <f>C18</f>
        <v>Multi-Function Node</v>
      </c>
      <c t="s" s="100" r="F18">
        <v>1371</v>
      </c>
      <c s="100" r="G18"/>
      <c s="100" r="H18"/>
      <c s="100" r="I18"/>
      <c t="s" s="100" r="J18">
        <v>218</v>
      </c>
      <c s="50" r="K18"/>
      <c s="50" r="L18"/>
    </row>
    <row customHeight="1" r="19" ht="12.75">
      <c t="s" s="100" r="A19">
        <v>1379</v>
      </c>
      <c t="s" s="50" r="B19">
        <v>1380</v>
      </c>
      <c t="s" s="50" r="C19">
        <v>1381</v>
      </c>
      <c t="s" s="50" r="D19">
        <v>1381</v>
      </c>
      <c t="str" s="100" r="E19">
        <f>C19</f>
        <v>Medium Power JBox</v>
      </c>
      <c t="s" s="100" r="F19">
        <v>1371</v>
      </c>
      <c s="50" r="G19"/>
      <c t="s" s="100" r="H19">
        <v>1334</v>
      </c>
      <c s="100" r="I19"/>
      <c t="s" s="100" r="J19">
        <v>218</v>
      </c>
      <c s="50" r="K19"/>
      <c s="100" r="L19"/>
    </row>
    <row customHeight="1" r="20" ht="12.75">
      <c t="s" s="100" r="A20">
        <v>1382</v>
      </c>
      <c t="s" s="50" r="B20">
        <v>1383</v>
      </c>
      <c t="s" s="100" r="C20">
        <v>1383</v>
      </c>
      <c t="s" s="100" r="D20">
        <v>1383</v>
      </c>
      <c t="str" s="100" r="E20">
        <f>C20</f>
        <v>Mid-Water Platform</v>
      </c>
      <c t="s" s="100" r="F20">
        <v>1341</v>
      </c>
      <c s="100" r="G20"/>
      <c s="100" r="H20"/>
      <c s="100" r="I20"/>
      <c t="s" s="100" r="J20">
        <v>218</v>
      </c>
      <c s="50" r="K20"/>
      <c s="50" r="L20"/>
    </row>
    <row customHeight="1" r="21" ht="12.75">
      <c t="s" s="100" r="A21">
        <v>1384</v>
      </c>
      <c t="s" s="50" r="B21">
        <v>1385</v>
      </c>
      <c t="s" s="50" r="C21">
        <v>1351</v>
      </c>
      <c t="s" s="50" r="D21">
        <v>1352</v>
      </c>
      <c t="str" s="100" r="E21">
        <f>C21</f>
        <v>200 m Platform</v>
      </c>
      <c t="s" s="100" r="F21">
        <v>1343</v>
      </c>
      <c s="50" r="G21"/>
      <c s="100" r="H21"/>
      <c s="100" r="I21"/>
      <c s="100" r="J21"/>
      <c s="50" r="K21"/>
      <c s="50" r="L21"/>
    </row>
    <row customHeight="1" r="22" ht="12.75">
      <c t="s" s="50" r="A22">
        <v>1386</v>
      </c>
      <c t="s" s="50" r="B22">
        <v>1387</v>
      </c>
      <c t="s" s="50" r="C22">
        <v>1387</v>
      </c>
      <c t="s" s="50" r="D22">
        <v>1387</v>
      </c>
      <c t="str" s="100" r="E22">
        <f>C22</f>
        <v>Deep Profiler Docking Station</v>
      </c>
      <c t="s" s="100" r="F22">
        <v>1343</v>
      </c>
      <c s="50" r="G22"/>
      <c s="100" r="H22"/>
      <c s="100" r="I22"/>
      <c s="100" r="J22"/>
      <c s="50" r="K22"/>
      <c s="50" r="L22"/>
    </row>
    <row customHeight="1" r="23" ht="12.75">
      <c t="s" s="50" r="A23">
        <v>1388</v>
      </c>
      <c s="50" r="B23"/>
      <c t="s" s="50" r="C23">
        <v>1389</v>
      </c>
      <c t="s" s="50" r="D23">
        <v>1389</v>
      </c>
      <c t="s" s="50" r="E23">
        <v>1389</v>
      </c>
      <c t="s" s="100" r="F23">
        <v>1358</v>
      </c>
      <c s="50" r="G23"/>
      <c t="s" s="100" r="H23">
        <v>1334</v>
      </c>
      <c s="100" r="I23"/>
      <c s="100" r="J23"/>
      <c t="s" s="50" r="K23">
        <v>14</v>
      </c>
      <c t="s" s="50" r="L23">
        <v>1390</v>
      </c>
    </row>
    <row customHeight="1" r="24" ht="12.75">
      <c t="s" s="50" r="A24">
        <v>1391</v>
      </c>
      <c t="s" s="50" r="B24">
        <v>579</v>
      </c>
      <c t="s" s="50" r="C24">
        <v>579</v>
      </c>
      <c t="s" s="50" r="D24">
        <v>579</v>
      </c>
      <c t="str" s="100" r="E24">
        <f>C24</f>
        <v>Platform</v>
      </c>
      <c t="s" s="100" r="F24">
        <v>1341</v>
      </c>
      <c s="50" r="G24"/>
      <c s="100" r="H24"/>
      <c s="100" r="I24"/>
      <c s="100" r="J24"/>
      <c s="50" r="K24"/>
      <c s="50" r="L24"/>
    </row>
    <row customHeight="1" r="25" ht="12.75">
      <c t="s" s="100" r="A25">
        <v>1392</v>
      </c>
      <c s="50" r="B25"/>
      <c t="s" s="100" r="C25">
        <v>1393</v>
      </c>
      <c t="s" s="100" r="D25">
        <v>1393</v>
      </c>
      <c t="str" s="100" r="E25">
        <f>C25</f>
        <v>Wire Following Profiler Mooring</v>
      </c>
      <c t="s" s="100" r="F25">
        <v>1341</v>
      </c>
      <c s="50" r="G25"/>
      <c t="s" s="50" r="H25">
        <v>1334</v>
      </c>
      <c s="50" r="I25"/>
      <c s="50" r="J25"/>
      <c t="s" s="50" r="K25">
        <v>14</v>
      </c>
      <c s="50" r="L25"/>
    </row>
    <row customHeight="1" r="26" ht="12.75">
      <c t="s" s="50" r="A26">
        <v>1394</v>
      </c>
      <c t="s" s="50" r="B26">
        <v>1395</v>
      </c>
      <c t="s" s="50" r="C26">
        <v>1395</v>
      </c>
      <c t="s" s="50" r="D26">
        <v>1395</v>
      </c>
      <c t="str" s="100" r="E26">
        <f>C26</f>
        <v>Primary Node</v>
      </c>
      <c t="s" s="100" r="F26">
        <v>1371</v>
      </c>
      <c s="50" r="G26"/>
      <c t="s" s="100" r="H26">
        <v>1334</v>
      </c>
      <c s="50" r="I26"/>
      <c s="50" r="J26"/>
      <c s="50" r="K26"/>
      <c s="50" r="L26"/>
    </row>
    <row customHeight="1" r="27" ht="12.75">
      <c t="s" s="50" r="A27">
        <v>1396</v>
      </c>
      <c t="s" s="50" r="B27">
        <v>1397</v>
      </c>
      <c t="s" s="50" r="C27">
        <v>1397</v>
      </c>
      <c t="s" s="50" r="D27">
        <v>1397</v>
      </c>
      <c t="str" s="100" r="E27">
        <f>C27</f>
        <v>Mooring Riser</v>
      </c>
      <c t="s" s="100" r="F27">
        <v>1341</v>
      </c>
      <c s="50" r="G27"/>
      <c s="100" r="H27"/>
      <c s="100" r="I27"/>
      <c t="s" s="100" r="J27">
        <v>218</v>
      </c>
      <c s="50" r="K27"/>
      <c s="50" r="L27"/>
    </row>
    <row customHeight="1" r="28" ht="12.75">
      <c t="s" s="50" r="A28">
        <v>1398</v>
      </c>
      <c t="s" s="50" r="B28">
        <v>1399</v>
      </c>
      <c t="s" s="50" r="C28">
        <v>1399</v>
      </c>
      <c t="s" s="50" r="D28">
        <v>1399</v>
      </c>
      <c t="str" s="100" r="E28">
        <f>C28</f>
        <v>Surface Buoy</v>
      </c>
      <c t="s" s="100" r="F28">
        <v>1341</v>
      </c>
      <c t="s" s="50" r="G28">
        <v>628</v>
      </c>
      <c s="100" r="H28"/>
      <c s="100" r="I28"/>
      <c t="s" s="100" r="J28">
        <v>218</v>
      </c>
      <c s="50" r="K28"/>
      <c t="s" s="50" r="L28">
        <v>1400</v>
      </c>
    </row>
    <row customHeight="1" r="29" ht="12.75">
      <c t="s" s="50" r="A29">
        <v>1401</v>
      </c>
      <c t="s" s="50" r="B29">
        <v>1402</v>
      </c>
      <c t="s" s="50" r="C29">
        <v>1402</v>
      </c>
      <c t="s" s="50" r="D29">
        <v>1402</v>
      </c>
      <c t="str" s="100" r="E29">
        <f>C29</f>
        <v>Shallow Profiler Controller</v>
      </c>
      <c t="s" s="100" r="F29">
        <v>1343</v>
      </c>
      <c s="50" r="G29"/>
      <c s="100" r="H29"/>
      <c s="100" r="I29"/>
      <c s="100" r="J29"/>
      <c s="50" r="K29"/>
      <c s="50" r="L29"/>
    </row>
    <row customHeight="1" r="30" ht="12.75">
      <c t="s" s="50" r="A30">
        <v>1403</v>
      </c>
      <c t="s" s="50" r="B30">
        <v>1404</v>
      </c>
      <c t="s" s="50" r="C30">
        <v>1404</v>
      </c>
      <c t="s" s="50" r="D30">
        <v>1404</v>
      </c>
      <c t="str" s="100" r="E30">
        <f>C30</f>
        <v>Shallow Profiler Science Float</v>
      </c>
      <c t="s" s="100" r="F30">
        <v>1343</v>
      </c>
      <c s="50" r="G30"/>
      <c s="100" r="H30"/>
      <c s="100" r="I30"/>
      <c s="100" r="J30"/>
      <c t="s" s="100" r="K30">
        <v>14</v>
      </c>
      <c s="50" r="L30"/>
    </row>
    <row customHeight="1" r="31" ht="12.75">
      <c t="s" s="50" r="A31">
        <v>1405</v>
      </c>
      <c s="50" r="B31"/>
      <c t="s" s="50" r="C31">
        <v>1406</v>
      </c>
      <c t="s" s="50" r="D31">
        <v>1406</v>
      </c>
      <c t="str" s="100" r="E31">
        <f>C31</f>
        <v>Shore Infrastructure</v>
      </c>
      <c t="s" s="100" r="F31">
        <v>1407</v>
      </c>
      <c s="50" r="G31"/>
      <c s="100" r="H31"/>
      <c s="100" r="I31"/>
      <c t="s" s="100" r="J31">
        <v>218</v>
      </c>
      <c t="s" s="100" r="K31">
        <v>14</v>
      </c>
      <c t="s" s="100" r="L31">
        <v>1408</v>
      </c>
    </row>
    <row customHeight="1" r="32" ht="12.75">
      <c t="s" s="100" r="A32">
        <v>1409</v>
      </c>
      <c s="50" r="B32"/>
      <c t="s" s="100" r="C32">
        <v>1410</v>
      </c>
      <c t="s" s="100" r="D32">
        <v>1410</v>
      </c>
      <c t="str" s="100" r="E32">
        <f>C32</f>
        <v>Standard Power Surface Mooring</v>
      </c>
      <c t="s" s="100" r="F32">
        <v>1341</v>
      </c>
      <c s="100" r="G32"/>
      <c s="100" r="H32"/>
      <c s="100" r="I32"/>
      <c s="100" r="J32"/>
      <c s="100" r="K32"/>
      <c s="50" r="L32"/>
    </row>
    <row customHeight="1" r="33" ht="12.75">
      <c t="s" s="50" r="A33">
        <v>1411</v>
      </c>
      <c t="s" s="50" r="B33">
        <v>1412</v>
      </c>
      <c t="s" s="50" r="C33">
        <v>1412</v>
      </c>
      <c t="s" s="50" r="D33">
        <v>1412</v>
      </c>
      <c t="str" s="100" r="E33">
        <f>C33</f>
        <v>Surface-Piercing Profiler</v>
      </c>
      <c t="s" s="100" r="F33">
        <v>1343</v>
      </c>
      <c s="50" r="G33"/>
      <c s="100" r="H33"/>
      <c s="100" r="I33"/>
      <c t="s" s="100" r="J33">
        <v>218</v>
      </c>
      <c s="50" r="K33"/>
      <c s="50" r="L33"/>
    </row>
    <row customHeight="1" r="34" ht="12.75">
      <c t="s" s="50" r="A34">
        <v>1413</v>
      </c>
      <c s="50" r="B34"/>
      <c t="s" s="50" r="C34">
        <v>1414</v>
      </c>
      <c t="s" s="50" r="D34">
        <v>1415</v>
      </c>
      <c t="str" s="100" r="E34">
        <f>C34</f>
        <v>Shallow Profiler</v>
      </c>
      <c t="s" s="100" r="F34">
        <v>1343</v>
      </c>
      <c s="50" r="G34"/>
      <c t="s" s="100" r="H34">
        <v>1334</v>
      </c>
      <c s="100" r="I34"/>
      <c s="100" r="J34"/>
      <c t="s" s="100" r="K34">
        <v>14</v>
      </c>
      <c t="s" s="100" r="L34">
        <v>1416</v>
      </c>
    </row>
    <row customHeight="1" r="35" ht="12.75">
      <c t="s" s="50" r="A35">
        <v>1417</v>
      </c>
      <c s="50" r="B35"/>
      <c t="s" s="50" r="C35">
        <v>1418</v>
      </c>
      <c t="s" s="50" r="D35">
        <v>1418</v>
      </c>
      <c t="str" s="100" r="E35">
        <f>C35</f>
        <v>Shore Station</v>
      </c>
      <c t="s" s="100" r="F35">
        <v>1407</v>
      </c>
      <c s="50" r="G35"/>
      <c t="s" s="100" r="H35">
        <v>1334</v>
      </c>
      <c s="100" r="I35"/>
      <c s="100" r="J35"/>
      <c t="s" s="100" r="K35">
        <v>14</v>
      </c>
      <c t="s" s="100" r="L35">
        <v>1408</v>
      </c>
    </row>
    <row customHeight="1" r="36" ht="12.75">
      <c t="s" s="50" r="A36">
        <v>1419</v>
      </c>
      <c s="50" r="B36"/>
      <c t="s" s="50" r="C36">
        <v>1420</v>
      </c>
      <c t="s" s="50" r="D36">
        <v>1420</v>
      </c>
      <c t="s" s="50" r="E36">
        <v>1420</v>
      </c>
      <c t="s" s="100" r="F36">
        <v>1341</v>
      </c>
      <c t="s" s="100" r="H36">
        <v>1334</v>
      </c>
      <c s="100" r="I36"/>
      <c s="100" r="J36"/>
      <c t="s" s="50" r="K36">
        <v>14</v>
      </c>
      <c t="s" s="50" r="L36">
        <v>1421</v>
      </c>
    </row>
    <row customHeight="1" r="37" ht="12.75">
      <c t="s" s="50" r="A37">
        <v>637</v>
      </c>
      <c t="s" s="50" r="B37">
        <v>1422</v>
      </c>
      <c t="s" s="50" r="C37">
        <v>1422</v>
      </c>
      <c t="s" s="50" r="D37">
        <v>1422</v>
      </c>
      <c t="str" s="100" r="E37">
        <f>C37</f>
        <v>Wire-Following Profiler</v>
      </c>
      <c t="s" s="100" r="F37">
        <v>1343</v>
      </c>
      <c s="50" r="G37"/>
      <c s="100" r="H37"/>
      <c s="100" r="I37"/>
      <c t="s" s="100" r="J37">
        <v>218</v>
      </c>
      <c s="50" r="K37"/>
      <c s="50" r="L37"/>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2" width="39.43"/>
    <col min="3" customWidth="1" max="3" width="12.0"/>
    <col min="4" customWidth="1" max="4" width="35.29"/>
  </cols>
  <sheetData>
    <row r="1">
      <c t="s" s="11" r="A1">
        <v>1423</v>
      </c>
      <c t="s" s="11" r="B1">
        <v>1424</v>
      </c>
      <c t="s" s="11" r="C1">
        <v>77</v>
      </c>
      <c t="s" s="11" r="D1">
        <v>169</v>
      </c>
      <c s="11" r="E1"/>
      <c s="11" r="F1"/>
      <c s="11" r="G1"/>
      <c s="11" r="H1"/>
      <c s="11" r="I1"/>
      <c s="11" r="J1"/>
      <c s="11" r="K1"/>
      <c s="11" r="L1"/>
      <c s="11" r="M1"/>
      <c s="11" r="N1"/>
      <c s="11" r="O1"/>
      <c s="11" r="P1"/>
      <c s="11" r="Q1"/>
      <c s="11" r="R1"/>
      <c s="11" r="S1"/>
      <c s="11" r="T1"/>
    </row>
    <row r="2">
      <c t="s" r="A2">
        <v>1425</v>
      </c>
      <c t="s" r="B2">
        <v>1426</v>
      </c>
    </row>
    <row r="3">
      <c t="s" r="A3">
        <v>1427</v>
      </c>
      <c t="s" r="B3">
        <v>1428</v>
      </c>
    </row>
    <row r="4">
      <c t="s" r="A4">
        <v>1429</v>
      </c>
      <c t="s" r="B4">
        <v>1430</v>
      </c>
    </row>
    <row r="5">
      <c t="s" r="A5">
        <v>1431</v>
      </c>
      <c t="s" r="B5">
        <v>1432</v>
      </c>
    </row>
    <row r="6">
      <c t="s" r="A6">
        <v>1433</v>
      </c>
      <c t="s" r="B6">
        <v>1434</v>
      </c>
    </row>
    <row r="7">
      <c t="s" r="A7">
        <v>1435</v>
      </c>
      <c t="s" r="B7">
        <v>1436</v>
      </c>
    </row>
    <row r="8">
      <c t="s" r="A8">
        <v>1437</v>
      </c>
      <c t="s" r="B8">
        <v>1438</v>
      </c>
    </row>
    <row r="9">
      <c t="s" r="A9">
        <v>1439</v>
      </c>
      <c t="s" r="B9">
        <v>1440</v>
      </c>
    </row>
    <row r="10">
      <c t="s" r="A10">
        <v>1441</v>
      </c>
      <c t="s" r="B10">
        <v>1442</v>
      </c>
    </row>
    <row r="11">
      <c t="s" r="A11">
        <v>1443</v>
      </c>
      <c t="s" r="B11">
        <v>1444</v>
      </c>
    </row>
    <row r="12">
      <c t="s" r="A12">
        <v>1445</v>
      </c>
      <c t="s" r="B12">
        <v>1446</v>
      </c>
    </row>
    <row r="13">
      <c t="s" r="A13">
        <v>1447</v>
      </c>
      <c t="s" r="B13">
        <v>1448</v>
      </c>
    </row>
    <row r="14">
      <c t="s" r="A14">
        <v>1449</v>
      </c>
      <c t="s" r="B14">
        <v>1450</v>
      </c>
    </row>
    <row r="15">
      <c t="s" r="A15">
        <v>1451</v>
      </c>
      <c t="s" r="B15">
        <v>1452</v>
      </c>
    </row>
    <row r="16">
      <c t="s" r="A16">
        <v>1453</v>
      </c>
      <c t="s" r="B16">
        <v>1454</v>
      </c>
    </row>
    <row r="17">
      <c t="s" r="A17">
        <v>1455</v>
      </c>
      <c t="s" r="B17">
        <v>1456</v>
      </c>
    </row>
    <row r="18">
      <c t="s" r="A18">
        <v>1457</v>
      </c>
      <c t="s" r="B18">
        <v>1458</v>
      </c>
    </row>
    <row r="19">
      <c t="s" r="A19">
        <v>1459</v>
      </c>
      <c t="s" r="B19">
        <v>1460</v>
      </c>
    </row>
    <row r="20">
      <c t="s" r="A20">
        <v>1461</v>
      </c>
      <c t="s" r="B20">
        <v>1462</v>
      </c>
    </row>
    <row r="21">
      <c t="s" r="A21">
        <v>1463</v>
      </c>
      <c t="s" r="B21">
        <v>1464</v>
      </c>
    </row>
    <row r="22">
      <c t="s" r="A22">
        <v>1465</v>
      </c>
      <c t="s" r="B22">
        <v>1466</v>
      </c>
    </row>
    <row r="23">
      <c t="s" r="A23">
        <v>1467</v>
      </c>
      <c t="s" r="B23">
        <v>1468</v>
      </c>
    </row>
    <row r="24">
      <c t="s" r="A24">
        <v>1469</v>
      </c>
      <c t="s" r="B24">
        <v>1470</v>
      </c>
    </row>
    <row r="25">
      <c t="s" r="A25">
        <v>1471</v>
      </c>
      <c t="s" r="B25">
        <v>1472</v>
      </c>
    </row>
    <row r="26">
      <c t="s" r="A26">
        <v>1473</v>
      </c>
      <c t="s" r="B26">
        <v>1474</v>
      </c>
    </row>
    <row r="27">
      <c t="s" r="A27">
        <v>1475</v>
      </c>
      <c t="s" r="B27">
        <v>1476</v>
      </c>
    </row>
    <row r="28">
      <c t="s" r="A28">
        <v>1477</v>
      </c>
      <c t="s" r="B28">
        <v>1478</v>
      </c>
    </row>
    <row r="29">
      <c t="s" r="A29">
        <v>1479</v>
      </c>
      <c t="s" r="B29">
        <v>1480</v>
      </c>
    </row>
    <row r="30">
      <c t="s" r="A30">
        <v>1481</v>
      </c>
      <c t="s" r="B30">
        <v>1482</v>
      </c>
    </row>
    <row r="31">
      <c t="s" r="A31">
        <v>1483</v>
      </c>
      <c t="s" r="B31">
        <v>1484</v>
      </c>
    </row>
    <row r="32">
      <c t="s" r="A32">
        <v>1485</v>
      </c>
      <c t="s" r="B32">
        <v>1486</v>
      </c>
    </row>
    <row r="33">
      <c t="s" r="A33">
        <v>1487</v>
      </c>
      <c t="s" r="B33">
        <v>1488</v>
      </c>
    </row>
    <row r="34">
      <c t="s" r="A34">
        <v>1489</v>
      </c>
      <c t="s" r="B34">
        <v>1490</v>
      </c>
    </row>
    <row r="35">
      <c t="s" r="A35">
        <v>1491</v>
      </c>
      <c t="s" r="B35">
        <v>1492</v>
      </c>
    </row>
    <row r="36">
      <c t="s" r="A36">
        <v>1493</v>
      </c>
      <c t="s" r="B36">
        <v>1494</v>
      </c>
    </row>
    <row r="37">
      <c t="s" r="A37">
        <v>1495</v>
      </c>
      <c t="s" r="B37">
        <v>1496</v>
      </c>
    </row>
    <row r="38">
      <c t="s" r="A38">
        <v>1497</v>
      </c>
      <c t="s" r="B38">
        <v>1498</v>
      </c>
    </row>
    <row r="39">
      <c t="s" r="A39">
        <v>1499</v>
      </c>
      <c t="s" r="B39">
        <v>1500</v>
      </c>
    </row>
    <row r="40">
      <c t="s" r="A40">
        <v>1501</v>
      </c>
      <c t="s" r="B40">
        <v>1502</v>
      </c>
    </row>
    <row r="41">
      <c t="s" r="A41">
        <v>1503</v>
      </c>
      <c t="s" r="B41">
        <v>1504</v>
      </c>
    </row>
    <row r="42">
      <c t="s" r="A42">
        <v>1505</v>
      </c>
      <c t="s" r="B42">
        <v>1506</v>
      </c>
    </row>
    <row r="43">
      <c t="s" r="A43">
        <v>1507</v>
      </c>
      <c t="s" r="B43">
        <v>1508</v>
      </c>
    </row>
    <row r="44">
      <c t="s" r="A44">
        <v>1509</v>
      </c>
      <c t="s" r="B44">
        <v>1510</v>
      </c>
    </row>
    <row r="45">
      <c t="s" r="A45">
        <v>1511</v>
      </c>
      <c t="s" r="B45">
        <v>1512</v>
      </c>
    </row>
    <row r="46">
      <c t="s" r="A46">
        <v>1513</v>
      </c>
      <c t="s" r="B46">
        <v>1514</v>
      </c>
    </row>
    <row r="47">
      <c t="s" r="A47">
        <v>1515</v>
      </c>
      <c t="s" r="B47">
        <v>1516</v>
      </c>
    </row>
    <row r="48">
      <c t="s" r="A48">
        <v>1517</v>
      </c>
      <c t="s" r="B48">
        <v>1518</v>
      </c>
    </row>
    <row r="49">
      <c t="s" r="A49">
        <v>1519</v>
      </c>
      <c t="s" r="B49">
        <v>1520</v>
      </c>
    </row>
    <row r="50">
      <c t="s" r="A50">
        <v>1521</v>
      </c>
      <c t="s" r="B50">
        <v>1522</v>
      </c>
    </row>
    <row r="51">
      <c t="s" r="A51">
        <v>1523</v>
      </c>
      <c t="s" r="B51">
        <v>1524</v>
      </c>
    </row>
    <row r="52">
      <c t="s" r="A52">
        <v>1525</v>
      </c>
      <c t="s" r="B52">
        <v>1526</v>
      </c>
    </row>
    <row r="53">
      <c t="s" r="A53">
        <v>1527</v>
      </c>
      <c t="s" r="B53">
        <v>1528</v>
      </c>
    </row>
    <row r="54">
      <c t="s" r="A54">
        <v>1529</v>
      </c>
      <c t="s" r="B54">
        <v>1530</v>
      </c>
    </row>
    <row r="55">
      <c t="s" r="A55">
        <v>1531</v>
      </c>
      <c t="s" r="B55">
        <v>1532</v>
      </c>
    </row>
    <row r="56">
      <c t="s" r="A56">
        <v>1533</v>
      </c>
      <c t="s" r="B56">
        <v>1534</v>
      </c>
    </row>
    <row r="57">
      <c t="s" r="A57">
        <v>1535</v>
      </c>
      <c t="s" r="B57">
        <v>1536</v>
      </c>
    </row>
    <row r="58">
      <c t="s" r="A58">
        <v>1537</v>
      </c>
      <c t="s" r="B58">
        <v>1538</v>
      </c>
    </row>
    <row r="59">
      <c t="s" r="A59">
        <v>1539</v>
      </c>
      <c t="s" r="B59">
        <v>1540</v>
      </c>
    </row>
    <row r="60">
      <c t="s" r="A60">
        <v>1541</v>
      </c>
      <c t="s" r="B60">
        <v>1542</v>
      </c>
    </row>
    <row r="61">
      <c t="s" r="A61">
        <v>1543</v>
      </c>
      <c t="s" r="B61">
        <v>1544</v>
      </c>
    </row>
    <row r="62">
      <c t="s" r="A62">
        <v>1545</v>
      </c>
      <c t="s" r="B62">
        <v>1546</v>
      </c>
    </row>
    <row r="63">
      <c t="s" r="A63">
        <v>1547</v>
      </c>
      <c t="s" r="B63">
        <v>1548</v>
      </c>
    </row>
    <row r="64">
      <c t="s" r="A64">
        <v>1549</v>
      </c>
      <c t="s" r="B64">
        <v>1550</v>
      </c>
    </row>
    <row r="65">
      <c t="s" r="A65">
        <v>1551</v>
      </c>
      <c t="s" r="B65">
        <v>1552</v>
      </c>
    </row>
    <row r="66">
      <c t="s" r="A66">
        <v>1553</v>
      </c>
      <c t="s" r="B66">
        <v>1554</v>
      </c>
    </row>
    <row r="67">
      <c t="s" r="A67">
        <v>1555</v>
      </c>
      <c t="s" r="B67">
        <v>1556</v>
      </c>
    </row>
    <row r="68">
      <c t="s" r="A68">
        <v>1557</v>
      </c>
      <c t="s" r="B68">
        <v>1558</v>
      </c>
    </row>
    <row r="69">
      <c t="s" r="A69">
        <v>1559</v>
      </c>
      <c t="s" r="B69">
        <v>1560</v>
      </c>
    </row>
    <row r="70">
      <c t="s" r="A70">
        <v>1561</v>
      </c>
      <c t="s" r="B70">
        <v>1562</v>
      </c>
    </row>
    <row r="71">
      <c t="s" r="A71">
        <v>1563</v>
      </c>
      <c t="s" r="B71">
        <v>1564</v>
      </c>
    </row>
    <row r="72">
      <c t="s" r="A72">
        <v>1565</v>
      </c>
      <c t="s" r="B72">
        <v>1566</v>
      </c>
    </row>
    <row r="73">
      <c t="s" r="A73">
        <v>1567</v>
      </c>
      <c t="s" r="B73">
        <v>1568</v>
      </c>
    </row>
    <row r="74">
      <c t="s" r="A74">
        <v>1569</v>
      </c>
      <c t="s" r="B74">
        <v>1570</v>
      </c>
    </row>
    <row r="75">
      <c t="s" r="A75">
        <v>1571</v>
      </c>
      <c t="s" r="B75">
        <v>1572</v>
      </c>
    </row>
    <row r="76">
      <c t="s" r="A76">
        <v>1573</v>
      </c>
      <c t="s" r="B76">
        <v>1574</v>
      </c>
    </row>
    <row r="77">
      <c t="s" r="A77">
        <v>1575</v>
      </c>
      <c t="s" r="B77">
        <v>1576</v>
      </c>
    </row>
    <row r="78">
      <c t="s" r="A78">
        <v>1577</v>
      </c>
      <c t="s" r="B78">
        <v>1578</v>
      </c>
    </row>
    <row r="79">
      <c t="s" r="A79">
        <v>1579</v>
      </c>
      <c t="s" r="B79">
        <v>1580</v>
      </c>
    </row>
    <row r="80">
      <c t="s" r="A80">
        <v>1581</v>
      </c>
      <c t="s" r="B80">
        <v>1582</v>
      </c>
    </row>
    <row r="81">
      <c t="s" r="A81">
        <v>1583</v>
      </c>
      <c t="s" r="B81">
        <v>1584</v>
      </c>
    </row>
    <row r="82">
      <c t="s" r="A82">
        <v>1585</v>
      </c>
      <c t="s" r="B82">
        <v>1586</v>
      </c>
    </row>
    <row r="83">
      <c t="s" r="A83">
        <v>1587</v>
      </c>
      <c t="s" r="B83">
        <v>1588</v>
      </c>
    </row>
    <row r="84">
      <c t="s" r="A84">
        <v>1589</v>
      </c>
      <c t="s" r="B84">
        <v>1590</v>
      </c>
    </row>
    <row r="85">
      <c t="s" r="A85">
        <v>1591</v>
      </c>
      <c t="s" r="B85">
        <v>1592</v>
      </c>
    </row>
    <row r="86">
      <c t="s" r="A86">
        <v>1593</v>
      </c>
      <c t="s" r="B86">
        <v>1594</v>
      </c>
    </row>
    <row r="87">
      <c t="s" r="A87">
        <v>1595</v>
      </c>
      <c t="s" r="B87">
        <v>1596</v>
      </c>
    </row>
    <row r="88">
      <c t="s" r="A88">
        <v>1597</v>
      </c>
      <c t="s" r="B88">
        <v>1598</v>
      </c>
    </row>
    <row r="89">
      <c t="s" r="A89">
        <v>1599</v>
      </c>
      <c t="s" r="B89">
        <v>1600</v>
      </c>
    </row>
    <row r="90">
      <c t="s" r="A90">
        <v>1601</v>
      </c>
      <c t="s" r="B90">
        <v>1602</v>
      </c>
    </row>
    <row r="91">
      <c t="s" r="A91">
        <v>1603</v>
      </c>
      <c t="s" r="B91">
        <v>1604</v>
      </c>
    </row>
    <row r="92">
      <c t="s" r="A92">
        <v>1605</v>
      </c>
      <c t="s" r="B92">
        <v>1606</v>
      </c>
    </row>
    <row r="93">
      <c t="s" r="A93">
        <v>1607</v>
      </c>
      <c t="s" r="B93">
        <v>1608</v>
      </c>
    </row>
    <row r="94">
      <c t="s" r="A94">
        <v>1609</v>
      </c>
      <c t="s" r="B94">
        <v>1610</v>
      </c>
    </row>
    <row r="95">
      <c t="s" r="A95">
        <v>1611</v>
      </c>
      <c t="s" r="B95">
        <v>1612</v>
      </c>
    </row>
    <row r="96">
      <c t="s" r="A96">
        <v>1613</v>
      </c>
      <c t="s" r="B96">
        <v>1614</v>
      </c>
    </row>
    <row r="97">
      <c t="s" r="A97">
        <v>1615</v>
      </c>
      <c t="s" r="B97">
        <v>1616</v>
      </c>
    </row>
    <row r="98">
      <c t="s" r="A98">
        <v>1617</v>
      </c>
      <c t="s" r="B98">
        <v>1618</v>
      </c>
    </row>
    <row r="99">
      <c t="s" r="A99">
        <v>1619</v>
      </c>
      <c t="s" r="B99">
        <v>1620</v>
      </c>
    </row>
    <row r="100">
      <c t="s" r="A100">
        <v>1621</v>
      </c>
      <c t="s" r="B100">
        <v>1622</v>
      </c>
    </row>
    <row r="101">
      <c t="s" r="A101">
        <v>1623</v>
      </c>
      <c t="s" r="B101">
        <v>1624</v>
      </c>
    </row>
    <row r="102">
      <c t="s" r="A102">
        <v>1625</v>
      </c>
      <c t="s" r="B102">
        <v>1626</v>
      </c>
    </row>
    <row r="103">
      <c t="s" r="A103">
        <v>1627</v>
      </c>
      <c t="s" r="B103">
        <v>1628</v>
      </c>
    </row>
    <row r="104">
      <c t="s" r="A104">
        <v>1629</v>
      </c>
      <c t="s" r="B104">
        <v>1630</v>
      </c>
    </row>
    <row r="105">
      <c t="s" r="A105">
        <v>1631</v>
      </c>
      <c t="s" r="B105">
        <v>1632</v>
      </c>
    </row>
    <row r="106">
      <c t="s" r="A106">
        <v>1633</v>
      </c>
      <c t="s" r="B106">
        <v>1634</v>
      </c>
    </row>
    <row r="107">
      <c t="s" r="A107">
        <v>1635</v>
      </c>
      <c t="s" r="B107">
        <v>1636</v>
      </c>
    </row>
    <row r="108">
      <c t="s" r="A108">
        <v>1637</v>
      </c>
      <c t="s" r="B108">
        <v>1638</v>
      </c>
    </row>
    <row r="109">
      <c t="s" r="A109">
        <v>1639</v>
      </c>
      <c t="s" r="B109">
        <v>1640</v>
      </c>
    </row>
    <row r="110">
      <c t="s" r="A110">
        <v>1641</v>
      </c>
      <c t="s" r="B110">
        <v>1642</v>
      </c>
    </row>
    <row r="111">
      <c t="s" r="A111">
        <v>1643</v>
      </c>
      <c t="s" r="B111">
        <v>1644</v>
      </c>
    </row>
    <row r="112">
      <c t="s" r="A112">
        <v>1645</v>
      </c>
      <c t="s" r="B112">
        <v>1646</v>
      </c>
    </row>
    <row r="113">
      <c t="s" r="A113">
        <v>1647</v>
      </c>
      <c t="s" r="B113">
        <v>1648</v>
      </c>
    </row>
    <row r="114">
      <c t="s" r="A114">
        <v>1649</v>
      </c>
      <c t="s" r="B114">
        <v>1650</v>
      </c>
    </row>
    <row r="115">
      <c t="s" r="A115">
        <v>1651</v>
      </c>
      <c t="s" r="B115">
        <v>1652</v>
      </c>
    </row>
    <row r="116">
      <c t="s" r="A116">
        <v>1653</v>
      </c>
      <c t="s" r="B116">
        <v>1654</v>
      </c>
    </row>
    <row r="117">
      <c t="s" r="A117">
        <v>1655</v>
      </c>
      <c t="s" r="B117">
        <v>1656</v>
      </c>
    </row>
    <row r="118">
      <c t="s" r="A118">
        <v>1657</v>
      </c>
      <c t="s" r="B118">
        <v>1658</v>
      </c>
    </row>
    <row r="119">
      <c t="s" r="A119">
        <v>1659</v>
      </c>
      <c t="s" r="B119">
        <v>1660</v>
      </c>
    </row>
    <row r="120">
      <c t="s" r="A120">
        <v>1661</v>
      </c>
      <c t="s" r="B120">
        <v>1662</v>
      </c>
    </row>
    <row r="121">
      <c t="s" r="A121">
        <v>1663</v>
      </c>
      <c t="s" r="B121">
        <v>1664</v>
      </c>
    </row>
    <row r="122">
      <c t="s" r="A122">
        <v>1665</v>
      </c>
      <c t="s" r="B122">
        <v>1666</v>
      </c>
    </row>
    <row r="123">
      <c t="s" r="A123">
        <v>1667</v>
      </c>
      <c t="s" r="B123">
        <v>1668</v>
      </c>
    </row>
    <row r="124">
      <c t="s" r="A124">
        <v>1669</v>
      </c>
      <c t="s" r="B124">
        <v>1670</v>
      </c>
    </row>
    <row r="125">
      <c t="s" r="A125">
        <v>1671</v>
      </c>
      <c t="s" r="B125">
        <v>1672</v>
      </c>
    </row>
    <row r="126">
      <c t="s" r="A126">
        <v>1673</v>
      </c>
      <c t="s" r="B126">
        <v>1674</v>
      </c>
    </row>
    <row r="127">
      <c t="s" r="A127">
        <v>1675</v>
      </c>
      <c t="s" r="B127">
        <v>1676</v>
      </c>
    </row>
    <row r="128">
      <c t="s" r="A128">
        <v>1677</v>
      </c>
      <c t="s" r="B128">
        <v>1678</v>
      </c>
    </row>
    <row r="129">
      <c t="s" r="A129">
        <v>1679</v>
      </c>
      <c t="s" r="B129">
        <v>1680</v>
      </c>
    </row>
    <row r="130">
      <c t="s" r="A130">
        <v>1681</v>
      </c>
      <c t="s" r="B130">
        <v>1682</v>
      </c>
    </row>
    <row r="131">
      <c t="s" r="A131">
        <v>1683</v>
      </c>
      <c t="s" r="B131">
        <v>1684</v>
      </c>
    </row>
    <row r="132">
      <c t="s" r="A132">
        <v>1685</v>
      </c>
      <c t="s" r="B132">
        <v>1686</v>
      </c>
    </row>
    <row r="133">
      <c t="s" r="A133">
        <v>1687</v>
      </c>
      <c t="s" r="B133">
        <v>1688</v>
      </c>
    </row>
    <row r="134">
      <c t="s" r="A134">
        <v>1689</v>
      </c>
      <c t="s" r="B134">
        <v>1690</v>
      </c>
    </row>
    <row r="135">
      <c t="s" r="A135">
        <v>1691</v>
      </c>
      <c t="s" r="B135">
        <v>1692</v>
      </c>
    </row>
    <row r="136">
      <c t="s" r="A136">
        <v>1693</v>
      </c>
      <c t="s" r="B136">
        <v>1694</v>
      </c>
    </row>
    <row r="137">
      <c t="s" r="A137">
        <v>1695</v>
      </c>
      <c t="s" r="B137">
        <v>1696</v>
      </c>
    </row>
    <row r="138">
      <c t="s" r="A138">
        <v>1697</v>
      </c>
      <c t="s" r="B138">
        <v>1698</v>
      </c>
    </row>
    <row r="139">
      <c t="s" r="A139">
        <v>1699</v>
      </c>
      <c t="s" r="B139">
        <v>1700</v>
      </c>
    </row>
    <row r="140">
      <c t="s" r="A140">
        <v>1701</v>
      </c>
      <c t="s" r="B140">
        <v>1702</v>
      </c>
    </row>
    <row r="141">
      <c t="s" r="A141">
        <v>1703</v>
      </c>
      <c t="s" r="B141">
        <v>1704</v>
      </c>
    </row>
    <row r="142">
      <c t="s" r="A142">
        <v>1705</v>
      </c>
      <c t="s" r="B142">
        <v>1706</v>
      </c>
    </row>
    <row r="143">
      <c t="s" r="A143">
        <v>1707</v>
      </c>
      <c t="s" r="B143">
        <v>1708</v>
      </c>
    </row>
    <row r="144">
      <c t="s" r="A144">
        <v>1709</v>
      </c>
      <c t="s" r="B144">
        <v>1710</v>
      </c>
    </row>
    <row r="145">
      <c t="s" r="A145">
        <v>1711</v>
      </c>
      <c t="s" r="B145">
        <v>1712</v>
      </c>
    </row>
    <row r="146">
      <c t="s" r="A146">
        <v>1713</v>
      </c>
      <c t="s" r="B146">
        <v>1714</v>
      </c>
    </row>
    <row r="147">
      <c t="s" r="A147">
        <v>1715</v>
      </c>
      <c t="s" r="B147">
        <v>1716</v>
      </c>
    </row>
    <row r="148">
      <c t="s" r="A148">
        <v>1717</v>
      </c>
      <c t="s" r="B148">
        <v>1718</v>
      </c>
    </row>
    <row r="149">
      <c t="s" r="A149">
        <v>1719</v>
      </c>
      <c t="s" r="B149">
        <v>1720</v>
      </c>
    </row>
    <row r="150">
      <c t="s" r="A150">
        <v>1721</v>
      </c>
      <c t="s" r="B150">
        <v>1722</v>
      </c>
    </row>
    <row r="151">
      <c t="s" r="A151">
        <v>1723</v>
      </c>
      <c t="s" r="B151">
        <v>1724</v>
      </c>
    </row>
    <row r="152">
      <c t="s" r="A152">
        <v>1725</v>
      </c>
      <c t="s" r="B152">
        <v>1726</v>
      </c>
    </row>
    <row r="153">
      <c t="s" r="A153">
        <v>1727</v>
      </c>
      <c t="s" r="B153">
        <v>1728</v>
      </c>
    </row>
    <row r="154">
      <c t="s" r="A154">
        <v>1729</v>
      </c>
      <c t="s" r="B154">
        <v>1730</v>
      </c>
    </row>
    <row r="155">
      <c t="s" r="A155">
        <v>1731</v>
      </c>
      <c t="s" r="B155">
        <v>1732</v>
      </c>
    </row>
    <row r="156">
      <c t="s" r="A156">
        <v>1733</v>
      </c>
      <c t="s" r="B156">
        <v>1734</v>
      </c>
    </row>
    <row r="157">
      <c t="s" r="A157">
        <v>1735</v>
      </c>
      <c t="s" r="B157">
        <v>1736</v>
      </c>
    </row>
    <row r="158">
      <c t="s" r="A158">
        <v>1737</v>
      </c>
      <c t="s" r="B158">
        <v>1738</v>
      </c>
    </row>
    <row r="159">
      <c t="s" r="A159">
        <v>1739</v>
      </c>
      <c t="s" r="B159">
        <v>1740</v>
      </c>
    </row>
    <row r="160">
      <c t="s" r="A160">
        <v>1741</v>
      </c>
      <c t="s" r="B160">
        <v>1742</v>
      </c>
    </row>
    <row r="161">
      <c t="s" r="A161">
        <v>1743</v>
      </c>
      <c t="s" r="B161">
        <v>1744</v>
      </c>
    </row>
    <row r="162">
      <c t="s" r="A162">
        <v>1745</v>
      </c>
      <c t="s" r="B162">
        <v>1746</v>
      </c>
    </row>
    <row r="163">
      <c t="s" r="A163">
        <v>1747</v>
      </c>
      <c t="s" r="B163">
        <v>1748</v>
      </c>
    </row>
    <row r="164">
      <c t="s" r="A164">
        <v>1749</v>
      </c>
      <c t="s" r="B164">
        <v>1750</v>
      </c>
    </row>
    <row r="165">
      <c t="s" r="A165">
        <v>1751</v>
      </c>
      <c t="s" r="B165">
        <v>1752</v>
      </c>
    </row>
    <row r="166">
      <c t="s" r="A166">
        <v>1753</v>
      </c>
      <c t="s" r="B166">
        <v>1754</v>
      </c>
    </row>
    <row r="167">
      <c t="s" r="A167">
        <v>1755</v>
      </c>
      <c t="s" r="B167">
        <v>1756</v>
      </c>
    </row>
    <row r="168">
      <c t="s" r="A168">
        <v>1757</v>
      </c>
      <c t="s" r="B168">
        <v>1758</v>
      </c>
    </row>
    <row r="169">
      <c t="s" r="A169">
        <v>1759</v>
      </c>
      <c t="s" r="B169">
        <v>1760</v>
      </c>
    </row>
    <row r="170">
      <c t="s" r="A170">
        <v>1761</v>
      </c>
      <c t="s" r="B170">
        <v>1762</v>
      </c>
    </row>
    <row r="171">
      <c t="s" r="A171">
        <v>1763</v>
      </c>
      <c t="s" r="B171">
        <v>1764</v>
      </c>
    </row>
    <row r="172">
      <c t="s" r="A172">
        <v>1765</v>
      </c>
      <c t="s" r="B172">
        <v>1766</v>
      </c>
    </row>
    <row r="173">
      <c t="s" r="A173">
        <v>1767</v>
      </c>
      <c t="s" r="B173">
        <v>1768</v>
      </c>
    </row>
    <row r="174">
      <c t="s" r="A174">
        <v>1769</v>
      </c>
      <c t="s" r="B174">
        <v>1770</v>
      </c>
    </row>
    <row r="175">
      <c t="s" r="A175">
        <v>1771</v>
      </c>
      <c t="s" r="B175">
        <v>1772</v>
      </c>
    </row>
    <row r="176">
      <c t="s" r="A176">
        <v>1773</v>
      </c>
      <c t="s" r="B176">
        <v>1774</v>
      </c>
    </row>
    <row r="177">
      <c t="s" r="A177">
        <v>1775</v>
      </c>
      <c t="s" r="B177">
        <v>1776</v>
      </c>
    </row>
    <row r="178">
      <c t="s" r="A178">
        <v>1777</v>
      </c>
      <c t="s" r="B178">
        <v>1778</v>
      </c>
    </row>
    <row r="179">
      <c t="s" r="A179">
        <v>1779</v>
      </c>
      <c t="s" r="B179">
        <v>1780</v>
      </c>
    </row>
    <row r="180">
      <c t="s" r="A180">
        <v>1781</v>
      </c>
      <c t="s" r="B180">
        <v>1782</v>
      </c>
    </row>
    <row r="181">
      <c t="s" r="A181">
        <v>1783</v>
      </c>
      <c t="s" r="B181">
        <v>1784</v>
      </c>
    </row>
    <row r="182">
      <c t="s" r="A182">
        <v>1785</v>
      </c>
      <c t="s" r="B182">
        <v>1786</v>
      </c>
    </row>
    <row r="183">
      <c t="s" r="A183">
        <v>1787</v>
      </c>
      <c t="s" r="B183">
        <v>1788</v>
      </c>
    </row>
    <row r="184">
      <c t="s" r="A184">
        <v>1789</v>
      </c>
      <c t="s" r="B184">
        <v>1790</v>
      </c>
    </row>
    <row r="185">
      <c t="s" r="A185">
        <v>1791</v>
      </c>
      <c t="s" r="B185">
        <v>1792</v>
      </c>
    </row>
    <row r="186">
      <c t="s" r="A186">
        <v>1793</v>
      </c>
      <c t="s" r="B186">
        <v>1794</v>
      </c>
    </row>
    <row r="187">
      <c t="s" r="A187">
        <v>1795</v>
      </c>
      <c t="s" r="B187">
        <v>1796</v>
      </c>
    </row>
    <row r="188">
      <c t="s" r="A188">
        <v>1797</v>
      </c>
      <c t="s" r="B188">
        <v>1798</v>
      </c>
    </row>
    <row r="189">
      <c t="s" r="A189">
        <v>1799</v>
      </c>
      <c t="s" r="B189">
        <v>1800</v>
      </c>
    </row>
    <row r="190">
      <c t="s" r="A190">
        <v>1801</v>
      </c>
      <c t="s" r="B190">
        <v>1802</v>
      </c>
    </row>
    <row r="191">
      <c t="s" r="A191">
        <v>1803</v>
      </c>
      <c t="s" r="B191">
        <v>1804</v>
      </c>
    </row>
    <row r="192">
      <c t="s" r="A192">
        <v>1805</v>
      </c>
      <c t="s" r="B192">
        <v>1806</v>
      </c>
    </row>
    <row r="193">
      <c t="s" r="A193">
        <v>1807</v>
      </c>
      <c t="s" r="B193">
        <v>1808</v>
      </c>
    </row>
    <row r="194">
      <c t="s" r="A194">
        <v>1809</v>
      </c>
      <c t="s" r="B194">
        <v>1810</v>
      </c>
    </row>
    <row r="195">
      <c t="s" r="A195">
        <v>1811</v>
      </c>
      <c t="s" r="B195">
        <v>1812</v>
      </c>
    </row>
    <row r="196">
      <c t="s" r="A196">
        <v>1813</v>
      </c>
      <c t="s" r="B196">
        <v>1814</v>
      </c>
    </row>
    <row r="197">
      <c t="s" r="A197">
        <v>1815</v>
      </c>
      <c t="s" r="B197">
        <v>1816</v>
      </c>
    </row>
    <row r="198">
      <c t="s" r="A198">
        <v>1817</v>
      </c>
      <c t="s" r="B198">
        <v>1818</v>
      </c>
    </row>
    <row r="199">
      <c t="s" r="A199">
        <v>1819</v>
      </c>
      <c t="s" r="B199">
        <v>1820</v>
      </c>
    </row>
    <row r="200">
      <c t="s" r="A200">
        <v>1821</v>
      </c>
      <c t="s" r="B200">
        <v>1822</v>
      </c>
    </row>
    <row r="201">
      <c t="s" r="A201">
        <v>1823</v>
      </c>
      <c t="s" r="B201">
        <v>1824</v>
      </c>
    </row>
    <row r="202">
      <c t="s" r="A202">
        <v>1825</v>
      </c>
      <c t="s" r="B202">
        <v>1826</v>
      </c>
    </row>
    <row r="203">
      <c t="s" r="A203">
        <v>1827</v>
      </c>
      <c t="s" r="B203">
        <v>1828</v>
      </c>
    </row>
    <row r="204">
      <c t="s" r="A204">
        <v>1829</v>
      </c>
      <c t="s" r="B204">
        <v>1830</v>
      </c>
    </row>
    <row r="205">
      <c t="s" r="A205">
        <v>1831</v>
      </c>
      <c t="s" r="B205">
        <v>1832</v>
      </c>
    </row>
    <row r="206">
      <c t="s" r="A206">
        <v>1833</v>
      </c>
      <c t="s" r="B206">
        <v>1834</v>
      </c>
    </row>
    <row r="207">
      <c t="s" r="A207">
        <v>1835</v>
      </c>
      <c t="s" r="B207">
        <v>1836</v>
      </c>
    </row>
    <row r="208">
      <c t="s" r="A208">
        <v>1837</v>
      </c>
      <c t="s" r="B208">
        <v>1838</v>
      </c>
    </row>
    <row r="209">
      <c t="s" r="A209">
        <v>1839</v>
      </c>
      <c t="s" r="B209">
        <v>1840</v>
      </c>
    </row>
    <row r="210">
      <c t="s" r="A210">
        <v>1841</v>
      </c>
      <c t="s" r="B210">
        <v>1842</v>
      </c>
    </row>
    <row r="211">
      <c t="s" r="A211">
        <v>1843</v>
      </c>
      <c t="s" r="B211">
        <v>1844</v>
      </c>
    </row>
    <row r="212">
      <c t="s" r="A212">
        <v>1845</v>
      </c>
      <c t="s" r="B212">
        <v>1846</v>
      </c>
    </row>
    <row r="213">
      <c t="s" r="A213">
        <v>1847</v>
      </c>
      <c t="s" r="B213">
        <v>1848</v>
      </c>
    </row>
    <row r="214">
      <c t="s" r="A214">
        <v>1849</v>
      </c>
      <c t="s" r="B214">
        <v>1850</v>
      </c>
    </row>
    <row r="215">
      <c t="s" r="A215">
        <v>1851</v>
      </c>
      <c t="s" r="B215">
        <v>1852</v>
      </c>
    </row>
    <row r="216">
      <c t="s" r="A216">
        <v>1853</v>
      </c>
      <c t="s" r="B216">
        <v>1854</v>
      </c>
    </row>
    <row r="217">
      <c t="s" r="A217">
        <v>1855</v>
      </c>
      <c t="s" r="B217">
        <v>1856</v>
      </c>
    </row>
    <row r="218">
      <c t="s" r="A218">
        <v>1857</v>
      </c>
      <c t="s" r="B218">
        <v>1858</v>
      </c>
    </row>
    <row r="219">
      <c t="s" r="A219">
        <v>1859</v>
      </c>
      <c t="s" r="B219">
        <v>1860</v>
      </c>
    </row>
    <row r="220">
      <c t="s" r="A220">
        <v>1861</v>
      </c>
      <c t="s" r="B220">
        <v>1862</v>
      </c>
    </row>
    <row r="221">
      <c t="s" r="A221">
        <v>1863</v>
      </c>
      <c t="s" r="B221">
        <v>1864</v>
      </c>
    </row>
    <row r="222">
      <c t="s" r="A222">
        <v>1865</v>
      </c>
      <c t="s" r="B222">
        <v>1866</v>
      </c>
    </row>
    <row r="223">
      <c t="s" r="A223">
        <v>1867</v>
      </c>
      <c t="s" r="B223">
        <v>1868</v>
      </c>
    </row>
    <row r="224">
      <c t="s" r="A224">
        <v>1869</v>
      </c>
      <c t="s" r="B224">
        <v>1870</v>
      </c>
    </row>
    <row r="225">
      <c t="s" r="A225">
        <v>1871</v>
      </c>
      <c t="s" r="B225">
        <v>1872</v>
      </c>
    </row>
    <row r="226">
      <c t="s" r="A226">
        <v>1873</v>
      </c>
      <c t="s" r="B226">
        <v>1874</v>
      </c>
    </row>
    <row r="227">
      <c t="s" r="A227">
        <v>1875</v>
      </c>
      <c t="s" r="B227">
        <v>1876</v>
      </c>
    </row>
    <row r="228">
      <c t="s" r="A228">
        <v>1877</v>
      </c>
      <c t="s" r="B228">
        <v>1878</v>
      </c>
    </row>
    <row r="229">
      <c t="s" r="A229">
        <v>1879</v>
      </c>
      <c t="s" r="B229">
        <v>1880</v>
      </c>
    </row>
    <row r="230">
      <c t="s" r="A230">
        <v>1881</v>
      </c>
      <c t="s" r="B230">
        <v>1882</v>
      </c>
    </row>
    <row r="231">
      <c t="s" r="A231">
        <v>1883</v>
      </c>
      <c t="s" r="B231">
        <v>1884</v>
      </c>
    </row>
    <row r="232">
      <c t="s" r="A232">
        <v>1885</v>
      </c>
      <c t="s" r="B232">
        <v>1886</v>
      </c>
    </row>
    <row r="233">
      <c t="s" r="A233">
        <v>1887</v>
      </c>
      <c t="s" r="B233">
        <v>1888</v>
      </c>
    </row>
    <row r="234">
      <c t="s" r="A234">
        <v>1889</v>
      </c>
      <c t="s" r="B234">
        <v>1890</v>
      </c>
    </row>
    <row r="235">
      <c t="s" r="A235">
        <v>1891</v>
      </c>
      <c t="s" r="B235">
        <v>1892</v>
      </c>
    </row>
    <row r="236">
      <c t="s" r="A236">
        <v>1893</v>
      </c>
      <c t="s" r="B236">
        <v>1894</v>
      </c>
    </row>
    <row r="237">
      <c t="s" r="A237">
        <v>1895</v>
      </c>
      <c t="s" r="B237">
        <v>1896</v>
      </c>
    </row>
    <row r="238">
      <c t="s" r="A238">
        <v>1897</v>
      </c>
      <c t="s" r="B238">
        <v>1898</v>
      </c>
    </row>
    <row r="239">
      <c t="s" r="A239">
        <v>1899</v>
      </c>
      <c t="s" r="B239">
        <v>1900</v>
      </c>
    </row>
    <row r="240">
      <c t="s" r="A240">
        <v>1901</v>
      </c>
      <c t="s" r="B240">
        <v>1902</v>
      </c>
    </row>
    <row r="241">
      <c t="s" r="A241">
        <v>1903</v>
      </c>
      <c t="s" r="B241">
        <v>1904</v>
      </c>
    </row>
    <row r="242">
      <c t="s" r="A242">
        <v>1905</v>
      </c>
      <c t="s" r="B242">
        <v>1906</v>
      </c>
    </row>
    <row r="243">
      <c t="s" r="A243">
        <v>1907</v>
      </c>
      <c t="s" r="B243">
        <v>1908</v>
      </c>
    </row>
    <row r="244">
      <c t="s" r="A244">
        <v>1909</v>
      </c>
      <c t="s" r="B244">
        <v>1910</v>
      </c>
    </row>
    <row r="245">
      <c t="s" r="A245">
        <v>1911</v>
      </c>
      <c t="s" r="B245">
        <v>1912</v>
      </c>
    </row>
    <row r="246">
      <c t="s" r="A246">
        <v>1913</v>
      </c>
      <c t="s" r="B246">
        <v>1914</v>
      </c>
    </row>
    <row r="247">
      <c t="s" r="A247">
        <v>1915</v>
      </c>
      <c t="s" r="B247">
        <v>1916</v>
      </c>
    </row>
    <row r="248">
      <c t="s" r="A248">
        <v>1917</v>
      </c>
      <c t="s" r="B248">
        <v>1918</v>
      </c>
    </row>
    <row r="249">
      <c t="s" r="A249">
        <v>1919</v>
      </c>
      <c t="s" r="B249">
        <v>1920</v>
      </c>
    </row>
    <row r="250">
      <c t="s" r="A250">
        <v>1921</v>
      </c>
      <c t="s" r="B250">
        <v>1922</v>
      </c>
    </row>
    <row r="251">
      <c t="s" r="A251">
        <v>1923</v>
      </c>
      <c t="s" r="B251">
        <v>1924</v>
      </c>
    </row>
    <row r="252">
      <c t="s" r="A252">
        <v>1925</v>
      </c>
      <c t="s" r="B252">
        <v>1926</v>
      </c>
    </row>
    <row r="253">
      <c t="s" r="A253">
        <v>1927</v>
      </c>
      <c t="s" r="B253">
        <v>1928</v>
      </c>
    </row>
    <row r="254">
      <c t="s" r="A254">
        <v>1929</v>
      </c>
      <c t="s" r="B254">
        <v>1930</v>
      </c>
    </row>
    <row r="255">
      <c t="s" r="A255">
        <v>1931</v>
      </c>
      <c t="s" r="B255">
        <v>1932</v>
      </c>
    </row>
    <row r="256">
      <c t="s" r="A256">
        <v>1933</v>
      </c>
      <c t="s" r="B256">
        <v>1934</v>
      </c>
    </row>
    <row r="257">
      <c t="s" r="A257">
        <v>1935</v>
      </c>
      <c t="s" r="B257">
        <v>1936</v>
      </c>
    </row>
    <row r="258">
      <c t="s" r="A258">
        <v>1937</v>
      </c>
      <c t="s" r="B258">
        <v>1938</v>
      </c>
    </row>
    <row r="259">
      <c t="s" r="A259">
        <v>1939</v>
      </c>
      <c t="s" r="B259">
        <v>1940</v>
      </c>
    </row>
    <row r="260">
      <c t="s" r="A260">
        <v>1941</v>
      </c>
      <c t="s" r="B260">
        <v>1942</v>
      </c>
    </row>
    <row r="261">
      <c t="s" r="A261">
        <v>1943</v>
      </c>
      <c t="s" r="B261">
        <v>1944</v>
      </c>
    </row>
    <row r="262">
      <c t="s" r="A262">
        <v>1945</v>
      </c>
      <c t="s" r="B262">
        <v>1946</v>
      </c>
    </row>
    <row r="263">
      <c t="s" r="A263">
        <v>1947</v>
      </c>
      <c t="s" r="B263">
        <v>1948</v>
      </c>
    </row>
    <row r="264">
      <c t="s" r="A264">
        <v>1949</v>
      </c>
      <c t="s" r="B264">
        <v>1950</v>
      </c>
    </row>
    <row r="265">
      <c t="s" r="A265">
        <v>1951</v>
      </c>
      <c t="s" r="B265">
        <v>1952</v>
      </c>
    </row>
    <row r="266">
      <c t="s" r="A266">
        <v>1953</v>
      </c>
      <c t="s" r="B266">
        <v>1954</v>
      </c>
    </row>
    <row r="267">
      <c t="s" r="A267">
        <v>1955</v>
      </c>
      <c t="s" r="B267">
        <v>1956</v>
      </c>
    </row>
    <row r="268">
      <c t="s" r="A268">
        <v>1957</v>
      </c>
      <c t="s" r="B268">
        <v>1958</v>
      </c>
    </row>
    <row r="269">
      <c t="s" r="A269">
        <v>1959</v>
      </c>
      <c t="s" r="B269">
        <v>1960</v>
      </c>
    </row>
    <row r="270">
      <c t="s" r="A270">
        <v>1961</v>
      </c>
      <c t="s" r="B270">
        <v>1962</v>
      </c>
    </row>
    <row r="271">
      <c t="s" r="A271">
        <v>1963</v>
      </c>
      <c t="s" r="B271">
        <v>1964</v>
      </c>
    </row>
    <row r="272">
      <c t="s" r="A272">
        <v>1965</v>
      </c>
      <c t="s" r="B272">
        <v>1966</v>
      </c>
    </row>
    <row r="273">
      <c t="s" r="A273">
        <v>1967</v>
      </c>
      <c t="s" r="B273">
        <v>1968</v>
      </c>
    </row>
    <row r="274">
      <c t="s" r="A274">
        <v>1969</v>
      </c>
      <c t="s" r="B274">
        <v>1970</v>
      </c>
    </row>
    <row r="275">
      <c t="s" r="A275">
        <v>1971</v>
      </c>
      <c t="s" r="B275">
        <v>1972</v>
      </c>
    </row>
    <row r="276">
      <c t="s" r="A276">
        <v>1973</v>
      </c>
      <c t="s" r="B276">
        <v>1974</v>
      </c>
    </row>
    <row r="277">
      <c t="s" r="A277">
        <v>1975</v>
      </c>
      <c t="s" r="B277">
        <v>1976</v>
      </c>
    </row>
    <row r="278">
      <c t="s" r="A278">
        <v>1977</v>
      </c>
      <c t="s" r="B278">
        <v>1978</v>
      </c>
    </row>
    <row r="279">
      <c t="s" r="A279">
        <v>1979</v>
      </c>
      <c t="s" r="B279">
        <v>1980</v>
      </c>
    </row>
    <row r="280">
      <c t="s" r="A280">
        <v>1981</v>
      </c>
      <c t="s" r="B280">
        <v>1982</v>
      </c>
    </row>
    <row r="281">
      <c t="s" r="A281">
        <v>1983</v>
      </c>
      <c t="s" r="B281">
        <v>1984</v>
      </c>
    </row>
    <row r="282">
      <c t="s" r="A282">
        <v>1985</v>
      </c>
      <c t="s" r="B282">
        <v>1986</v>
      </c>
    </row>
    <row r="283">
      <c t="s" r="A283">
        <v>1987</v>
      </c>
      <c t="s" r="B283">
        <v>1988</v>
      </c>
    </row>
    <row r="284">
      <c t="s" r="A284">
        <v>1989</v>
      </c>
      <c t="s" r="B284">
        <v>1990</v>
      </c>
    </row>
    <row r="285">
      <c t="s" r="A285">
        <v>1991</v>
      </c>
      <c t="s" r="B285">
        <v>1992</v>
      </c>
    </row>
    <row r="286">
      <c t="s" r="A286">
        <v>1993</v>
      </c>
      <c t="s" r="B286">
        <v>1994</v>
      </c>
    </row>
    <row r="287">
      <c t="s" r="A287">
        <v>1995</v>
      </c>
      <c t="s" r="B287">
        <v>1996</v>
      </c>
    </row>
    <row r="288">
      <c t="s" r="A288">
        <v>1997</v>
      </c>
      <c t="s" r="B288">
        <v>1998</v>
      </c>
    </row>
    <row r="289">
      <c t="s" r="A289">
        <v>1999</v>
      </c>
      <c t="s" r="B289">
        <v>2000</v>
      </c>
    </row>
    <row r="290">
      <c t="s" r="A290">
        <v>2001</v>
      </c>
      <c t="s" r="B290">
        <v>2002</v>
      </c>
    </row>
    <row r="291">
      <c t="s" r="A291">
        <v>2003</v>
      </c>
      <c t="s" r="B291">
        <v>2004</v>
      </c>
    </row>
    <row r="292">
      <c t="s" r="A292">
        <v>2005</v>
      </c>
      <c t="s" r="B292">
        <v>2006</v>
      </c>
    </row>
    <row r="293">
      <c t="s" r="A293">
        <v>2007</v>
      </c>
      <c t="s" r="B293">
        <v>2008</v>
      </c>
    </row>
    <row r="294">
      <c t="s" r="A294">
        <v>2009</v>
      </c>
      <c t="s" r="B294">
        <v>2010</v>
      </c>
    </row>
    <row r="295">
      <c t="s" r="A295">
        <v>2011</v>
      </c>
      <c t="s" r="B295">
        <v>2012</v>
      </c>
    </row>
    <row r="296">
      <c t="s" r="A296">
        <v>2013</v>
      </c>
      <c t="s" r="B296">
        <v>2014</v>
      </c>
    </row>
    <row r="297">
      <c t="s" r="A297">
        <v>2015</v>
      </c>
      <c t="s" r="B297">
        <v>2016</v>
      </c>
    </row>
    <row r="298">
      <c t="s" r="A298">
        <v>2017</v>
      </c>
      <c t="s" r="B298">
        <v>2018</v>
      </c>
    </row>
    <row r="299">
      <c t="s" r="A299">
        <v>2019</v>
      </c>
      <c t="s" r="B299">
        <v>2020</v>
      </c>
    </row>
    <row r="300">
      <c t="s" r="A300">
        <v>2021</v>
      </c>
      <c t="s" r="B300">
        <v>2022</v>
      </c>
    </row>
    <row r="301">
      <c t="s" r="A301">
        <v>2023</v>
      </c>
      <c t="s" r="B301">
        <v>2024</v>
      </c>
    </row>
    <row r="302">
      <c t="s" r="A302">
        <v>2025</v>
      </c>
      <c t="s" r="B302">
        <v>2026</v>
      </c>
    </row>
    <row r="303">
      <c t="s" r="A303">
        <v>2027</v>
      </c>
      <c t="s" r="B303">
        <v>2028</v>
      </c>
    </row>
    <row r="304">
      <c t="s" r="A304">
        <v>2029</v>
      </c>
      <c t="s" r="B304">
        <v>2030</v>
      </c>
    </row>
    <row r="305">
      <c t="s" r="A305">
        <v>2031</v>
      </c>
      <c t="s" r="B305">
        <v>2032</v>
      </c>
    </row>
    <row r="306">
      <c t="s" r="A306">
        <v>2033</v>
      </c>
      <c t="s" r="B306">
        <v>2034</v>
      </c>
    </row>
    <row r="307">
      <c t="s" r="A307">
        <v>2035</v>
      </c>
      <c t="s" r="B307">
        <v>2036</v>
      </c>
    </row>
    <row r="308">
      <c t="s" r="A308">
        <v>2037</v>
      </c>
      <c t="s" r="B308">
        <v>2038</v>
      </c>
    </row>
    <row r="309">
      <c t="s" r="A309">
        <v>2039</v>
      </c>
      <c t="s" r="B309">
        <v>2040</v>
      </c>
    </row>
    <row r="310">
      <c t="s" r="A310">
        <v>2041</v>
      </c>
      <c t="s" r="B310">
        <v>2042</v>
      </c>
    </row>
    <row r="311">
      <c t="s" r="A311">
        <v>2043</v>
      </c>
      <c t="s" r="B311">
        <v>2044</v>
      </c>
    </row>
    <row r="312">
      <c t="s" r="A312">
        <v>2045</v>
      </c>
      <c t="s" r="B312">
        <v>2046</v>
      </c>
    </row>
    <row r="313">
      <c t="s" r="A313">
        <v>2047</v>
      </c>
      <c t="s" r="B313">
        <v>2048</v>
      </c>
    </row>
    <row r="314">
      <c t="s" r="A314">
        <v>2049</v>
      </c>
      <c t="s" r="B314">
        <v>2050</v>
      </c>
    </row>
    <row r="315">
      <c t="s" r="A315">
        <v>2051</v>
      </c>
      <c t="s" r="B315">
        <v>2052</v>
      </c>
    </row>
    <row r="316">
      <c t="s" r="A316">
        <v>2053</v>
      </c>
      <c t="s" r="B316">
        <v>2054</v>
      </c>
    </row>
    <row r="317">
      <c t="s" r="A317">
        <v>2055</v>
      </c>
      <c t="s" r="B317">
        <v>2056</v>
      </c>
    </row>
    <row r="318">
      <c t="s" r="A318">
        <v>2057</v>
      </c>
      <c t="s" r="B318">
        <v>2058</v>
      </c>
    </row>
    <row r="319">
      <c t="s" r="A319">
        <v>2059</v>
      </c>
      <c t="s" r="B319">
        <v>2060</v>
      </c>
    </row>
    <row r="320">
      <c t="s" r="A320">
        <v>2061</v>
      </c>
      <c t="s" r="B320">
        <v>2062</v>
      </c>
    </row>
    <row r="321">
      <c t="s" r="A321">
        <v>2063</v>
      </c>
      <c t="s" r="B321">
        <v>2064</v>
      </c>
    </row>
    <row r="322">
      <c t="s" r="A322">
        <v>2065</v>
      </c>
      <c t="s" r="B322">
        <v>2066</v>
      </c>
    </row>
    <row r="323">
      <c t="s" r="A323">
        <v>2067</v>
      </c>
      <c t="s" r="B323">
        <v>2068</v>
      </c>
    </row>
    <row r="324">
      <c t="s" r="A324">
        <v>2069</v>
      </c>
      <c t="s" r="B324">
        <v>2070</v>
      </c>
    </row>
    <row r="325">
      <c t="s" r="A325">
        <v>2071</v>
      </c>
      <c t="s" r="B325">
        <v>2072</v>
      </c>
    </row>
    <row r="326">
      <c t="s" r="A326">
        <v>2073</v>
      </c>
      <c t="s" r="B326">
        <v>2074</v>
      </c>
    </row>
    <row r="327">
      <c t="s" r="A327">
        <v>2075</v>
      </c>
      <c t="s" r="B327">
        <v>2076</v>
      </c>
    </row>
    <row r="328">
      <c t="s" r="A328">
        <v>2077</v>
      </c>
      <c t="s" r="B328">
        <v>2078</v>
      </c>
    </row>
    <row r="329">
      <c t="s" r="A329">
        <v>2079</v>
      </c>
      <c t="s" r="B329">
        <v>2080</v>
      </c>
    </row>
    <row r="330">
      <c t="s" r="A330">
        <v>2081</v>
      </c>
      <c t="s" r="B330">
        <v>2082</v>
      </c>
    </row>
    <row r="331">
      <c t="s" r="A331">
        <v>2083</v>
      </c>
      <c t="s" r="B331">
        <v>2084</v>
      </c>
    </row>
    <row r="332">
      <c t="s" r="A332">
        <v>2085</v>
      </c>
      <c t="s" r="B332">
        <v>2086</v>
      </c>
    </row>
    <row r="333">
      <c t="s" r="A333">
        <v>2087</v>
      </c>
      <c t="s" r="B333">
        <v>2088</v>
      </c>
    </row>
    <row r="334">
      <c t="s" r="A334">
        <v>2089</v>
      </c>
      <c t="s" r="B334">
        <v>2090</v>
      </c>
    </row>
    <row r="335">
      <c t="s" r="A335">
        <v>2091</v>
      </c>
      <c t="s" r="B335">
        <v>2092</v>
      </c>
    </row>
    <row r="336">
      <c t="s" r="A336">
        <v>2093</v>
      </c>
      <c t="s" r="B336">
        <v>2094</v>
      </c>
    </row>
    <row r="337">
      <c t="s" r="A337">
        <v>2095</v>
      </c>
      <c t="s" r="B337">
        <v>2096</v>
      </c>
    </row>
    <row r="338">
      <c t="s" r="A338">
        <v>2097</v>
      </c>
      <c t="s" r="B338">
        <v>2098</v>
      </c>
    </row>
    <row r="339">
      <c t="s" r="A339">
        <v>2099</v>
      </c>
      <c t="s" r="B339">
        <v>2100</v>
      </c>
    </row>
    <row r="340">
      <c t="s" r="A340">
        <v>2101</v>
      </c>
      <c t="s" r="B340">
        <v>2102</v>
      </c>
    </row>
    <row r="341">
      <c t="s" r="A341">
        <v>2103</v>
      </c>
      <c t="s" r="B341">
        <v>2104</v>
      </c>
    </row>
    <row r="342">
      <c t="s" r="A342">
        <v>2105</v>
      </c>
      <c t="s" r="B342">
        <v>2106</v>
      </c>
    </row>
    <row r="343">
      <c t="s" r="A343">
        <v>2107</v>
      </c>
      <c t="s" r="B343">
        <v>2108</v>
      </c>
    </row>
    <row r="344">
      <c t="s" r="A344">
        <v>2109</v>
      </c>
      <c t="s" r="B344">
        <v>2110</v>
      </c>
    </row>
    <row r="345">
      <c t="s" r="A345">
        <v>2111</v>
      </c>
      <c t="s" r="B345">
        <v>2112</v>
      </c>
    </row>
    <row r="346">
      <c t="s" r="A346">
        <v>2113</v>
      </c>
      <c t="s" r="B346">
        <v>2114</v>
      </c>
    </row>
    <row r="347">
      <c t="s" r="A347">
        <v>2115</v>
      </c>
      <c t="s" r="B347">
        <v>2116</v>
      </c>
    </row>
    <row r="348">
      <c t="s" r="A348">
        <v>2117</v>
      </c>
      <c t="s" r="B348">
        <v>2118</v>
      </c>
    </row>
    <row r="349">
      <c t="s" r="A349">
        <v>2119</v>
      </c>
      <c t="s" r="B349">
        <v>2120</v>
      </c>
    </row>
    <row r="350">
      <c t="s" r="A350">
        <v>2121</v>
      </c>
      <c t="s" r="B350">
        <v>2122</v>
      </c>
    </row>
    <row r="351">
      <c t="s" r="A351">
        <v>2123</v>
      </c>
      <c t="s" r="B351">
        <v>2124</v>
      </c>
    </row>
    <row r="352">
      <c t="s" r="A352">
        <v>2125</v>
      </c>
      <c t="s" r="B352">
        <v>2126</v>
      </c>
    </row>
    <row r="353">
      <c t="s" r="A353">
        <v>2127</v>
      </c>
      <c t="s" r="B353">
        <v>2128</v>
      </c>
    </row>
    <row r="354">
      <c t="s" r="A354">
        <v>2129</v>
      </c>
      <c t="s" r="B354">
        <v>2130</v>
      </c>
    </row>
    <row r="355">
      <c t="s" r="A355">
        <v>2131</v>
      </c>
      <c t="s" r="B355">
        <v>2132</v>
      </c>
    </row>
    <row r="356">
      <c t="s" r="A356">
        <v>2133</v>
      </c>
      <c t="s" r="B356">
        <v>2134</v>
      </c>
    </row>
    <row r="357">
      <c t="s" r="A357">
        <v>2135</v>
      </c>
      <c t="s" r="B357">
        <v>2136</v>
      </c>
    </row>
    <row r="358">
      <c t="s" r="A358">
        <v>2137</v>
      </c>
      <c t="s" r="B358">
        <v>2138</v>
      </c>
    </row>
    <row r="359">
      <c t="s" r="A359">
        <v>2139</v>
      </c>
      <c t="s" r="B359">
        <v>2140</v>
      </c>
    </row>
    <row r="360">
      <c t="s" r="A360">
        <v>2141</v>
      </c>
      <c t="s" r="B360">
        <v>2142</v>
      </c>
    </row>
    <row r="361">
      <c t="s" r="A361">
        <v>2143</v>
      </c>
      <c t="s" r="B361">
        <v>2144</v>
      </c>
    </row>
    <row r="362">
      <c t="s" r="A362">
        <v>2145</v>
      </c>
      <c t="s" r="B362">
        <v>2146</v>
      </c>
    </row>
    <row r="363">
      <c t="s" r="A363">
        <v>2147</v>
      </c>
      <c t="s" r="B363">
        <v>2148</v>
      </c>
    </row>
    <row r="364">
      <c t="s" r="A364">
        <v>2149</v>
      </c>
      <c t="s" r="B364">
        <v>2150</v>
      </c>
    </row>
    <row r="365">
      <c t="s" r="A365">
        <v>2151</v>
      </c>
      <c t="s" r="B365">
        <v>2152</v>
      </c>
    </row>
    <row r="366">
      <c t="s" r="A366">
        <v>2153</v>
      </c>
      <c t="s" r="B366">
        <v>2154</v>
      </c>
    </row>
    <row r="367">
      <c t="s" r="A367">
        <v>2155</v>
      </c>
      <c t="s" r="B367">
        <v>2156</v>
      </c>
    </row>
    <row r="368">
      <c t="s" r="A368">
        <v>2157</v>
      </c>
      <c t="s" r="B368">
        <v>2158</v>
      </c>
    </row>
    <row r="369">
      <c t="s" r="A369">
        <v>2159</v>
      </c>
      <c t="s" r="B369">
        <v>2160</v>
      </c>
    </row>
    <row r="370">
      <c t="s" r="A370">
        <v>2161</v>
      </c>
      <c t="s" r="B370">
        <v>2162</v>
      </c>
    </row>
    <row r="371">
      <c t="s" r="A371">
        <v>2163</v>
      </c>
      <c t="s" r="B371">
        <v>2164</v>
      </c>
    </row>
    <row r="372">
      <c t="s" r="A372">
        <v>2165</v>
      </c>
      <c t="s" r="B372">
        <v>2166</v>
      </c>
    </row>
    <row r="373">
      <c t="s" r="A373">
        <v>2167</v>
      </c>
      <c t="s" r="B373">
        <v>2168</v>
      </c>
    </row>
    <row r="374">
      <c t="s" r="A374">
        <v>2169</v>
      </c>
      <c t="s" r="B374">
        <v>2170</v>
      </c>
    </row>
    <row r="375">
      <c t="s" r="A375">
        <v>2171</v>
      </c>
      <c t="s" r="B375">
        <v>2172</v>
      </c>
    </row>
    <row r="376">
      <c t="s" r="A376">
        <v>2173</v>
      </c>
      <c t="s" r="B376">
        <v>2174</v>
      </c>
    </row>
    <row r="377">
      <c t="s" r="A377">
        <v>2175</v>
      </c>
      <c t="s" r="B377">
        <v>2176</v>
      </c>
    </row>
    <row r="378">
      <c t="s" r="A378">
        <v>2177</v>
      </c>
      <c t="s" r="B378">
        <v>2178</v>
      </c>
    </row>
    <row r="379">
      <c t="s" r="A379">
        <v>2179</v>
      </c>
      <c t="s" r="B379">
        <v>2180</v>
      </c>
    </row>
    <row r="380">
      <c t="s" r="A380">
        <v>2181</v>
      </c>
      <c t="s" r="B380">
        <v>2182</v>
      </c>
    </row>
    <row r="381">
      <c t="s" r="A381">
        <v>2183</v>
      </c>
      <c t="s" r="B381">
        <v>2184</v>
      </c>
    </row>
    <row r="382">
      <c t="s" r="A382">
        <v>2185</v>
      </c>
      <c t="s" r="B382">
        <v>2186</v>
      </c>
    </row>
    <row r="383">
      <c t="s" r="A383">
        <v>2187</v>
      </c>
      <c t="s" r="B383">
        <v>2188</v>
      </c>
    </row>
    <row r="384">
      <c t="s" r="A384">
        <v>2189</v>
      </c>
      <c t="s" r="B384">
        <v>2190</v>
      </c>
    </row>
    <row r="385">
      <c t="s" r="A385">
        <v>2191</v>
      </c>
      <c t="s" r="B385">
        <v>2192</v>
      </c>
    </row>
    <row r="386">
      <c t="s" r="A386">
        <v>2193</v>
      </c>
      <c t="s" r="B386">
        <v>2194</v>
      </c>
    </row>
    <row r="387">
      <c t="s" r="A387">
        <v>2195</v>
      </c>
      <c t="s" r="B387">
        <v>2196</v>
      </c>
    </row>
    <row r="388">
      <c t="s" r="A388">
        <v>2197</v>
      </c>
      <c t="s" r="B388">
        <v>2198</v>
      </c>
    </row>
    <row r="389">
      <c t="s" r="A389">
        <v>2199</v>
      </c>
      <c t="s" r="B389">
        <v>2200</v>
      </c>
    </row>
    <row r="390">
      <c t="s" r="A390">
        <v>2201</v>
      </c>
      <c t="s" r="B390">
        <v>2202</v>
      </c>
    </row>
    <row r="391">
      <c t="s" r="A391">
        <v>2203</v>
      </c>
      <c t="s" r="B391">
        <v>2204</v>
      </c>
    </row>
    <row r="392">
      <c t="s" r="A392">
        <v>2205</v>
      </c>
      <c t="s" r="B392">
        <v>2206</v>
      </c>
    </row>
    <row r="393">
      <c t="s" r="A393">
        <v>2207</v>
      </c>
      <c t="s" r="B393">
        <v>2208</v>
      </c>
    </row>
    <row r="394">
      <c t="s" r="A394">
        <v>2209</v>
      </c>
      <c t="s" r="B394">
        <v>2210</v>
      </c>
    </row>
    <row r="395">
      <c t="s" r="A395">
        <v>2211</v>
      </c>
      <c t="s" r="B395">
        <v>2212</v>
      </c>
    </row>
    <row r="396">
      <c t="s" r="A396">
        <v>2213</v>
      </c>
      <c t="s" r="B396">
        <v>2214</v>
      </c>
    </row>
    <row r="397">
      <c t="s" r="A397">
        <v>2215</v>
      </c>
      <c t="s" r="B397">
        <v>2216</v>
      </c>
    </row>
    <row r="398">
      <c t="s" r="A398">
        <v>2217</v>
      </c>
      <c t="s" r="B398">
        <v>2218</v>
      </c>
    </row>
    <row r="399">
      <c t="s" r="A399">
        <v>2219</v>
      </c>
      <c t="s" r="B399">
        <v>2220</v>
      </c>
    </row>
    <row r="400">
      <c t="s" r="A400">
        <v>2221</v>
      </c>
      <c t="s" r="B400">
        <v>2222</v>
      </c>
    </row>
    <row r="401">
      <c t="s" r="A401">
        <v>2223</v>
      </c>
      <c t="s" r="B401">
        <v>2224</v>
      </c>
    </row>
    <row r="402">
      <c t="s" r="A402">
        <v>2225</v>
      </c>
      <c t="s" r="B402">
        <v>2226</v>
      </c>
    </row>
    <row r="403">
      <c t="s" r="A403">
        <v>2227</v>
      </c>
      <c t="s" r="B403">
        <v>2228</v>
      </c>
    </row>
    <row r="404">
      <c t="s" r="A404">
        <v>2229</v>
      </c>
      <c t="s" r="B404">
        <v>2230</v>
      </c>
    </row>
    <row r="405">
      <c t="s" r="A405">
        <v>2231</v>
      </c>
      <c t="s" r="B405">
        <v>2232</v>
      </c>
    </row>
    <row r="406">
      <c t="s" r="A406">
        <v>2233</v>
      </c>
      <c t="s" r="B406">
        <v>2234</v>
      </c>
    </row>
    <row r="407">
      <c t="s" r="A407">
        <v>2235</v>
      </c>
      <c t="s" r="B407">
        <v>2236</v>
      </c>
    </row>
    <row r="408">
      <c t="s" r="A408">
        <v>2237</v>
      </c>
      <c t="s" r="B408">
        <v>2238</v>
      </c>
    </row>
    <row r="409">
      <c t="s" r="A409">
        <v>2239</v>
      </c>
      <c t="s" r="B409">
        <v>2240</v>
      </c>
    </row>
    <row r="410">
      <c t="s" r="A410">
        <v>2241</v>
      </c>
      <c t="s" r="B410">
        <v>2242</v>
      </c>
    </row>
    <row r="411">
      <c t="s" r="A411">
        <v>2243</v>
      </c>
      <c t="s" r="B411">
        <v>2244</v>
      </c>
    </row>
    <row r="412">
      <c t="s" r="A412">
        <v>2245</v>
      </c>
      <c t="s" r="B412">
        <v>2246</v>
      </c>
    </row>
    <row r="413">
      <c t="s" r="A413">
        <v>2247</v>
      </c>
      <c t="s" r="B413">
        <v>2248</v>
      </c>
    </row>
    <row r="414">
      <c t="s" r="A414">
        <v>2249</v>
      </c>
      <c t="s" r="B414">
        <v>2250</v>
      </c>
    </row>
    <row r="415">
      <c t="s" r="A415">
        <v>2251</v>
      </c>
      <c t="s" r="B415">
        <v>2252</v>
      </c>
    </row>
    <row r="416">
      <c t="s" r="A416">
        <v>2253</v>
      </c>
      <c t="s" r="B416">
        <v>2254</v>
      </c>
    </row>
    <row r="417">
      <c t="s" r="A417">
        <v>2255</v>
      </c>
      <c t="s" r="B417">
        <v>2256</v>
      </c>
    </row>
    <row r="418">
      <c t="s" r="A418">
        <v>2257</v>
      </c>
      <c t="s" r="B418">
        <v>2258</v>
      </c>
    </row>
    <row r="419">
      <c t="s" r="A419">
        <v>2259</v>
      </c>
      <c t="s" r="B419">
        <v>2260</v>
      </c>
    </row>
    <row r="420">
      <c t="s" r="A420">
        <v>2261</v>
      </c>
      <c t="s" r="B420">
        <v>2262</v>
      </c>
    </row>
    <row r="421">
      <c t="s" r="A421">
        <v>2263</v>
      </c>
      <c t="s" r="B421">
        <v>2264</v>
      </c>
    </row>
    <row r="422">
      <c t="s" r="A422">
        <v>2265</v>
      </c>
      <c t="s" r="B422">
        <v>2266</v>
      </c>
    </row>
    <row r="423">
      <c t="s" r="A423">
        <v>2267</v>
      </c>
      <c t="s" r="B423">
        <v>2268</v>
      </c>
    </row>
    <row r="424">
      <c t="s" r="A424">
        <v>2269</v>
      </c>
      <c t="s" r="B424">
        <v>2270</v>
      </c>
    </row>
    <row r="425">
      <c t="s" r="A425">
        <v>2271</v>
      </c>
      <c t="s" r="B425">
        <v>2272</v>
      </c>
    </row>
    <row r="426">
      <c t="s" r="A426">
        <v>2273</v>
      </c>
      <c t="s" r="B426">
        <v>2274</v>
      </c>
    </row>
    <row r="427">
      <c t="s" r="A427">
        <v>2275</v>
      </c>
      <c t="s" r="B427">
        <v>2276</v>
      </c>
    </row>
    <row r="428">
      <c t="s" r="A428">
        <v>2277</v>
      </c>
      <c t="s" r="B428">
        <v>2278</v>
      </c>
    </row>
    <row r="429">
      <c t="s" r="A429">
        <v>2279</v>
      </c>
      <c t="s" r="B429">
        <v>2280</v>
      </c>
    </row>
    <row r="430">
      <c t="s" r="A430">
        <v>2281</v>
      </c>
      <c t="s" r="B430">
        <v>2282</v>
      </c>
    </row>
    <row r="431">
      <c t="s" r="A431">
        <v>2283</v>
      </c>
      <c t="s" r="B431">
        <v>2284</v>
      </c>
    </row>
    <row r="432">
      <c t="s" r="A432">
        <v>2285</v>
      </c>
      <c t="s" r="B432">
        <v>2286</v>
      </c>
    </row>
    <row r="433">
      <c t="s" r="A433">
        <v>2287</v>
      </c>
      <c t="s" r="B433">
        <v>2288</v>
      </c>
    </row>
    <row r="434">
      <c t="s" r="A434">
        <v>2289</v>
      </c>
      <c t="s" r="B434">
        <v>2290</v>
      </c>
    </row>
    <row r="435">
      <c t="s" r="A435">
        <v>2291</v>
      </c>
      <c t="s" r="B435">
        <v>2292</v>
      </c>
    </row>
    <row r="436">
      <c t="s" r="A436">
        <v>2293</v>
      </c>
      <c t="s" r="B436">
        <v>2294</v>
      </c>
    </row>
    <row r="437">
      <c t="s" r="A437">
        <v>2295</v>
      </c>
      <c t="s" r="B437">
        <v>2296</v>
      </c>
    </row>
    <row r="438">
      <c t="s" r="A438">
        <v>2297</v>
      </c>
      <c t="s" r="B438">
        <v>2298</v>
      </c>
    </row>
    <row r="439">
      <c t="s" r="A439">
        <v>2299</v>
      </c>
      <c t="s" r="B439">
        <v>2300</v>
      </c>
    </row>
    <row r="440">
      <c t="s" r="A440">
        <v>2301</v>
      </c>
      <c t="s" r="B440">
        <v>2302</v>
      </c>
    </row>
    <row r="441">
      <c t="s" r="A441">
        <v>2303</v>
      </c>
      <c t="s" r="B441">
        <v>2304</v>
      </c>
    </row>
    <row r="442">
      <c t="s" r="A442">
        <v>2305</v>
      </c>
      <c t="s" r="B442">
        <v>2306</v>
      </c>
    </row>
    <row r="443">
      <c t="s" r="A443">
        <v>2307</v>
      </c>
      <c t="s" r="B443">
        <v>2308</v>
      </c>
    </row>
    <row r="444">
      <c t="s" r="A444">
        <v>2309</v>
      </c>
      <c t="s" r="B444">
        <v>2310</v>
      </c>
    </row>
    <row r="445">
      <c t="s" r="A445">
        <v>2311</v>
      </c>
      <c t="s" r="B445">
        <v>2312</v>
      </c>
    </row>
    <row r="446">
      <c t="s" r="A446">
        <v>2313</v>
      </c>
      <c t="s" r="B446">
        <v>2314</v>
      </c>
    </row>
    <row r="447">
      <c t="s" r="A447">
        <v>2315</v>
      </c>
      <c t="s" r="B447">
        <v>2316</v>
      </c>
    </row>
    <row r="448">
      <c t="s" r="A448">
        <v>2317</v>
      </c>
      <c t="s" r="B448">
        <v>2318</v>
      </c>
    </row>
    <row r="449">
      <c t="s" r="A449">
        <v>2319</v>
      </c>
      <c t="s" r="B449">
        <v>2320</v>
      </c>
    </row>
    <row r="450">
      <c t="s" r="A450">
        <v>2321</v>
      </c>
      <c t="s" r="B450">
        <v>2322</v>
      </c>
    </row>
    <row r="451">
      <c t="s" r="A451">
        <v>2323</v>
      </c>
      <c t="s" r="B451">
        <v>2324</v>
      </c>
    </row>
    <row r="452">
      <c t="s" r="A452">
        <v>2325</v>
      </c>
      <c t="s" r="B452">
        <v>2326</v>
      </c>
    </row>
    <row r="453">
      <c t="s" r="A453">
        <v>2327</v>
      </c>
      <c t="s" r="B453">
        <v>2328</v>
      </c>
    </row>
    <row r="454">
      <c t="s" r="A454">
        <v>2329</v>
      </c>
      <c t="s" r="B454">
        <v>2330</v>
      </c>
    </row>
    <row r="455">
      <c t="s" r="A455">
        <v>2331</v>
      </c>
      <c t="s" r="B455">
        <v>2332</v>
      </c>
    </row>
    <row r="456">
      <c t="s" r="A456">
        <v>2333</v>
      </c>
      <c t="s" r="B456">
        <v>2334</v>
      </c>
    </row>
    <row r="457">
      <c t="s" r="A457">
        <v>2335</v>
      </c>
      <c t="s" r="B457">
        <v>2336</v>
      </c>
    </row>
    <row r="458">
      <c t="s" r="A458">
        <v>2337</v>
      </c>
      <c t="s" r="B458">
        <v>2338</v>
      </c>
    </row>
    <row r="459">
      <c t="s" r="A459">
        <v>2339</v>
      </c>
      <c t="s" r="B459">
        <v>2340</v>
      </c>
    </row>
    <row r="460">
      <c t="s" r="A460">
        <v>2341</v>
      </c>
      <c t="s" r="B460">
        <v>2342</v>
      </c>
    </row>
    <row r="461">
      <c t="s" r="A461">
        <v>2343</v>
      </c>
      <c t="s" r="B461">
        <v>2344</v>
      </c>
    </row>
    <row r="462">
      <c t="s" r="A462">
        <v>2345</v>
      </c>
      <c t="s" r="B462">
        <v>2346</v>
      </c>
    </row>
    <row r="463">
      <c t="s" r="A463">
        <v>2347</v>
      </c>
      <c t="s" r="B463">
        <v>2348</v>
      </c>
    </row>
    <row r="464">
      <c t="s" r="A464">
        <v>2349</v>
      </c>
      <c t="s" r="B464">
        <v>2350</v>
      </c>
    </row>
    <row r="465">
      <c t="s" r="A465">
        <v>2351</v>
      </c>
      <c t="s" r="B465">
        <v>2352</v>
      </c>
    </row>
    <row r="466">
      <c t="s" r="A466">
        <v>2353</v>
      </c>
      <c t="s" r="B466">
        <v>2354</v>
      </c>
    </row>
    <row r="467">
      <c t="s" r="A467">
        <v>2355</v>
      </c>
      <c t="s" r="B467">
        <v>2356</v>
      </c>
    </row>
    <row r="468">
      <c t="s" r="A468">
        <v>2357</v>
      </c>
      <c t="s" r="B468">
        <v>2358</v>
      </c>
    </row>
    <row r="469">
      <c t="s" r="A469">
        <v>2359</v>
      </c>
      <c t="s" r="B469">
        <v>2360</v>
      </c>
    </row>
    <row r="470">
      <c t="s" r="A470">
        <v>2361</v>
      </c>
      <c t="s" r="B470">
        <v>2362</v>
      </c>
    </row>
    <row r="471">
      <c t="s" r="A471">
        <v>2363</v>
      </c>
      <c t="s" r="B471">
        <v>2364</v>
      </c>
    </row>
    <row r="472">
      <c t="s" r="A472">
        <v>2365</v>
      </c>
      <c t="s" r="B472">
        <v>2366</v>
      </c>
    </row>
    <row r="473">
      <c t="s" r="A473">
        <v>2367</v>
      </c>
      <c t="s" r="B473">
        <v>2368</v>
      </c>
    </row>
    <row r="474">
      <c t="s" r="A474">
        <v>2369</v>
      </c>
      <c t="s" r="B474">
        <v>2370</v>
      </c>
    </row>
    <row r="475">
      <c t="s" r="A475">
        <v>2371</v>
      </c>
      <c t="s" r="B475">
        <v>2372</v>
      </c>
    </row>
    <row r="476">
      <c t="s" r="A476">
        <v>2373</v>
      </c>
      <c t="s" r="B476">
        <v>2374</v>
      </c>
    </row>
    <row r="477">
      <c t="s" r="A477">
        <v>2375</v>
      </c>
      <c t="s" r="B477">
        <v>2376</v>
      </c>
    </row>
    <row r="478">
      <c t="s" r="A478">
        <v>2377</v>
      </c>
      <c t="s" r="B478">
        <v>2378</v>
      </c>
    </row>
    <row r="479">
      <c t="s" r="A479">
        <v>2379</v>
      </c>
      <c t="s" r="B479">
        <v>2380</v>
      </c>
    </row>
    <row r="480">
      <c t="s" r="A480">
        <v>2381</v>
      </c>
      <c t="s" r="B480">
        <v>2382</v>
      </c>
    </row>
    <row r="481">
      <c t="s" r="A481">
        <v>2383</v>
      </c>
      <c t="s" r="B481">
        <v>2384</v>
      </c>
    </row>
    <row r="482">
      <c t="s" r="A482">
        <v>2385</v>
      </c>
      <c t="s" r="B482">
        <v>2386</v>
      </c>
    </row>
    <row r="483">
      <c t="s" r="A483">
        <v>2387</v>
      </c>
      <c t="s" r="B483">
        <v>2388</v>
      </c>
    </row>
    <row r="484">
      <c t="s" r="A484">
        <v>2389</v>
      </c>
      <c t="s" r="B484">
        <v>2390</v>
      </c>
    </row>
    <row r="485">
      <c t="s" r="A485">
        <v>2391</v>
      </c>
      <c t="s" r="B485">
        <v>2392</v>
      </c>
    </row>
    <row r="486">
      <c t="s" r="A486">
        <v>2393</v>
      </c>
      <c t="s" r="B486">
        <v>2394</v>
      </c>
    </row>
    <row r="487">
      <c t="s" r="A487">
        <v>2395</v>
      </c>
      <c t="s" r="B487">
        <v>2396</v>
      </c>
    </row>
    <row r="488">
      <c t="s" r="A488">
        <v>2397</v>
      </c>
      <c t="s" r="B488">
        <v>2398</v>
      </c>
    </row>
    <row r="489">
      <c t="s" r="A489">
        <v>2399</v>
      </c>
      <c t="s" r="B489">
        <v>2400</v>
      </c>
    </row>
    <row r="490">
      <c t="s" r="A490">
        <v>2401</v>
      </c>
      <c t="s" r="B490">
        <v>2402</v>
      </c>
    </row>
    <row r="491">
      <c t="s" r="A491">
        <v>2403</v>
      </c>
      <c t="s" r="B491">
        <v>2404</v>
      </c>
    </row>
    <row r="492">
      <c t="s" r="A492">
        <v>2405</v>
      </c>
      <c t="s" r="B492">
        <v>2406</v>
      </c>
    </row>
    <row r="493">
      <c t="s" r="A493">
        <v>2407</v>
      </c>
      <c t="s" r="B493">
        <v>2408</v>
      </c>
    </row>
    <row r="494">
      <c t="s" r="A494">
        <v>2409</v>
      </c>
      <c t="s" r="B494">
        <v>2410</v>
      </c>
    </row>
    <row r="495">
      <c t="s" r="A495">
        <v>2411</v>
      </c>
      <c t="s" r="B495">
        <v>2412</v>
      </c>
    </row>
    <row r="496">
      <c t="s" r="A496">
        <v>2413</v>
      </c>
      <c t="s" r="B496">
        <v>2414</v>
      </c>
    </row>
    <row r="497">
      <c t="s" r="A497">
        <v>2415</v>
      </c>
      <c t="s" r="B497">
        <v>2416</v>
      </c>
    </row>
    <row r="498">
      <c t="s" r="A498">
        <v>2417</v>
      </c>
      <c t="s" r="B498">
        <v>2418</v>
      </c>
    </row>
    <row r="499">
      <c t="s" r="A499">
        <v>2419</v>
      </c>
      <c t="s" r="B499">
        <v>2420</v>
      </c>
    </row>
    <row r="500">
      <c t="s" r="A500">
        <v>2421</v>
      </c>
      <c t="s" r="B500">
        <v>2422</v>
      </c>
    </row>
    <row r="501">
      <c t="s" r="A501">
        <v>2423</v>
      </c>
      <c t="s" r="B501">
        <v>2424</v>
      </c>
    </row>
    <row r="502">
      <c t="s" r="A502">
        <v>2425</v>
      </c>
      <c t="s" r="B502">
        <v>2426</v>
      </c>
    </row>
    <row r="503">
      <c t="s" r="A503">
        <v>2427</v>
      </c>
      <c t="s" r="B503">
        <v>2428</v>
      </c>
    </row>
    <row r="504">
      <c t="s" r="A504">
        <v>2429</v>
      </c>
      <c t="s" r="B504">
        <v>2430</v>
      </c>
    </row>
    <row r="505">
      <c t="s" r="A505">
        <v>2431</v>
      </c>
      <c t="s" r="B505">
        <v>2432</v>
      </c>
    </row>
    <row r="506">
      <c t="s" r="A506">
        <v>2433</v>
      </c>
      <c t="s" r="B506">
        <v>2434</v>
      </c>
    </row>
    <row r="507">
      <c t="s" r="A507">
        <v>2435</v>
      </c>
      <c t="s" r="B507">
        <v>2436</v>
      </c>
    </row>
    <row r="508">
      <c t="s" r="A508">
        <v>2437</v>
      </c>
      <c t="s" r="B508">
        <v>2438</v>
      </c>
    </row>
    <row r="509">
      <c t="s" r="A509">
        <v>2439</v>
      </c>
      <c t="s" r="B509">
        <v>2440</v>
      </c>
    </row>
    <row r="510">
      <c t="s" r="A510">
        <v>2441</v>
      </c>
      <c t="s" r="B510">
        <v>2442</v>
      </c>
    </row>
    <row r="511">
      <c t="s" r="A511">
        <v>2443</v>
      </c>
      <c t="s" r="B511">
        <v>2444</v>
      </c>
    </row>
    <row r="512">
      <c t="s" r="A512">
        <v>2445</v>
      </c>
      <c t="s" r="B512">
        <v>2446</v>
      </c>
    </row>
    <row r="513">
      <c t="s" r="A513">
        <v>2447</v>
      </c>
      <c t="s" r="B513">
        <v>2448</v>
      </c>
    </row>
    <row r="514">
      <c t="s" r="A514">
        <v>2449</v>
      </c>
      <c t="s" r="B514">
        <v>2450</v>
      </c>
    </row>
    <row r="515">
      <c t="s" r="A515">
        <v>2451</v>
      </c>
      <c t="s" r="B515">
        <v>2452</v>
      </c>
    </row>
    <row r="516">
      <c t="s" r="A516">
        <v>2453</v>
      </c>
      <c t="s" r="B516">
        <v>2454</v>
      </c>
    </row>
    <row r="517">
      <c t="s" r="A517">
        <v>2455</v>
      </c>
      <c t="s" r="B517">
        <v>2456</v>
      </c>
    </row>
    <row r="518">
      <c t="s" r="A518">
        <v>2457</v>
      </c>
      <c t="s" r="B518">
        <v>2458</v>
      </c>
    </row>
    <row r="519">
      <c t="s" r="A519">
        <v>2459</v>
      </c>
      <c t="s" r="B519">
        <v>2460</v>
      </c>
    </row>
    <row r="520">
      <c t="s" r="A520">
        <v>2461</v>
      </c>
      <c t="s" r="B520">
        <v>2462</v>
      </c>
    </row>
    <row r="521">
      <c t="s" r="A521">
        <v>2463</v>
      </c>
      <c t="s" r="B521">
        <v>2464</v>
      </c>
    </row>
    <row r="522">
      <c t="s" r="A522">
        <v>2465</v>
      </c>
      <c t="s" r="B522">
        <v>2466</v>
      </c>
    </row>
    <row r="523">
      <c t="s" r="A523">
        <v>2467</v>
      </c>
      <c t="s" r="B523">
        <v>2468</v>
      </c>
    </row>
    <row r="524">
      <c t="s" r="A524">
        <v>2469</v>
      </c>
      <c t="s" r="B524">
        <v>2470</v>
      </c>
    </row>
    <row r="525">
      <c t="s" r="A525">
        <v>2471</v>
      </c>
      <c t="s" r="B525">
        <v>2472</v>
      </c>
    </row>
    <row r="526">
      <c t="s" r="A526">
        <v>2473</v>
      </c>
      <c t="s" r="B526">
        <v>2474</v>
      </c>
    </row>
    <row r="527">
      <c t="s" r="A527">
        <v>2475</v>
      </c>
      <c t="s" r="B527">
        <v>2476</v>
      </c>
    </row>
    <row r="528">
      <c t="s" r="A528">
        <v>2477</v>
      </c>
      <c t="s" r="B528">
        <v>2478</v>
      </c>
    </row>
    <row r="529">
      <c t="s" r="A529">
        <v>2479</v>
      </c>
      <c t="s" r="B529">
        <v>2480</v>
      </c>
    </row>
    <row r="530">
      <c t="s" r="A530">
        <v>2481</v>
      </c>
      <c t="s" r="B530">
        <v>2482</v>
      </c>
    </row>
    <row r="531">
      <c t="s" r="A531">
        <v>2483</v>
      </c>
      <c t="s" r="B531">
        <v>2484</v>
      </c>
    </row>
    <row r="532">
      <c t="s" r="A532">
        <v>2485</v>
      </c>
      <c t="s" r="B532">
        <v>2486</v>
      </c>
    </row>
    <row r="533">
      <c t="s" r="A533">
        <v>2487</v>
      </c>
      <c t="s" r="B533">
        <v>2488</v>
      </c>
    </row>
    <row r="534">
      <c t="s" r="A534">
        <v>2489</v>
      </c>
      <c t="s" r="B534">
        <v>2490</v>
      </c>
    </row>
    <row r="535">
      <c t="s" r="A535">
        <v>2491</v>
      </c>
      <c t="s" r="B535">
        <v>2492</v>
      </c>
    </row>
    <row r="536">
      <c t="s" r="A536">
        <v>2493</v>
      </c>
      <c t="s" r="B536">
        <v>2494</v>
      </c>
    </row>
    <row r="537">
      <c t="s" r="A537">
        <v>2495</v>
      </c>
      <c t="s" r="B537">
        <v>2496</v>
      </c>
    </row>
    <row r="538">
      <c t="s" r="A538">
        <v>2497</v>
      </c>
      <c t="s" r="B538">
        <v>2498</v>
      </c>
    </row>
    <row r="539">
      <c t="s" r="A539">
        <v>2499</v>
      </c>
      <c t="s" r="B539">
        <v>2500</v>
      </c>
    </row>
    <row r="540">
      <c t="s" r="A540">
        <v>2501</v>
      </c>
      <c t="s" r="B540">
        <v>2502</v>
      </c>
    </row>
    <row r="541">
      <c t="s" r="A541">
        <v>2503</v>
      </c>
      <c t="s" r="B541">
        <v>2504</v>
      </c>
    </row>
    <row r="542">
      <c t="s" r="A542">
        <v>2505</v>
      </c>
      <c t="s" r="B542">
        <v>2506</v>
      </c>
    </row>
    <row r="543">
      <c t="s" r="A543">
        <v>2507</v>
      </c>
      <c t="s" r="B543">
        <v>2508</v>
      </c>
    </row>
    <row r="544">
      <c t="s" r="A544">
        <v>2509</v>
      </c>
      <c t="s" r="B544">
        <v>2510</v>
      </c>
    </row>
    <row r="545">
      <c t="s" r="A545">
        <v>2511</v>
      </c>
      <c t="s" r="B545">
        <v>2512</v>
      </c>
    </row>
    <row r="546">
      <c t="s" r="A546">
        <v>2513</v>
      </c>
      <c t="s" r="B546">
        <v>2514</v>
      </c>
    </row>
    <row r="547">
      <c t="s" r="A547">
        <v>2515</v>
      </c>
      <c t="s" r="B547">
        <v>2516</v>
      </c>
    </row>
    <row r="548">
      <c t="s" r="A548">
        <v>2517</v>
      </c>
      <c t="s" r="B548">
        <v>2518</v>
      </c>
    </row>
    <row r="549">
      <c t="s" r="A549">
        <v>2519</v>
      </c>
      <c t="s" r="B549">
        <v>2520</v>
      </c>
    </row>
    <row r="550">
      <c t="s" r="A550">
        <v>2521</v>
      </c>
      <c t="s" r="B550">
        <v>2522</v>
      </c>
    </row>
    <row r="551">
      <c t="s" r="A551">
        <v>2523</v>
      </c>
      <c t="s" r="B551">
        <v>2524</v>
      </c>
    </row>
    <row r="552">
      <c t="s" r="A552">
        <v>2525</v>
      </c>
      <c t="s" r="B552">
        <v>2526</v>
      </c>
    </row>
    <row r="553">
      <c t="s" r="A553">
        <v>2527</v>
      </c>
      <c t="s" r="B553">
        <v>2528</v>
      </c>
    </row>
    <row r="554">
      <c t="s" r="A554">
        <v>2529</v>
      </c>
      <c t="s" r="B554">
        <v>2530</v>
      </c>
    </row>
    <row r="555">
      <c t="s" r="A555">
        <v>2531</v>
      </c>
      <c t="s" r="B555">
        <v>2532</v>
      </c>
    </row>
    <row r="556">
      <c t="s" r="A556">
        <v>2533</v>
      </c>
      <c t="s" r="B556">
        <v>2534</v>
      </c>
    </row>
    <row r="557">
      <c t="s" r="A557">
        <v>2535</v>
      </c>
      <c t="s" r="B557">
        <v>2536</v>
      </c>
    </row>
    <row r="558">
      <c t="s" r="A558">
        <v>2537</v>
      </c>
      <c t="s" r="B558">
        <v>2538</v>
      </c>
    </row>
    <row r="559">
      <c t="s" r="A559">
        <v>2539</v>
      </c>
      <c t="s" r="B559">
        <v>2540</v>
      </c>
    </row>
    <row r="560">
      <c t="s" r="A560">
        <v>2541</v>
      </c>
      <c t="s" r="B560">
        <v>2542</v>
      </c>
    </row>
    <row r="561">
      <c t="s" r="A561">
        <v>2543</v>
      </c>
      <c t="s" r="B561">
        <v>2544</v>
      </c>
    </row>
    <row r="562">
      <c t="s" r="A562">
        <v>2545</v>
      </c>
      <c t="s" r="B562">
        <v>2546</v>
      </c>
    </row>
    <row r="563">
      <c t="s" r="A563">
        <v>2547</v>
      </c>
      <c t="s" r="B563">
        <v>2548</v>
      </c>
    </row>
    <row r="564">
      <c t="s" r="A564">
        <v>2549</v>
      </c>
      <c t="s" r="B564">
        <v>2550</v>
      </c>
    </row>
    <row r="565">
      <c t="s" r="A565">
        <v>2551</v>
      </c>
      <c t="s" r="B565">
        <v>2552</v>
      </c>
    </row>
    <row r="566">
      <c t="s" r="A566">
        <v>2553</v>
      </c>
      <c t="s" r="B566">
        <v>2554</v>
      </c>
    </row>
    <row r="567">
      <c t="s" r="A567">
        <v>2555</v>
      </c>
      <c t="s" r="B567">
        <v>2556</v>
      </c>
    </row>
    <row r="568">
      <c t="s" r="A568">
        <v>2557</v>
      </c>
      <c t="s" r="B568">
        <v>2558</v>
      </c>
    </row>
    <row r="569">
      <c t="s" r="A569">
        <v>2559</v>
      </c>
      <c t="s" r="B569">
        <v>2560</v>
      </c>
    </row>
    <row r="570">
      <c t="s" r="A570">
        <v>2561</v>
      </c>
      <c t="s" r="B570">
        <v>2562</v>
      </c>
    </row>
    <row r="571">
      <c t="s" r="A571">
        <v>2563</v>
      </c>
      <c t="s" r="B571">
        <v>2564</v>
      </c>
    </row>
    <row r="572">
      <c t="s" r="A572">
        <v>2565</v>
      </c>
      <c t="s" r="B572">
        <v>2566</v>
      </c>
    </row>
    <row r="573">
      <c t="s" r="A573">
        <v>2567</v>
      </c>
      <c t="s" r="B573">
        <v>2568</v>
      </c>
    </row>
    <row r="574">
      <c t="s" r="A574">
        <v>2569</v>
      </c>
      <c t="s" r="B574">
        <v>2570</v>
      </c>
    </row>
    <row r="575">
      <c t="s" r="A575">
        <v>2571</v>
      </c>
      <c t="s" r="B575">
        <v>2572</v>
      </c>
    </row>
    <row r="576">
      <c t="s" r="A576">
        <v>2573</v>
      </c>
      <c t="s" r="B576">
        <v>2574</v>
      </c>
    </row>
    <row r="577">
      <c t="s" r="A577">
        <v>2575</v>
      </c>
      <c t="s" r="B577">
        <v>2576</v>
      </c>
    </row>
    <row r="578">
      <c t="s" r="A578">
        <v>2577</v>
      </c>
      <c t="s" r="B578">
        <v>2578</v>
      </c>
    </row>
    <row r="579">
      <c t="s" r="A579">
        <v>2579</v>
      </c>
      <c t="s" r="B579">
        <v>2580</v>
      </c>
    </row>
    <row r="580">
      <c t="s" r="A580">
        <v>2581</v>
      </c>
      <c t="s" r="B580">
        <v>2582</v>
      </c>
    </row>
    <row r="581">
      <c t="s" r="A581">
        <v>2583</v>
      </c>
      <c t="s" r="B581">
        <v>2584</v>
      </c>
    </row>
    <row r="582">
      <c t="s" r="A582">
        <v>2585</v>
      </c>
      <c t="s" r="B582">
        <v>2586</v>
      </c>
    </row>
    <row r="583">
      <c t="s" r="A583">
        <v>2587</v>
      </c>
      <c t="s" r="B583">
        <v>2588</v>
      </c>
    </row>
    <row r="584">
      <c t="s" r="A584">
        <v>2589</v>
      </c>
      <c t="s" r="B584">
        <v>2590</v>
      </c>
    </row>
    <row r="585">
      <c t="s" r="A585">
        <v>2591</v>
      </c>
      <c t="s" r="B585">
        <v>2592</v>
      </c>
    </row>
    <row r="586">
      <c t="s" r="A586">
        <v>2593</v>
      </c>
      <c t="s" r="B586">
        <v>2594</v>
      </c>
    </row>
    <row r="587">
      <c t="s" r="A587">
        <v>2595</v>
      </c>
      <c t="s" r="B587">
        <v>2596</v>
      </c>
    </row>
    <row r="588">
      <c t="s" r="A588">
        <v>2597</v>
      </c>
      <c t="s" r="B588">
        <v>2598</v>
      </c>
    </row>
    <row r="589">
      <c t="s" r="A589">
        <v>2599</v>
      </c>
      <c t="s" r="B589">
        <v>2600</v>
      </c>
    </row>
    <row r="590">
      <c t="s" r="A590">
        <v>2601</v>
      </c>
      <c t="s" r="B590">
        <v>2602</v>
      </c>
    </row>
    <row r="591">
      <c t="s" r="A591">
        <v>2603</v>
      </c>
      <c t="s" r="B591">
        <v>2604</v>
      </c>
    </row>
    <row r="592">
      <c t="s" r="A592">
        <v>2605</v>
      </c>
      <c t="s" r="B592">
        <v>2606</v>
      </c>
    </row>
    <row r="593">
      <c t="s" r="A593">
        <v>2607</v>
      </c>
      <c t="s" r="B593">
        <v>2608</v>
      </c>
    </row>
    <row r="594">
      <c t="s" r="A594">
        <v>2609</v>
      </c>
      <c t="s" r="B594">
        <v>2610</v>
      </c>
    </row>
    <row r="595">
      <c t="s" r="A595">
        <v>2611</v>
      </c>
      <c t="s" r="B595">
        <v>2612</v>
      </c>
    </row>
    <row r="596">
      <c t="s" r="A596">
        <v>2613</v>
      </c>
      <c t="s" r="B596">
        <v>2614</v>
      </c>
    </row>
    <row r="597">
      <c t="s" r="A597">
        <v>2615</v>
      </c>
      <c t="s" r="B597">
        <v>2616</v>
      </c>
    </row>
    <row r="598">
      <c t="s" r="A598">
        <v>2617</v>
      </c>
      <c t="s" r="B598">
        <v>2618</v>
      </c>
    </row>
    <row r="599">
      <c t="s" r="A599">
        <v>2619</v>
      </c>
      <c t="s" r="B599">
        <v>2620</v>
      </c>
    </row>
    <row r="600">
      <c t="s" r="A600">
        <v>2621</v>
      </c>
      <c t="s" r="B600">
        <v>2622</v>
      </c>
    </row>
    <row r="601">
      <c t="s" r="A601">
        <v>2623</v>
      </c>
      <c t="s" r="B601">
        <v>2624</v>
      </c>
    </row>
    <row r="602">
      <c t="s" r="A602">
        <v>2625</v>
      </c>
      <c t="s" r="B602">
        <v>2626</v>
      </c>
    </row>
    <row r="603">
      <c t="s" r="A603">
        <v>2627</v>
      </c>
      <c t="s" r="B603">
        <v>2628</v>
      </c>
    </row>
    <row r="604">
      <c t="s" r="A604">
        <v>2629</v>
      </c>
      <c t="s" r="B604">
        <v>2630</v>
      </c>
    </row>
    <row r="605">
      <c t="s" r="A605">
        <v>2631</v>
      </c>
      <c t="s" r="B605">
        <v>2632</v>
      </c>
    </row>
    <row r="606">
      <c t="s" r="A606">
        <v>2633</v>
      </c>
      <c t="s" r="B606">
        <v>2634</v>
      </c>
    </row>
    <row r="607">
      <c t="s" r="A607">
        <v>2635</v>
      </c>
      <c t="s" r="B607">
        <v>2636</v>
      </c>
    </row>
    <row r="608">
      <c t="s" r="A608">
        <v>2637</v>
      </c>
      <c t="s" r="B608">
        <v>2638</v>
      </c>
    </row>
    <row r="609">
      <c t="s" r="A609">
        <v>2639</v>
      </c>
      <c t="s" r="B609">
        <v>2640</v>
      </c>
    </row>
    <row r="610">
      <c t="s" r="A610">
        <v>2641</v>
      </c>
      <c t="s" r="B610">
        <v>2642</v>
      </c>
    </row>
    <row r="611">
      <c t="s" r="A611">
        <v>2643</v>
      </c>
      <c t="s" r="B611">
        <v>2644</v>
      </c>
    </row>
    <row r="612">
      <c t="s" r="A612">
        <v>2645</v>
      </c>
      <c t="s" r="B612">
        <v>2646</v>
      </c>
    </row>
    <row r="613">
      <c t="s" r="A613">
        <v>2647</v>
      </c>
      <c t="s" r="B613">
        <v>2648</v>
      </c>
    </row>
    <row r="614">
      <c t="s" r="A614">
        <v>2649</v>
      </c>
      <c t="s" r="B614">
        <v>2650</v>
      </c>
    </row>
    <row r="615">
      <c t="s" r="A615">
        <v>2651</v>
      </c>
      <c t="s" r="B615">
        <v>2652</v>
      </c>
    </row>
    <row r="616">
      <c t="s" r="A616">
        <v>2653</v>
      </c>
      <c t="s" r="B616">
        <v>2654</v>
      </c>
    </row>
    <row r="617">
      <c t="s" r="A617">
        <v>2655</v>
      </c>
      <c t="s" r="B617">
        <v>2656</v>
      </c>
    </row>
    <row r="618">
      <c t="s" r="A618">
        <v>2657</v>
      </c>
      <c t="s" r="B618">
        <v>2658</v>
      </c>
    </row>
    <row r="619">
      <c t="s" r="A619">
        <v>2659</v>
      </c>
      <c t="s" r="B619">
        <v>2660</v>
      </c>
    </row>
    <row r="620">
      <c t="s" r="A620">
        <v>2661</v>
      </c>
      <c t="s" r="B620">
        <v>2662</v>
      </c>
    </row>
    <row r="621">
      <c t="s" r="A621">
        <v>2663</v>
      </c>
      <c t="s" r="B621">
        <v>2664</v>
      </c>
    </row>
    <row r="622">
      <c t="s" r="A622">
        <v>2665</v>
      </c>
      <c t="s" r="B622">
        <v>2666</v>
      </c>
    </row>
    <row r="623">
      <c t="s" r="A623">
        <v>2667</v>
      </c>
      <c t="s" r="B623">
        <v>2668</v>
      </c>
    </row>
    <row r="624">
      <c t="s" r="A624">
        <v>2669</v>
      </c>
      <c t="s" r="B624">
        <v>2670</v>
      </c>
    </row>
    <row r="625">
      <c t="s" r="A625">
        <v>2671</v>
      </c>
      <c t="s" r="B625">
        <v>2672</v>
      </c>
    </row>
    <row r="626">
      <c t="s" r="A626">
        <v>2673</v>
      </c>
      <c t="s" r="B626">
        <v>2674</v>
      </c>
    </row>
    <row r="627">
      <c t="s" r="A627">
        <v>2675</v>
      </c>
      <c t="s" r="B627">
        <v>2676</v>
      </c>
    </row>
    <row r="628">
      <c t="s" r="A628">
        <v>2677</v>
      </c>
      <c t="s" r="B628">
        <v>2678</v>
      </c>
    </row>
    <row r="629">
      <c t="s" r="A629">
        <v>2679</v>
      </c>
      <c t="s" r="B629">
        <v>2680</v>
      </c>
    </row>
    <row r="630">
      <c t="s" r="A630">
        <v>2681</v>
      </c>
      <c t="s" r="B630">
        <v>2682</v>
      </c>
    </row>
    <row r="631">
      <c t="s" r="A631">
        <v>2683</v>
      </c>
      <c t="s" r="B631">
        <v>2684</v>
      </c>
    </row>
    <row r="632">
      <c t="s" r="A632">
        <v>2685</v>
      </c>
      <c t="s" r="B632">
        <v>2686</v>
      </c>
    </row>
    <row r="633">
      <c t="s" r="A633">
        <v>2687</v>
      </c>
      <c t="s" r="B633">
        <v>2688</v>
      </c>
    </row>
    <row r="634">
      <c t="s" r="A634">
        <v>2689</v>
      </c>
      <c t="s" r="B634">
        <v>2690</v>
      </c>
    </row>
    <row r="635">
      <c t="s" r="A635">
        <v>2691</v>
      </c>
      <c t="s" r="B635">
        <v>2692</v>
      </c>
    </row>
    <row r="636">
      <c t="s" r="A636">
        <v>2693</v>
      </c>
      <c t="s" r="B636">
        <v>2694</v>
      </c>
    </row>
    <row r="637">
      <c t="s" r="A637">
        <v>2695</v>
      </c>
      <c t="s" r="B637">
        <v>2696</v>
      </c>
    </row>
    <row r="638">
      <c t="s" r="A638">
        <v>2697</v>
      </c>
      <c t="s" r="B638">
        <v>2698</v>
      </c>
    </row>
    <row r="639">
      <c t="s" r="A639">
        <v>2699</v>
      </c>
      <c t="s" r="B639">
        <v>2700</v>
      </c>
    </row>
    <row r="640">
      <c t="s" r="A640">
        <v>2701</v>
      </c>
      <c t="s" r="B640">
        <v>2702</v>
      </c>
    </row>
    <row r="641">
      <c t="s" r="A641">
        <v>2703</v>
      </c>
      <c t="s" r="B641">
        <v>2704</v>
      </c>
    </row>
    <row r="642">
      <c t="s" r="A642">
        <v>2705</v>
      </c>
      <c t="s" r="B642">
        <v>2706</v>
      </c>
    </row>
    <row r="643">
      <c t="s" r="A643">
        <v>2707</v>
      </c>
      <c t="s" r="B643">
        <v>2708</v>
      </c>
    </row>
    <row r="644">
      <c t="s" r="A644">
        <v>2709</v>
      </c>
      <c t="s" r="B644">
        <v>2710</v>
      </c>
    </row>
    <row r="645">
      <c t="s" r="A645">
        <v>2711</v>
      </c>
      <c t="s" r="B645">
        <v>2712</v>
      </c>
    </row>
    <row r="646">
      <c t="s" r="A646">
        <v>2713</v>
      </c>
      <c t="s" r="B646">
        <v>2714</v>
      </c>
    </row>
    <row r="647">
      <c t="s" r="A647">
        <v>2715</v>
      </c>
      <c t="s" r="B647">
        <v>2716</v>
      </c>
    </row>
    <row r="648">
      <c t="s" r="A648">
        <v>2717</v>
      </c>
      <c t="s" r="B648">
        <v>2718</v>
      </c>
    </row>
    <row r="649">
      <c t="s" r="A649">
        <v>2719</v>
      </c>
      <c t="s" r="B649">
        <v>2720</v>
      </c>
    </row>
    <row r="650">
      <c t="s" r="A650">
        <v>2721</v>
      </c>
      <c t="s" r="B650">
        <v>2722</v>
      </c>
    </row>
    <row r="651">
      <c t="s" r="A651">
        <v>2723</v>
      </c>
      <c t="s" r="B651">
        <v>2724</v>
      </c>
    </row>
    <row r="652">
      <c t="s" r="A652">
        <v>2725</v>
      </c>
      <c t="s" r="B652">
        <v>2726</v>
      </c>
    </row>
    <row r="653">
      <c t="s" r="A653">
        <v>2727</v>
      </c>
      <c t="s" r="B653">
        <v>2728</v>
      </c>
    </row>
    <row r="654">
      <c t="s" r="A654">
        <v>2729</v>
      </c>
      <c t="s" r="B654">
        <v>2730</v>
      </c>
    </row>
    <row r="655">
      <c t="s" r="A655">
        <v>2731</v>
      </c>
      <c t="s" r="B655">
        <v>2732</v>
      </c>
    </row>
    <row r="656">
      <c t="s" r="A656">
        <v>2733</v>
      </c>
      <c t="s" r="B656">
        <v>2734</v>
      </c>
    </row>
    <row r="657">
      <c t="s" r="A657">
        <v>2735</v>
      </c>
      <c t="s" r="B657">
        <v>2736</v>
      </c>
    </row>
    <row r="658">
      <c t="s" r="A658">
        <v>2737</v>
      </c>
      <c t="s" r="B658">
        <v>2738</v>
      </c>
    </row>
    <row r="659">
      <c t="s" r="A659">
        <v>2739</v>
      </c>
      <c t="s" r="B659">
        <v>2740</v>
      </c>
    </row>
    <row r="660">
      <c t="s" r="A660">
        <v>2741</v>
      </c>
      <c t="s" r="B660">
        <v>2742</v>
      </c>
    </row>
    <row r="661">
      <c t="s" r="A661">
        <v>2743</v>
      </c>
      <c t="s" r="B661">
        <v>2744</v>
      </c>
    </row>
    <row r="662">
      <c t="s" r="A662">
        <v>2745</v>
      </c>
      <c t="s" r="B662">
        <v>2746</v>
      </c>
    </row>
    <row r="663">
      <c t="s" r="A663">
        <v>2747</v>
      </c>
      <c t="s" r="B663">
        <v>2748</v>
      </c>
    </row>
    <row r="664">
      <c t="s" r="A664">
        <v>2749</v>
      </c>
      <c t="s" r="B664">
        <v>2750</v>
      </c>
    </row>
    <row r="665">
      <c t="s" r="A665">
        <v>2751</v>
      </c>
      <c t="s" r="B665">
        <v>2752</v>
      </c>
    </row>
    <row r="666">
      <c t="s" r="A666">
        <v>2753</v>
      </c>
      <c t="s" r="B666">
        <v>2754</v>
      </c>
    </row>
    <row r="667">
      <c t="s" r="A667">
        <v>2755</v>
      </c>
      <c t="s" r="B667">
        <v>2756</v>
      </c>
    </row>
    <row r="668">
      <c t="s" r="A668">
        <v>2757</v>
      </c>
      <c t="s" r="B668">
        <v>2758</v>
      </c>
    </row>
    <row r="670">
      <c t="s" r="A670">
        <v>970</v>
      </c>
      <c t="s" r="C670">
        <v>14</v>
      </c>
    </row>
    <row r="671">
      <c t="s" r="A671">
        <v>971</v>
      </c>
      <c t="s" r="C671">
        <v>14</v>
      </c>
    </row>
    <row r="672">
      <c t="s" r="A672">
        <v>972</v>
      </c>
      <c t="s" r="C672">
        <v>14</v>
      </c>
    </row>
    <row r="673">
      <c t="s" r="A673">
        <v>973</v>
      </c>
      <c t="s" r="C673">
        <v>14</v>
      </c>
    </row>
    <row r="674">
      <c t="s" r="A674">
        <v>974</v>
      </c>
      <c t="s" r="C674">
        <v>14</v>
      </c>
    </row>
    <row r="675">
      <c t="s" r="A675">
        <v>999</v>
      </c>
      <c t="s" r="C675">
        <v>14</v>
      </c>
    </row>
    <row r="676">
      <c t="s" r="A676">
        <v>1000</v>
      </c>
      <c t="s" r="C676">
        <v>14</v>
      </c>
    </row>
    <row r="677">
      <c t="s" r="A677">
        <v>1001</v>
      </c>
      <c t="s" r="C677">
        <v>14</v>
      </c>
    </row>
    <row r="678">
      <c t="s" r="A678">
        <v>1030</v>
      </c>
      <c t="s" r="C678">
        <v>14</v>
      </c>
    </row>
    <row r="679">
      <c t="s" r="A679">
        <v>1031</v>
      </c>
      <c t="s" r="C679">
        <v>14</v>
      </c>
    </row>
    <row r="680">
      <c t="s" r="A680">
        <v>1032</v>
      </c>
      <c t="s" r="C680">
        <v>14</v>
      </c>
    </row>
    <row r="681">
      <c t="s" r="A681">
        <v>1054</v>
      </c>
      <c t="s" r="C681">
        <v>14</v>
      </c>
    </row>
    <row r="682">
      <c t="s" r="A682">
        <v>1055</v>
      </c>
      <c t="s" r="C682">
        <v>14</v>
      </c>
    </row>
    <row r="683">
      <c t="s" r="A683">
        <v>1056</v>
      </c>
      <c t="s" r="C683">
        <v>14</v>
      </c>
    </row>
    <row r="684">
      <c t="s" r="A684">
        <v>1057</v>
      </c>
      <c t="s" r="C684">
        <v>14</v>
      </c>
    </row>
    <row r="685">
      <c t="s" r="A685">
        <v>1058</v>
      </c>
      <c t="s" r="C685">
        <v>14</v>
      </c>
    </row>
    <row r="686">
      <c t="s" r="A686">
        <v>1062</v>
      </c>
      <c t="s" r="C686">
        <v>14</v>
      </c>
    </row>
    <row r="687">
      <c t="s" r="A687">
        <v>1063</v>
      </c>
      <c t="s" r="C687">
        <v>14</v>
      </c>
    </row>
    <row r="688">
      <c t="s" r="A688">
        <v>1064</v>
      </c>
      <c t="s" r="C688">
        <v>14</v>
      </c>
    </row>
    <row r="689">
      <c t="s" r="A689">
        <v>1065</v>
      </c>
      <c t="s" r="C689">
        <v>14</v>
      </c>
    </row>
    <row r="690">
      <c t="s" r="A690">
        <v>1066</v>
      </c>
      <c t="s" r="C690">
        <v>14</v>
      </c>
    </row>
    <row r="691">
      <c t="s" r="A691">
        <v>1080</v>
      </c>
      <c t="s" r="C691">
        <v>14</v>
      </c>
    </row>
    <row r="692">
      <c t="s" r="A692">
        <v>1081</v>
      </c>
      <c t="s" r="C692">
        <v>14</v>
      </c>
    </row>
    <row r="693">
      <c t="s" r="A693">
        <v>1082</v>
      </c>
      <c t="s" r="C693">
        <v>14</v>
      </c>
    </row>
    <row r="694">
      <c t="s" r="A694">
        <v>1083</v>
      </c>
      <c t="s" r="C694">
        <v>14</v>
      </c>
    </row>
    <row r="695">
      <c t="s" r="A695">
        <v>1084</v>
      </c>
      <c t="s" r="C695">
        <v>14</v>
      </c>
    </row>
    <row r="696">
      <c t="s" r="A696">
        <v>1088</v>
      </c>
      <c t="s" r="C696">
        <v>14</v>
      </c>
    </row>
    <row r="697">
      <c t="s" r="A697">
        <v>1089</v>
      </c>
      <c t="s" r="C697">
        <v>14</v>
      </c>
    </row>
    <row r="698">
      <c t="s" r="A698">
        <v>1090</v>
      </c>
      <c t="s" r="C698">
        <v>14</v>
      </c>
    </row>
    <row r="699">
      <c t="s" r="A699">
        <v>1091</v>
      </c>
      <c t="s" r="C699">
        <v>14</v>
      </c>
    </row>
    <row r="700">
      <c t="s" r="A700">
        <v>1092</v>
      </c>
      <c t="s" r="C700">
        <v>14</v>
      </c>
    </row>
    <row r="701">
      <c t="s" r="A701">
        <v>1100</v>
      </c>
      <c t="s" r="C701">
        <v>14</v>
      </c>
    </row>
    <row r="702">
      <c t="s" r="A702">
        <v>1099</v>
      </c>
      <c t="s" r="C702">
        <v>14</v>
      </c>
    </row>
    <row r="703">
      <c t="s" r="A703">
        <v>1105</v>
      </c>
      <c t="s" r="C703">
        <v>14</v>
      </c>
    </row>
    <row r="704">
      <c t="s" r="A704">
        <v>1104</v>
      </c>
      <c t="s" r="C704">
        <v>14</v>
      </c>
    </row>
    <row r="705">
      <c t="s" r="A705">
        <v>1112</v>
      </c>
      <c t="s" r="C705">
        <v>14</v>
      </c>
    </row>
    <row r="706">
      <c t="s" r="A706">
        <v>1111</v>
      </c>
      <c t="s" r="C706">
        <v>14</v>
      </c>
    </row>
    <row r="707">
      <c t="s" r="A707">
        <v>1117</v>
      </c>
      <c t="s" r="C707">
        <v>14</v>
      </c>
    </row>
    <row r="708">
      <c t="s" r="A708">
        <v>1116</v>
      </c>
      <c t="s" r="C708">
        <v>14</v>
      </c>
    </row>
    <row r="709">
      <c t="s" r="A709">
        <v>1119</v>
      </c>
      <c t="s" r="C709">
        <v>14</v>
      </c>
    </row>
    <row r="710">
      <c t="s" r="A710">
        <v>1120</v>
      </c>
      <c t="s" r="C710">
        <v>14</v>
      </c>
    </row>
    <row r="711">
      <c t="s" r="A711">
        <v>1124</v>
      </c>
      <c t="s" r="C711">
        <v>14</v>
      </c>
    </row>
    <row r="712">
      <c t="s" r="A712">
        <v>1125</v>
      </c>
      <c t="s" r="C712">
        <v>14</v>
      </c>
    </row>
    <row r="713">
      <c t="s" r="A713">
        <v>1126</v>
      </c>
      <c t="s" r="C713">
        <v>14</v>
      </c>
    </row>
    <row r="714">
      <c t="s" r="A714">
        <v>1130</v>
      </c>
      <c t="s" r="C714">
        <v>14</v>
      </c>
    </row>
    <row r="715">
      <c t="s" r="A715">
        <v>1133</v>
      </c>
      <c t="s" r="C715">
        <v>14</v>
      </c>
    </row>
    <row r="716">
      <c t="s" r="A716">
        <v>1134</v>
      </c>
      <c t="s" r="C716">
        <v>14</v>
      </c>
    </row>
    <row r="717">
      <c t="s" r="A717">
        <v>1137</v>
      </c>
      <c t="s" r="C717">
        <v>14</v>
      </c>
    </row>
    <row r="718">
      <c t="s" r="A718">
        <v>1138</v>
      </c>
      <c t="s" r="C718">
        <v>14</v>
      </c>
    </row>
    <row r="719">
      <c t="s" r="A719">
        <v>1139</v>
      </c>
      <c t="s" r="C719">
        <v>14</v>
      </c>
    </row>
    <row r="720">
      <c t="s" r="A720">
        <v>1163</v>
      </c>
      <c t="s" r="C720">
        <v>14</v>
      </c>
    </row>
    <row r="721">
      <c t="s" r="A721">
        <v>1164</v>
      </c>
      <c t="s" r="C721">
        <v>14</v>
      </c>
    </row>
    <row r="722">
      <c t="s" r="A722">
        <v>1165</v>
      </c>
      <c t="s" r="C722">
        <v>14</v>
      </c>
    </row>
    <row r="723">
      <c t="s" r="A723">
        <v>1169</v>
      </c>
      <c t="s" r="C723">
        <v>14</v>
      </c>
    </row>
    <row r="724">
      <c t="s" r="A724">
        <v>1170</v>
      </c>
      <c t="s" r="C724">
        <v>14</v>
      </c>
    </row>
    <row r="725">
      <c t="s" r="A725">
        <v>1171</v>
      </c>
      <c t="s" r="C725">
        <v>14</v>
      </c>
    </row>
    <row r="726">
      <c t="s" r="A726">
        <v>1172</v>
      </c>
      <c t="s" r="C726">
        <v>14</v>
      </c>
    </row>
    <row r="727">
      <c t="s" r="A727">
        <v>1174</v>
      </c>
      <c t="s" r="C727">
        <v>14</v>
      </c>
    </row>
    <row r="728">
      <c t="s" r="A728">
        <v>1176</v>
      </c>
      <c t="s" r="C728">
        <v>14</v>
      </c>
    </row>
    <row r="729">
      <c t="s" r="A729">
        <v>1188</v>
      </c>
      <c t="s" r="C729">
        <v>14</v>
      </c>
    </row>
    <row r="730">
      <c t="s" r="A730">
        <v>1189</v>
      </c>
      <c t="s" r="C730">
        <v>14</v>
      </c>
    </row>
    <row r="731">
      <c t="s" r="A731">
        <v>1190</v>
      </c>
      <c t="s" r="C731">
        <v>14</v>
      </c>
    </row>
    <row r="732">
      <c t="s" r="A732">
        <v>1192</v>
      </c>
      <c t="s" r="C732">
        <v>14</v>
      </c>
    </row>
    <row r="733">
      <c t="s" r="A733">
        <v>1193</v>
      </c>
      <c t="s" r="C733">
        <v>14</v>
      </c>
    </row>
    <row r="734">
      <c t="s" r="A734">
        <v>1194</v>
      </c>
      <c t="s" r="C734">
        <v>14</v>
      </c>
    </row>
    <row r="735">
      <c t="s" r="A735">
        <v>1196</v>
      </c>
      <c t="s" r="C735">
        <v>14</v>
      </c>
    </row>
    <row r="736">
      <c t="s" r="A736">
        <v>1198</v>
      </c>
      <c t="s" r="C736">
        <v>14</v>
      </c>
    </row>
    <row r="737">
      <c t="s" r="A737">
        <v>1208</v>
      </c>
      <c t="s" r="C737">
        <v>14</v>
      </c>
    </row>
    <row r="738">
      <c t="s" r="A738">
        <v>1209</v>
      </c>
      <c t="s" r="C738">
        <v>14</v>
      </c>
    </row>
    <row r="739">
      <c t="s" r="A739">
        <v>1210</v>
      </c>
      <c t="s" r="C739">
        <v>14</v>
      </c>
    </row>
    <row r="740">
      <c t="s" r="A740">
        <v>1211</v>
      </c>
      <c t="s" r="C740">
        <v>14</v>
      </c>
    </row>
    <row r="741">
      <c t="s" r="A741">
        <v>1213</v>
      </c>
      <c t="s" r="C741">
        <v>14</v>
      </c>
    </row>
    <row r="742">
      <c t="s" r="A742">
        <v>1215</v>
      </c>
      <c t="s" r="C742">
        <v>14</v>
      </c>
    </row>
    <row r="743">
      <c t="s" r="A743">
        <v>1224</v>
      </c>
      <c t="s" r="C743">
        <v>14</v>
      </c>
    </row>
    <row r="744">
      <c t="s" r="A744">
        <v>1225</v>
      </c>
      <c t="s" r="C744">
        <v>14</v>
      </c>
    </row>
    <row r="745">
      <c t="s" r="A745">
        <v>1226</v>
      </c>
      <c t="s" r="C745">
        <v>14</v>
      </c>
    </row>
    <row r="746">
      <c t="s" r="A746">
        <v>1228</v>
      </c>
      <c t="s" r="C746">
        <v>14</v>
      </c>
    </row>
    <row r="747">
      <c t="s" r="A747">
        <v>1229</v>
      </c>
      <c t="s" r="C747">
        <v>14</v>
      </c>
    </row>
    <row r="748">
      <c t="s" r="A748">
        <v>1230</v>
      </c>
      <c t="s" r="C748">
        <v>14</v>
      </c>
    </row>
    <row r="749">
      <c t="s" r="A749">
        <v>1231</v>
      </c>
      <c t="s" r="C749">
        <v>14</v>
      </c>
    </row>
    <row r="750">
      <c t="s" r="A750">
        <v>1233</v>
      </c>
      <c t="s" r="C750">
        <v>14</v>
      </c>
    </row>
    <row r="751">
      <c t="s" r="A751">
        <v>1235</v>
      </c>
      <c t="s" r="C751">
        <v>14</v>
      </c>
    </row>
    <row r="753">
      <c t="s" r="A753">
        <v>978</v>
      </c>
      <c t="s" r="C753">
        <v>9</v>
      </c>
    </row>
    <row r="754">
      <c t="s" r="A754">
        <v>992</v>
      </c>
      <c t="s" r="C754">
        <v>9</v>
      </c>
    </row>
    <row r="755">
      <c t="s" r="A755">
        <v>993</v>
      </c>
      <c t="s" r="C755">
        <v>9</v>
      </c>
    </row>
    <row r="756">
      <c t="s" r="A756">
        <v>1003</v>
      </c>
      <c t="s" r="C756">
        <v>9</v>
      </c>
    </row>
    <row r="757">
      <c t="s" r="A757">
        <v>1008</v>
      </c>
      <c t="s" r="C757">
        <v>9</v>
      </c>
    </row>
    <row r="758">
      <c t="s" r="A758">
        <v>1017</v>
      </c>
      <c t="s" r="C758">
        <v>9</v>
      </c>
    </row>
    <row r="759">
      <c t="s" r="A759">
        <v>1025</v>
      </c>
      <c t="s" r="C759">
        <v>9</v>
      </c>
    </row>
    <row r="760">
      <c t="s" r="A760">
        <v>1028</v>
      </c>
      <c t="s" r="C760">
        <v>9</v>
      </c>
    </row>
    <row r="761">
      <c t="s" r="A761">
        <v>1033</v>
      </c>
      <c t="s" r="C761">
        <v>9</v>
      </c>
    </row>
    <row r="762">
      <c t="s" r="A762">
        <v>1042</v>
      </c>
      <c t="s" r="C762">
        <v>9</v>
      </c>
    </row>
    <row r="763">
      <c t="s" r="A763">
        <v>1044</v>
      </c>
      <c t="s" r="C763">
        <v>9</v>
      </c>
    </row>
    <row r="764">
      <c t="s" r="A764">
        <v>1046</v>
      </c>
      <c t="s" r="C764">
        <v>9</v>
      </c>
    </row>
    <row r="765">
      <c t="s" r="A765">
        <v>1049</v>
      </c>
      <c t="s" r="C765">
        <v>9</v>
      </c>
    </row>
    <row r="766">
      <c t="s" r="A766">
        <v>1051</v>
      </c>
      <c t="s" r="C766">
        <v>9</v>
      </c>
    </row>
    <row r="767">
      <c t="s" r="A767">
        <v>1060</v>
      </c>
      <c t="s" r="C767">
        <v>9</v>
      </c>
    </row>
    <row r="768">
      <c t="s" r="A768">
        <v>1068</v>
      </c>
      <c t="s" r="C768">
        <v>9</v>
      </c>
    </row>
    <row r="769">
      <c t="s" r="A769">
        <v>1077</v>
      </c>
      <c t="s" r="C769">
        <v>9</v>
      </c>
    </row>
    <row r="770">
      <c t="s" r="A770">
        <v>1094</v>
      </c>
      <c t="s" r="C770">
        <v>9</v>
      </c>
    </row>
    <row r="771">
      <c t="s" r="A771">
        <v>1128</v>
      </c>
      <c t="s" r="C771">
        <v>9</v>
      </c>
    </row>
    <row r="772">
      <c t="s" r="A772">
        <v>1140</v>
      </c>
      <c t="s" r="C772">
        <v>9</v>
      </c>
    </row>
    <row r="773">
      <c t="s" r="A773">
        <v>1146</v>
      </c>
      <c t="s" r="C773">
        <v>9</v>
      </c>
    </row>
    <row r="774">
      <c t="s" r="A774">
        <v>2759</v>
      </c>
      <c t="s" r="C774">
        <v>9</v>
      </c>
    </row>
    <row r="775">
      <c t="s" r="A775">
        <v>1148</v>
      </c>
      <c t="s" r="C775">
        <v>9</v>
      </c>
    </row>
    <row r="776">
      <c t="s" r="A776">
        <v>1152</v>
      </c>
      <c t="s" r="C776">
        <v>9</v>
      </c>
    </row>
    <row r="777">
      <c t="s" r="A777">
        <v>1154</v>
      </c>
      <c t="s" r="C777">
        <v>9</v>
      </c>
    </row>
    <row r="778">
      <c t="s" r="A778">
        <v>1156</v>
      </c>
      <c t="s" r="C778">
        <v>9</v>
      </c>
    </row>
    <row r="779">
      <c t="s" r="A779">
        <v>1158</v>
      </c>
      <c t="s" r="C779">
        <v>9</v>
      </c>
    </row>
    <row r="780">
      <c t="s" r="A780">
        <v>1160</v>
      </c>
      <c t="s" r="C780">
        <v>9</v>
      </c>
    </row>
    <row r="781">
      <c t="s" r="A781">
        <v>1177</v>
      </c>
      <c t="s" r="C781">
        <v>9</v>
      </c>
    </row>
    <row r="782">
      <c t="s" r="A782">
        <v>1183</v>
      </c>
      <c t="s" r="C782">
        <v>9</v>
      </c>
    </row>
    <row r="783">
      <c t="s" r="A783">
        <v>1185</v>
      </c>
      <c t="s" r="C783">
        <v>9</v>
      </c>
    </row>
    <row r="784">
      <c t="s" r="A784">
        <v>1199</v>
      </c>
      <c t="s" r="C784">
        <v>9</v>
      </c>
    </row>
    <row r="785">
      <c t="s" r="A785">
        <v>1202</v>
      </c>
      <c t="s" r="C785">
        <v>9</v>
      </c>
    </row>
    <row r="786">
      <c t="s" r="A786">
        <v>1204</v>
      </c>
      <c t="s" r="C786">
        <v>9</v>
      </c>
    </row>
    <row r="787">
      <c t="s" r="A787">
        <v>1216</v>
      </c>
      <c t="s" r="C787">
        <v>9</v>
      </c>
    </row>
    <row r="788">
      <c t="s" r="A788">
        <v>1219</v>
      </c>
      <c t="s" r="C788">
        <v>9</v>
      </c>
    </row>
    <row r="789">
      <c t="s" r="A789">
        <v>1221</v>
      </c>
      <c t="s" r="C789">
        <v>9</v>
      </c>
    </row>
    <row r="790">
      <c t="s" r="A790">
        <v>1236</v>
      </c>
      <c t="s" r="C790">
        <v>9</v>
      </c>
    </row>
    <row r="791">
      <c t="s" r="A791">
        <v>1239</v>
      </c>
      <c t="s" r="C791">
        <v>9</v>
      </c>
    </row>
    <row r="792">
      <c t="s" r="A792">
        <v>1241</v>
      </c>
      <c t="s" r="C792">
        <v>9</v>
      </c>
    </row>
  </sheetData>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3.57" defaultRowHeight="15.0"/>
  <cols>
    <col min="1" customWidth="1" max="1" width="15.43"/>
    <col min="2" customWidth="1" max="2" width="55.0"/>
    <col min="3" customWidth="1" max="3" width="23.57"/>
    <col min="4" customWidth="1" max="4" width="64.29"/>
  </cols>
  <sheetData>
    <row customHeight="1" s="26" customFormat="1" r="1" ht="12.75">
      <c t="s" s="84" r="A1">
        <v>100</v>
      </c>
      <c t="s" s="84" r="B1">
        <v>102</v>
      </c>
      <c t="s" s="84" r="C1">
        <v>956</v>
      </c>
      <c t="s" s="84" r="D1">
        <v>2760</v>
      </c>
    </row>
    <row customHeight="1" r="2" ht="12.75">
      <c t="s" s="50" r="A2">
        <v>1141</v>
      </c>
      <c t="s" s="50" r="B2">
        <v>2761</v>
      </c>
      <c t="s" s="50" r="C2">
        <v>1142</v>
      </c>
      <c t="s" s="50" r="D2">
        <v>2762</v>
      </c>
    </row>
    <row customHeight="1" r="3" ht="12.75">
      <c t="s" s="50" r="A3">
        <v>1034</v>
      </c>
      <c t="s" s="50" r="B3">
        <v>2763</v>
      </c>
      <c t="s" s="50" r="C3">
        <v>1035</v>
      </c>
      <c t="s" s="50" r="D3">
        <v>2764</v>
      </c>
    </row>
    <row customHeight="1" r="4" ht="12.75">
      <c t="s" s="50" r="A4">
        <v>976</v>
      </c>
      <c t="s" s="50" r="B4">
        <v>2765</v>
      </c>
      <c t="s" s="50" r="C4">
        <v>968</v>
      </c>
      <c t="s" s="50" r="D4">
        <v>2766</v>
      </c>
    </row>
    <row customHeight="1" r="5" ht="12.75">
      <c t="s" s="50" r="A5">
        <v>997</v>
      </c>
      <c t="s" s="50" r="B5">
        <v>2767</v>
      </c>
      <c t="s" s="50" r="C5">
        <v>998</v>
      </c>
      <c t="s" s="50" r="D5">
        <v>2768</v>
      </c>
    </row>
    <row customHeight="1" r="6" ht="12.75">
      <c t="s" s="50" r="A6">
        <v>967</v>
      </c>
      <c t="s" s="50" r="B6">
        <v>2769</v>
      </c>
      <c t="s" s="50" r="C6">
        <v>968</v>
      </c>
      <c t="s" s="50" r="D6">
        <v>2766</v>
      </c>
    </row>
    <row customHeight="1" r="7" ht="12.75">
      <c t="s" s="50" r="A7">
        <v>1070</v>
      </c>
      <c t="s" s="50" r="B7">
        <v>2770</v>
      </c>
      <c t="s" s="50" r="C7">
        <v>968</v>
      </c>
      <c t="s" s="50" r="D7">
        <v>2766</v>
      </c>
    </row>
    <row customHeight="1" r="8" ht="12.75">
      <c t="s" s="50" r="A8">
        <v>1178</v>
      </c>
      <c t="s" s="50" r="B8">
        <v>2771</v>
      </c>
      <c t="s" s="50" r="C8">
        <v>1179</v>
      </c>
      <c t="s" s="50" r="D8">
        <v>2772</v>
      </c>
    </row>
    <row customHeight="1" r="9" ht="12.75">
      <c t="s" s="50" r="A9">
        <v>980</v>
      </c>
      <c t="s" s="50" r="B9">
        <v>2773</v>
      </c>
      <c t="s" s="50" r="C9">
        <v>981</v>
      </c>
      <c t="s" s="50" r="D9">
        <v>2774</v>
      </c>
    </row>
    <row customHeight="1" r="10" ht="12.75">
      <c t="s" s="50" r="A10">
        <v>1018</v>
      </c>
      <c t="s" s="50" r="B10">
        <v>2775</v>
      </c>
      <c t="s" s="50" r="C10">
        <v>981</v>
      </c>
      <c t="s" s="50" r="D10">
        <v>2774</v>
      </c>
    </row>
    <row customHeight="1" r="11" ht="12.75">
      <c t="s" s="50" r="A11">
        <v>1282</v>
      </c>
      <c t="s" s="50" r="B11">
        <v>2776</v>
      </c>
      <c t="s" s="50" r="C11">
        <v>981</v>
      </c>
      <c t="s" s="50" r="D11">
        <v>2774</v>
      </c>
    </row>
    <row customHeight="1" r="12" ht="12.75">
      <c t="s" s="50" r="A12">
        <v>1024</v>
      </c>
      <c t="s" s="50" r="B12">
        <v>2777</v>
      </c>
      <c t="s" s="50" r="C12">
        <v>981</v>
      </c>
      <c t="s" s="50" r="D12">
        <v>2774</v>
      </c>
    </row>
    <row customHeight="1" r="13" ht="12.75">
      <c t="s" s="50" r="A13">
        <v>1167</v>
      </c>
      <c t="s" s="50" r="B13">
        <v>2778</v>
      </c>
      <c t="s" s="50" r="C13">
        <v>1168</v>
      </c>
      <c t="s" s="50" r="D13">
        <v>2779</v>
      </c>
    </row>
  </sheetData>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3.57" defaultRowHeight="15.0"/>
  <cols>
    <col min="1" customWidth="1" max="1" width="13.43"/>
    <col min="2" customWidth="1" max="2" width="52.43"/>
    <col min="3" customWidth="1" max="3" width="29.14"/>
    <col min="4" customWidth="1" max="4" width="14.29"/>
    <col min="5" customWidth="1" max="5" width="33.71"/>
    <col min="6" customWidth="1" max="6" width="15.14"/>
    <col min="7" customWidth="1" max="7" width="12.14"/>
    <col min="8" customWidth="1" max="8" width="12.0"/>
    <col min="9" customWidth="1" max="9" width="17.43"/>
    <col min="10" customWidth="1" max="10" width="14.86"/>
  </cols>
  <sheetData>
    <row customHeight="1" s="26" customFormat="1" r="1" ht="12.75">
      <c t="s" s="10" r="A1">
        <v>100</v>
      </c>
      <c t="s" s="10" r="B1">
        <v>654</v>
      </c>
      <c t="s" s="10" r="C1">
        <v>102</v>
      </c>
      <c t="s" s="10" r="D1">
        <v>108</v>
      </c>
      <c t="s" s="10" r="E1">
        <v>110</v>
      </c>
      <c t="s" s="10" r="F1">
        <v>112</v>
      </c>
      <c t="s" s="10" r="G1">
        <v>114</v>
      </c>
      <c t="s" s="10" r="H1">
        <v>116</v>
      </c>
      <c t="s" s="10" r="I1">
        <v>118</v>
      </c>
      <c t="s" s="10" r="J1">
        <v>2780</v>
      </c>
    </row>
    <row customHeight="1" r="2" ht="12.75">
      <c t="s" s="50" r="A2">
        <v>998</v>
      </c>
      <c t="s" s="50" r="B2">
        <v>2768</v>
      </c>
      <c t="s" s="50" r="C2">
        <v>2781</v>
      </c>
      <c t="s" s="50" r="D2">
        <v>2782</v>
      </c>
      <c t="s" s="50" r="E2">
        <v>2783</v>
      </c>
      <c t="s" s="50" r="F2">
        <v>191</v>
      </c>
      <c t="s" s="50" r="G2">
        <v>191</v>
      </c>
      <c t="s" s="50" r="H2">
        <v>2784</v>
      </c>
      <c t="s" s="50" r="I2">
        <v>2785</v>
      </c>
      <c t="s" s="50" r="J2">
        <v>2786</v>
      </c>
    </row>
    <row customHeight="1" r="3" ht="12.75">
      <c t="s" s="50" r="A3">
        <v>968</v>
      </c>
      <c t="s" s="50" r="B3">
        <v>2766</v>
      </c>
      <c s="50" r="C3"/>
      <c t="s" s="50" r="D3">
        <v>2787</v>
      </c>
      <c t="s" s="50" r="E3">
        <v>2788</v>
      </c>
      <c t="s" s="50" r="F3">
        <v>2789</v>
      </c>
      <c t="s" s="50" r="G3">
        <v>2790</v>
      </c>
      <c t="s" s="50" r="H3">
        <v>2784</v>
      </c>
      <c t="s" s="50" r="I3">
        <v>2785</v>
      </c>
      <c t="s" s="50" r="J3">
        <v>2791</v>
      </c>
    </row>
    <row customHeight="1" r="4" ht="12.75">
      <c t="s" s="50" r="A4">
        <v>1168</v>
      </c>
      <c t="s" s="50" r="B4">
        <v>2779</v>
      </c>
      <c s="50" r="C4"/>
      <c t="s" s="50" r="D4">
        <v>2787</v>
      </c>
      <c t="s" s="50" r="E4">
        <v>2783</v>
      </c>
      <c t="s" s="50" r="F4">
        <v>2789</v>
      </c>
      <c t="s" s="50" r="G4">
        <v>2790</v>
      </c>
      <c t="s" s="50" r="H4">
        <v>2784</v>
      </c>
      <c t="s" s="50" r="I4">
        <v>2785</v>
      </c>
      <c t="s" s="50" r="J4">
        <v>2791</v>
      </c>
    </row>
    <row customHeight="1" r="5" ht="12.75">
      <c t="s" s="50" r="A5">
        <v>1035</v>
      </c>
      <c t="s" s="50" r="B5">
        <v>2764</v>
      </c>
      <c s="50" r="C5"/>
      <c t="s" s="50" r="D5">
        <v>2787</v>
      </c>
      <c t="s" s="50" r="E5">
        <v>1355</v>
      </c>
      <c t="s" s="50" r="F5">
        <v>2789</v>
      </c>
      <c t="s" s="50" r="G5">
        <v>2790</v>
      </c>
      <c t="s" s="50" r="H5">
        <v>2784</v>
      </c>
      <c t="s" s="50" r="I5">
        <v>2785</v>
      </c>
      <c t="s" s="50" r="J5">
        <v>2791</v>
      </c>
    </row>
    <row customHeight="1" r="6" ht="12.75">
      <c t="s" s="50" r="A6">
        <v>1179</v>
      </c>
      <c t="s" s="50" r="B6">
        <v>2772</v>
      </c>
      <c s="50" r="C6"/>
      <c t="s" s="50" r="D6">
        <v>2787</v>
      </c>
      <c t="s" s="50" r="E6">
        <v>1355</v>
      </c>
      <c t="s" s="50" r="F6">
        <v>2789</v>
      </c>
      <c t="s" s="50" r="G6">
        <v>2790</v>
      </c>
      <c t="s" s="50" r="H6">
        <v>2784</v>
      </c>
      <c t="s" s="50" r="I6">
        <v>2785</v>
      </c>
      <c t="s" s="50" r="J6">
        <v>2791</v>
      </c>
    </row>
    <row customHeight="1" r="7" ht="12.75">
      <c t="s" s="50" r="A7">
        <v>1142</v>
      </c>
      <c t="s" s="50" r="B7">
        <v>2762</v>
      </c>
      <c s="50" r="C7"/>
      <c t="s" s="50" r="D7">
        <v>2787</v>
      </c>
      <c t="s" s="50" r="E7">
        <v>1335</v>
      </c>
      <c t="s" s="50" r="F7">
        <v>2789</v>
      </c>
      <c t="s" s="50" r="G7">
        <v>2790</v>
      </c>
      <c t="s" s="50" r="H7">
        <v>2784</v>
      </c>
      <c t="s" s="50" r="I7">
        <v>2785</v>
      </c>
      <c t="s" s="50" r="J7">
        <v>2791</v>
      </c>
    </row>
    <row customHeight="1" r="8" ht="12.75">
      <c t="s" s="50" r="A8">
        <v>981</v>
      </c>
      <c t="s" s="50" r="B8">
        <v>2774</v>
      </c>
      <c t="s" s="50" r="C8">
        <v>2792</v>
      </c>
      <c t="s" s="50" r="D8">
        <v>2782</v>
      </c>
      <c t="s" s="50" r="E8">
        <v>2793</v>
      </c>
      <c t="s" s="50" r="F8">
        <v>191</v>
      </c>
      <c t="s" s="50" r="G8">
        <v>191</v>
      </c>
      <c t="s" s="50" r="H8">
        <v>2794</v>
      </c>
      <c t="s" s="50" r="I8">
        <v>2795</v>
      </c>
      <c t="s" s="50" r="J8">
        <v>2791</v>
      </c>
    </row>
  </sheetData>
</worksheet>
</file>