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98e5cc837f6cd5/Documents/Bristol/Coeliac review HTA/Coeliac_screening/data/"/>
    </mc:Choice>
  </mc:AlternateContent>
  <xr:revisionPtr revIDLastSave="81" documentId="13_ncr:40009_{B95B1224-6706-4F26-80FC-87F90435EF76}" xr6:coauthVersionLast="47" xr6:coauthVersionMax="47" xr10:uidLastSave="{8EF09DD8-DD1C-482A-8D82-C7EF9F4B8228}"/>
  <bookViews>
    <workbookView xWindow="-96" yWindow="-96" windowWidth="23232" windowHeight="12552" activeTab="1" xr2:uid="{00000000-000D-0000-FFFF-FFFF00000000}"/>
  </bookViews>
  <sheets>
    <sheet name="mixed" sheetId="1" r:id="rId1"/>
    <sheet name="men" sheetId="2" r:id="rId2"/>
    <sheet name="wome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J14" i="1" s="1"/>
  <c r="L14" i="1" s="1"/>
  <c r="F14" i="1"/>
  <c r="I14" i="1" s="1"/>
  <c r="M14" i="1" s="1"/>
  <c r="E14" i="1"/>
  <c r="H14" i="1" s="1"/>
  <c r="K14" i="1" s="1"/>
  <c r="G13" i="1"/>
  <c r="J13" i="1" s="1"/>
  <c r="L13" i="1" s="1"/>
  <c r="F13" i="1"/>
  <c r="I13" i="1" s="1"/>
  <c r="M13" i="1" s="1"/>
  <c r="E13" i="1"/>
  <c r="H13" i="1" s="1"/>
  <c r="K13" i="1" s="1"/>
  <c r="I12" i="1"/>
  <c r="M12" i="1" s="1"/>
  <c r="G12" i="1"/>
  <c r="S12" i="1" s="1"/>
  <c r="U12" i="1" s="1"/>
  <c r="F12" i="1"/>
  <c r="R12" i="1" s="1"/>
  <c r="V12" i="1" s="1"/>
  <c r="E12" i="1"/>
  <c r="Q12" i="1" s="1"/>
  <c r="T12" i="1" s="1"/>
  <c r="G11" i="1"/>
  <c r="J11" i="1" s="1"/>
  <c r="L11" i="1" s="1"/>
  <c r="F11" i="1"/>
  <c r="R11" i="1" s="1"/>
  <c r="V11" i="1" s="1"/>
  <c r="E11" i="1"/>
  <c r="Q11" i="1" s="1"/>
  <c r="T11" i="1" s="1"/>
  <c r="G10" i="1"/>
  <c r="J10" i="1" s="1"/>
  <c r="L10" i="1" s="1"/>
  <c r="F10" i="1"/>
  <c r="I10" i="1" s="1"/>
  <c r="M10" i="1" s="1"/>
  <c r="E10" i="1"/>
  <c r="H10" i="1" s="1"/>
  <c r="K10" i="1" s="1"/>
  <c r="G9" i="1"/>
  <c r="J9" i="1" s="1"/>
  <c r="L9" i="1" s="1"/>
  <c r="F9" i="1"/>
  <c r="I9" i="1" s="1"/>
  <c r="M9" i="1" s="1"/>
  <c r="E9" i="1"/>
  <c r="H9" i="1" s="1"/>
  <c r="K9" i="1" s="1"/>
  <c r="J8" i="1"/>
  <c r="L8" i="1" s="1"/>
  <c r="I8" i="1"/>
  <c r="M8" i="1" s="1"/>
  <c r="H8" i="1"/>
  <c r="K8" i="1" s="1"/>
  <c r="G8" i="1"/>
  <c r="S8" i="1" s="1"/>
  <c r="U8" i="1" s="1"/>
  <c r="F8" i="1"/>
  <c r="R8" i="1" s="1"/>
  <c r="V8" i="1" s="1"/>
  <c r="E8" i="1"/>
  <c r="Q8" i="1" s="1"/>
  <c r="T8" i="1" s="1"/>
  <c r="G7" i="1"/>
  <c r="J7" i="1" s="1"/>
  <c r="L7" i="1" s="1"/>
  <c r="F7" i="1"/>
  <c r="R7" i="1" s="1"/>
  <c r="V7" i="1" s="1"/>
  <c r="E7" i="1"/>
  <c r="Q7" i="1" s="1"/>
  <c r="T7" i="1" s="1"/>
  <c r="G6" i="1"/>
  <c r="J6" i="1" s="1"/>
  <c r="L6" i="1" s="1"/>
  <c r="F6" i="1"/>
  <c r="I6" i="1" s="1"/>
  <c r="M6" i="1" s="1"/>
  <c r="E6" i="1"/>
  <c r="H6" i="1" s="1"/>
  <c r="K6" i="1" s="1"/>
  <c r="G5" i="1"/>
  <c r="J5" i="1" s="1"/>
  <c r="L5" i="1" s="1"/>
  <c r="F5" i="1"/>
  <c r="I5" i="1" s="1"/>
  <c r="M5" i="1" s="1"/>
  <c r="E5" i="1"/>
  <c r="H5" i="1" s="1"/>
  <c r="K5" i="1" s="1"/>
  <c r="I4" i="1"/>
  <c r="M4" i="1" s="1"/>
  <c r="H4" i="1"/>
  <c r="K4" i="1" s="1"/>
  <c r="G4" i="1"/>
  <c r="S4" i="1" s="1"/>
  <c r="U4" i="1" s="1"/>
  <c r="F4" i="1"/>
  <c r="R4" i="1" s="1"/>
  <c r="V4" i="1" s="1"/>
  <c r="E4" i="1"/>
  <c r="Q4" i="1" s="1"/>
  <c r="T4" i="1" s="1"/>
  <c r="G3" i="1"/>
  <c r="J3" i="1" s="1"/>
  <c r="L3" i="1" s="1"/>
  <c r="F3" i="1"/>
  <c r="I3" i="1" s="1"/>
  <c r="M3" i="1" s="1"/>
  <c r="E3" i="1"/>
  <c r="Q3" i="1" s="1"/>
  <c r="T3" i="1" s="1"/>
  <c r="G2" i="1"/>
  <c r="J2" i="1" s="1"/>
  <c r="L2" i="1" s="1"/>
  <c r="F2" i="1"/>
  <c r="I2" i="1" s="1"/>
  <c r="M2" i="1" s="1"/>
  <c r="E2" i="1"/>
  <c r="H2" i="1" s="1"/>
  <c r="K2" i="1" s="1"/>
  <c r="H14" i="2"/>
  <c r="T14" i="2" s="1"/>
  <c r="V14" i="2" s="1"/>
  <c r="G14" i="2"/>
  <c r="J14" i="2" s="1"/>
  <c r="N14" i="2" s="1"/>
  <c r="F14" i="2"/>
  <c r="I14" i="2" s="1"/>
  <c r="L14" i="2" s="1"/>
  <c r="H13" i="2"/>
  <c r="K13" i="2" s="1"/>
  <c r="M13" i="2" s="1"/>
  <c r="G13" i="2"/>
  <c r="J13" i="2" s="1"/>
  <c r="N13" i="2" s="1"/>
  <c r="F13" i="2"/>
  <c r="I13" i="2" s="1"/>
  <c r="L13" i="2" s="1"/>
  <c r="H12" i="2"/>
  <c r="T12" i="2" s="1"/>
  <c r="V12" i="2" s="1"/>
  <c r="G12" i="2"/>
  <c r="S12" i="2" s="1"/>
  <c r="W12" i="2" s="1"/>
  <c r="F12" i="2"/>
  <c r="R12" i="2" s="1"/>
  <c r="U12" i="2" s="1"/>
  <c r="H11" i="2"/>
  <c r="T11" i="2" s="1"/>
  <c r="V11" i="2" s="1"/>
  <c r="G11" i="2"/>
  <c r="S11" i="2" s="1"/>
  <c r="W11" i="2" s="1"/>
  <c r="F11" i="2"/>
  <c r="R11" i="2" s="1"/>
  <c r="U11" i="2" s="1"/>
  <c r="H10" i="2"/>
  <c r="K10" i="2" s="1"/>
  <c r="M10" i="2" s="1"/>
  <c r="G10" i="2"/>
  <c r="J10" i="2" s="1"/>
  <c r="N10" i="2" s="1"/>
  <c r="F10" i="2"/>
  <c r="I10" i="2" s="1"/>
  <c r="L10" i="2" s="1"/>
  <c r="H9" i="2"/>
  <c r="K9" i="2" s="1"/>
  <c r="M9" i="2" s="1"/>
  <c r="G9" i="2"/>
  <c r="J9" i="2" s="1"/>
  <c r="N9" i="2" s="1"/>
  <c r="F9" i="2"/>
  <c r="I9" i="2" s="1"/>
  <c r="L9" i="2" s="1"/>
  <c r="H8" i="2"/>
  <c r="T8" i="2" s="1"/>
  <c r="V8" i="2" s="1"/>
  <c r="G8" i="2"/>
  <c r="S8" i="2" s="1"/>
  <c r="W8" i="2" s="1"/>
  <c r="F8" i="2"/>
  <c r="R8" i="2" s="1"/>
  <c r="U8" i="2" s="1"/>
  <c r="H7" i="2"/>
  <c r="T7" i="2" s="1"/>
  <c r="V7" i="2" s="1"/>
  <c r="G7" i="2"/>
  <c r="J7" i="2" s="1"/>
  <c r="N7" i="2" s="1"/>
  <c r="F7" i="2"/>
  <c r="I7" i="2" s="1"/>
  <c r="L7" i="2" s="1"/>
  <c r="H6" i="2"/>
  <c r="K6" i="2" s="1"/>
  <c r="M6" i="2" s="1"/>
  <c r="G6" i="2"/>
  <c r="J6" i="2" s="1"/>
  <c r="N6" i="2" s="1"/>
  <c r="F6" i="2"/>
  <c r="I6" i="2" s="1"/>
  <c r="L6" i="2" s="1"/>
  <c r="H5" i="2"/>
  <c r="K5" i="2" s="1"/>
  <c r="M5" i="2" s="1"/>
  <c r="G5" i="2"/>
  <c r="J5" i="2" s="1"/>
  <c r="N5" i="2" s="1"/>
  <c r="F5" i="2"/>
  <c r="I5" i="2" s="1"/>
  <c r="L5" i="2" s="1"/>
  <c r="H4" i="2"/>
  <c r="T4" i="2" s="1"/>
  <c r="V4" i="2" s="1"/>
  <c r="G4" i="2"/>
  <c r="S4" i="2" s="1"/>
  <c r="W4" i="2" s="1"/>
  <c r="F4" i="2"/>
  <c r="R4" i="2" s="1"/>
  <c r="U4" i="2" s="1"/>
  <c r="H3" i="2"/>
  <c r="K3" i="2" s="1"/>
  <c r="M3" i="2" s="1"/>
  <c r="G3" i="2"/>
  <c r="S3" i="2" s="1"/>
  <c r="W3" i="2" s="1"/>
  <c r="F3" i="2"/>
  <c r="I3" i="2" s="1"/>
  <c r="L3" i="2" s="1"/>
  <c r="H2" i="2"/>
  <c r="T2" i="2" s="1"/>
  <c r="V2" i="2" s="1"/>
  <c r="G2" i="2"/>
  <c r="J2" i="2" s="1"/>
  <c r="N2" i="2" s="1"/>
  <c r="F2" i="2"/>
  <c r="I2" i="2" s="1"/>
  <c r="L2" i="2" s="1"/>
  <c r="F3" i="3"/>
  <c r="I3" i="3" s="1"/>
  <c r="L3" i="3" s="1"/>
  <c r="G3" i="3"/>
  <c r="J3" i="3" s="1"/>
  <c r="N3" i="3" s="1"/>
  <c r="H3" i="3"/>
  <c r="K3" i="3" s="1"/>
  <c r="M3" i="3" s="1"/>
  <c r="F4" i="3"/>
  <c r="I4" i="3" s="1"/>
  <c r="L4" i="3" s="1"/>
  <c r="G4" i="3"/>
  <c r="J4" i="3" s="1"/>
  <c r="N4" i="3" s="1"/>
  <c r="H4" i="3"/>
  <c r="T4" i="3" s="1"/>
  <c r="V4" i="3" s="1"/>
  <c r="F5" i="3"/>
  <c r="I5" i="3" s="1"/>
  <c r="L5" i="3" s="1"/>
  <c r="G5" i="3"/>
  <c r="J5" i="3" s="1"/>
  <c r="N5" i="3" s="1"/>
  <c r="H5" i="3"/>
  <c r="K5" i="3" s="1"/>
  <c r="M5" i="3" s="1"/>
  <c r="F6" i="3"/>
  <c r="I6" i="3" s="1"/>
  <c r="L6" i="3" s="1"/>
  <c r="G6" i="3"/>
  <c r="S6" i="3" s="1"/>
  <c r="W6" i="3" s="1"/>
  <c r="H6" i="3"/>
  <c r="K6" i="3" s="1"/>
  <c r="M6" i="3" s="1"/>
  <c r="F7" i="3"/>
  <c r="I7" i="3" s="1"/>
  <c r="L7" i="3" s="1"/>
  <c r="G7" i="3"/>
  <c r="J7" i="3" s="1"/>
  <c r="N7" i="3" s="1"/>
  <c r="H7" i="3"/>
  <c r="K7" i="3" s="1"/>
  <c r="M7" i="3" s="1"/>
  <c r="F8" i="3"/>
  <c r="R8" i="3" s="1"/>
  <c r="U8" i="3" s="1"/>
  <c r="G8" i="3"/>
  <c r="J8" i="3" s="1"/>
  <c r="N8" i="3" s="1"/>
  <c r="H8" i="3"/>
  <c r="T8" i="3" s="1"/>
  <c r="V8" i="3" s="1"/>
  <c r="F9" i="3"/>
  <c r="I9" i="3" s="1"/>
  <c r="L9" i="3" s="1"/>
  <c r="G9" i="3"/>
  <c r="S9" i="3" s="1"/>
  <c r="W9" i="3" s="1"/>
  <c r="H9" i="3"/>
  <c r="K9" i="3" s="1"/>
  <c r="M9" i="3" s="1"/>
  <c r="F10" i="3"/>
  <c r="I10" i="3" s="1"/>
  <c r="L10" i="3" s="1"/>
  <c r="G10" i="3"/>
  <c r="J10" i="3" s="1"/>
  <c r="N10" i="3" s="1"/>
  <c r="H10" i="3"/>
  <c r="K10" i="3" s="1"/>
  <c r="M10" i="3" s="1"/>
  <c r="F11" i="3"/>
  <c r="I11" i="3" s="1"/>
  <c r="L11" i="3" s="1"/>
  <c r="G11" i="3"/>
  <c r="J11" i="3" s="1"/>
  <c r="N11" i="3" s="1"/>
  <c r="H11" i="3"/>
  <c r="T11" i="3" s="1"/>
  <c r="V11" i="3" s="1"/>
  <c r="F12" i="3"/>
  <c r="I12" i="3" s="1"/>
  <c r="L12" i="3" s="1"/>
  <c r="G12" i="3"/>
  <c r="J12" i="3" s="1"/>
  <c r="N12" i="3" s="1"/>
  <c r="H12" i="3"/>
  <c r="K12" i="3" s="1"/>
  <c r="M12" i="3" s="1"/>
  <c r="O12" i="3" s="1"/>
  <c r="F13" i="3"/>
  <c r="I13" i="3" s="1"/>
  <c r="L13" i="3" s="1"/>
  <c r="G13" i="3"/>
  <c r="J13" i="3" s="1"/>
  <c r="N13" i="3" s="1"/>
  <c r="H13" i="3"/>
  <c r="K13" i="3" s="1"/>
  <c r="M13" i="3" s="1"/>
  <c r="F14" i="3"/>
  <c r="I14" i="3" s="1"/>
  <c r="L14" i="3" s="1"/>
  <c r="G14" i="3"/>
  <c r="S14" i="3" s="1"/>
  <c r="W14" i="3" s="1"/>
  <c r="H14" i="3"/>
  <c r="T14" i="3" s="1"/>
  <c r="V14" i="3" s="1"/>
  <c r="H2" i="3"/>
  <c r="K2" i="3" s="1"/>
  <c r="M2" i="3" s="1"/>
  <c r="G2" i="3"/>
  <c r="S2" i="3" s="1"/>
  <c r="W2" i="3" s="1"/>
  <c r="F2" i="3"/>
  <c r="R2" i="3" s="1"/>
  <c r="O10" i="3" l="1"/>
  <c r="P10" i="3" s="1"/>
  <c r="Q10" i="3" s="1"/>
  <c r="T6" i="3"/>
  <c r="V6" i="3" s="1"/>
  <c r="X6" i="3" s="1"/>
  <c r="K8" i="2"/>
  <c r="M8" i="2" s="1"/>
  <c r="X8" i="2"/>
  <c r="X4" i="2"/>
  <c r="K12" i="2"/>
  <c r="M12" i="2" s="1"/>
  <c r="O13" i="2"/>
  <c r="R4" i="3"/>
  <c r="U4" i="3" s="1"/>
  <c r="T2" i="3"/>
  <c r="V2" i="3" s="1"/>
  <c r="T6" i="2"/>
  <c r="V6" i="2" s="1"/>
  <c r="I12" i="2"/>
  <c r="L12" i="2" s="1"/>
  <c r="J12" i="2"/>
  <c r="N12" i="2" s="1"/>
  <c r="H12" i="1"/>
  <c r="K12" i="1" s="1"/>
  <c r="R6" i="3"/>
  <c r="U6" i="3" s="1"/>
  <c r="I4" i="2"/>
  <c r="L4" i="2" s="1"/>
  <c r="R3" i="1"/>
  <c r="V3" i="1" s="1"/>
  <c r="J12" i="1"/>
  <c r="L12" i="1" s="1"/>
  <c r="J4" i="2"/>
  <c r="N4" i="2" s="1"/>
  <c r="K7" i="2"/>
  <c r="M7" i="2" s="1"/>
  <c r="O7" i="2" s="1"/>
  <c r="P7" i="2" s="1"/>
  <c r="Q7" i="2" s="1"/>
  <c r="K4" i="2"/>
  <c r="M4" i="2" s="1"/>
  <c r="R12" i="3"/>
  <c r="U12" i="3" s="1"/>
  <c r="I8" i="2"/>
  <c r="L8" i="2" s="1"/>
  <c r="K11" i="2"/>
  <c r="M11" i="2" s="1"/>
  <c r="J8" i="2"/>
  <c r="N8" i="2" s="1"/>
  <c r="O8" i="2" s="1"/>
  <c r="P8" i="2" s="1"/>
  <c r="Q8" i="2" s="1"/>
  <c r="J4" i="1"/>
  <c r="L4" i="1" s="1"/>
  <c r="N5" i="1"/>
  <c r="O5" i="1" s="1"/>
  <c r="P5" i="1" s="1"/>
  <c r="N8" i="1"/>
  <c r="O8" i="1" s="1"/>
  <c r="P8" i="1" s="1"/>
  <c r="W12" i="1"/>
  <c r="N6" i="1"/>
  <c r="O6" i="1" s="1"/>
  <c r="P6" i="1" s="1"/>
  <c r="N9" i="1"/>
  <c r="O9" i="1" s="1"/>
  <c r="P9" i="1" s="1"/>
  <c r="N12" i="1"/>
  <c r="N2" i="1"/>
  <c r="O2" i="1" s="1"/>
  <c r="P2" i="1" s="1"/>
  <c r="N3" i="1"/>
  <c r="W4" i="1"/>
  <c r="X4" i="1" s="1"/>
  <c r="Y4" i="1" s="1"/>
  <c r="N10" i="1"/>
  <c r="O10" i="1" s="1"/>
  <c r="P10" i="1" s="1"/>
  <c r="N13" i="1"/>
  <c r="O4" i="1"/>
  <c r="P4" i="1" s="1"/>
  <c r="N4" i="1"/>
  <c r="W8" i="1"/>
  <c r="X8" i="1" s="1"/>
  <c r="Y8" i="1" s="1"/>
  <c r="N14" i="1"/>
  <c r="S3" i="1"/>
  <c r="U3" i="1" s="1"/>
  <c r="S7" i="1"/>
  <c r="U7" i="1" s="1"/>
  <c r="W7" i="1" s="1"/>
  <c r="X7" i="1" s="1"/>
  <c r="Y7" i="1" s="1"/>
  <c r="S11" i="1"/>
  <c r="U11" i="1" s="1"/>
  <c r="W11" i="1" s="1"/>
  <c r="X11" i="1" s="1"/>
  <c r="Y11" i="1" s="1"/>
  <c r="Q2" i="1"/>
  <c r="T2" i="1" s="1"/>
  <c r="H3" i="1"/>
  <c r="K3" i="1" s="1"/>
  <c r="O3" i="1" s="1"/>
  <c r="P3" i="1" s="1"/>
  <c r="Q6" i="1"/>
  <c r="T6" i="1" s="1"/>
  <c r="H7" i="1"/>
  <c r="K7" i="1" s="1"/>
  <c r="Q10" i="1"/>
  <c r="T10" i="1" s="1"/>
  <c r="H11" i="1"/>
  <c r="K11" i="1" s="1"/>
  <c r="Q14" i="1"/>
  <c r="T14" i="1" s="1"/>
  <c r="R2" i="1"/>
  <c r="V2" i="1" s="1"/>
  <c r="R6" i="1"/>
  <c r="V6" i="1" s="1"/>
  <c r="I7" i="1"/>
  <c r="M7" i="1" s="1"/>
  <c r="N7" i="1" s="1"/>
  <c r="R10" i="1"/>
  <c r="V10" i="1" s="1"/>
  <c r="I11" i="1"/>
  <c r="M11" i="1" s="1"/>
  <c r="N11" i="1" s="1"/>
  <c r="R14" i="1"/>
  <c r="V14" i="1" s="1"/>
  <c r="S2" i="1"/>
  <c r="U2" i="1" s="1"/>
  <c r="W2" i="1" s="1"/>
  <c r="S6" i="1"/>
  <c r="U6" i="1" s="1"/>
  <c r="S10" i="1"/>
  <c r="U10" i="1" s="1"/>
  <c r="S14" i="1"/>
  <c r="U14" i="1" s="1"/>
  <c r="Q5" i="1"/>
  <c r="T5" i="1" s="1"/>
  <c r="Q9" i="1"/>
  <c r="T9" i="1" s="1"/>
  <c r="Q13" i="1"/>
  <c r="T13" i="1" s="1"/>
  <c r="R5" i="1"/>
  <c r="V5" i="1" s="1"/>
  <c r="R9" i="1"/>
  <c r="V9" i="1" s="1"/>
  <c r="R13" i="1"/>
  <c r="V13" i="1" s="1"/>
  <c r="S5" i="1"/>
  <c r="U5" i="1" s="1"/>
  <c r="S9" i="1"/>
  <c r="U9" i="1" s="1"/>
  <c r="W9" i="1" s="1"/>
  <c r="S13" i="1"/>
  <c r="U13" i="1" s="1"/>
  <c r="W13" i="1" s="1"/>
  <c r="O6" i="2"/>
  <c r="P6" i="2" s="1"/>
  <c r="Q6" i="2" s="1"/>
  <c r="X12" i="2"/>
  <c r="Y4" i="2"/>
  <c r="Z4" i="2" s="1"/>
  <c r="O9" i="2"/>
  <c r="P9" i="2" s="1"/>
  <c r="Q9" i="2" s="1"/>
  <c r="O10" i="2"/>
  <c r="P10" i="2" s="1"/>
  <c r="Q10" i="2" s="1"/>
  <c r="Y8" i="2"/>
  <c r="Z8" i="2" s="1"/>
  <c r="X11" i="2"/>
  <c r="Y11" i="2" s="1"/>
  <c r="Z11" i="2" s="1"/>
  <c r="O5" i="2"/>
  <c r="P5" i="2" s="1"/>
  <c r="Q5" i="2" s="1"/>
  <c r="T3" i="2"/>
  <c r="V3" i="2" s="1"/>
  <c r="X3" i="2" s="1"/>
  <c r="R10" i="2"/>
  <c r="U10" i="2" s="1"/>
  <c r="R14" i="2"/>
  <c r="U14" i="2" s="1"/>
  <c r="S7" i="2"/>
  <c r="W7" i="2" s="1"/>
  <c r="X7" i="2" s="1"/>
  <c r="I11" i="2"/>
  <c r="L11" i="2" s="1"/>
  <c r="S2" i="2"/>
  <c r="W2" i="2" s="1"/>
  <c r="X2" i="2" s="1"/>
  <c r="J3" i="2"/>
  <c r="N3" i="2" s="1"/>
  <c r="O3" i="2" s="1"/>
  <c r="P3" i="2" s="1"/>
  <c r="Q3" i="2" s="1"/>
  <c r="S6" i="2"/>
  <c r="W6" i="2" s="1"/>
  <c r="X6" i="2" s="1"/>
  <c r="S10" i="2"/>
  <c r="W10" i="2" s="1"/>
  <c r="J11" i="2"/>
  <c r="N11" i="2" s="1"/>
  <c r="S14" i="2"/>
  <c r="W14" i="2" s="1"/>
  <c r="X14" i="2" s="1"/>
  <c r="R3" i="2"/>
  <c r="U3" i="2" s="1"/>
  <c r="R2" i="2"/>
  <c r="U2" i="2" s="1"/>
  <c r="R6" i="2"/>
  <c r="U6" i="2" s="1"/>
  <c r="T10" i="2"/>
  <c r="V10" i="2" s="1"/>
  <c r="R5" i="2"/>
  <c r="U5" i="2" s="1"/>
  <c r="R9" i="2"/>
  <c r="U9" i="2" s="1"/>
  <c r="R13" i="2"/>
  <c r="U13" i="2" s="1"/>
  <c r="S5" i="2"/>
  <c r="W5" i="2" s="1"/>
  <c r="S9" i="2"/>
  <c r="W9" i="2" s="1"/>
  <c r="S13" i="2"/>
  <c r="W13" i="2" s="1"/>
  <c r="K2" i="2"/>
  <c r="M2" i="2" s="1"/>
  <c r="O2" i="2" s="1"/>
  <c r="T5" i="2"/>
  <c r="V5" i="2" s="1"/>
  <c r="T9" i="2"/>
  <c r="V9" i="2" s="1"/>
  <c r="T13" i="2"/>
  <c r="V13" i="2" s="1"/>
  <c r="X13" i="2" s="1"/>
  <c r="K14" i="2"/>
  <c r="M14" i="2" s="1"/>
  <c r="O14" i="2" s="1"/>
  <c r="R7" i="2"/>
  <c r="U7" i="2" s="1"/>
  <c r="T9" i="3"/>
  <c r="V9" i="3" s="1"/>
  <c r="X9" i="3" s="1"/>
  <c r="K14" i="3"/>
  <c r="M14" i="3" s="1"/>
  <c r="K8" i="3"/>
  <c r="M8" i="3" s="1"/>
  <c r="O8" i="3" s="1"/>
  <c r="K4" i="3"/>
  <c r="M4" i="3" s="1"/>
  <c r="O4" i="3" s="1"/>
  <c r="P4" i="3" s="1"/>
  <c r="Q4" i="3" s="1"/>
  <c r="T13" i="3"/>
  <c r="V13" i="3" s="1"/>
  <c r="R13" i="3"/>
  <c r="U13" i="3" s="1"/>
  <c r="T10" i="3"/>
  <c r="V10" i="3" s="1"/>
  <c r="T5" i="3"/>
  <c r="V5" i="3" s="1"/>
  <c r="S5" i="3"/>
  <c r="W5" i="3" s="1"/>
  <c r="T12" i="3"/>
  <c r="V12" i="3" s="1"/>
  <c r="R5" i="3"/>
  <c r="U5" i="3" s="1"/>
  <c r="I2" i="3"/>
  <c r="L2" i="3" s="1"/>
  <c r="S13" i="3"/>
  <c r="W13" i="3" s="1"/>
  <c r="X13" i="3" s="1"/>
  <c r="S10" i="3"/>
  <c r="W10" i="3" s="1"/>
  <c r="R9" i="3"/>
  <c r="U9" i="3" s="1"/>
  <c r="T3" i="3"/>
  <c r="V3" i="3" s="1"/>
  <c r="J2" i="3"/>
  <c r="N2" i="3" s="1"/>
  <c r="R14" i="3"/>
  <c r="U14" i="3" s="1"/>
  <c r="R10" i="3"/>
  <c r="U10" i="3" s="1"/>
  <c r="J9" i="3"/>
  <c r="N9" i="3" s="1"/>
  <c r="O9" i="3" s="1"/>
  <c r="P9" i="3" s="1"/>
  <c r="Q9" i="3" s="1"/>
  <c r="T7" i="3"/>
  <c r="V7" i="3" s="1"/>
  <c r="S3" i="3"/>
  <c r="W3" i="3" s="1"/>
  <c r="X3" i="3" s="1"/>
  <c r="S7" i="3"/>
  <c r="W7" i="3" s="1"/>
  <c r="O5" i="3"/>
  <c r="P5" i="3" s="1"/>
  <c r="Q5" i="3" s="1"/>
  <c r="R3" i="3"/>
  <c r="U3" i="3" s="1"/>
  <c r="S11" i="3"/>
  <c r="W11" i="3" s="1"/>
  <c r="X11" i="3" s="1"/>
  <c r="R7" i="3"/>
  <c r="U7" i="3" s="1"/>
  <c r="R11" i="3"/>
  <c r="U11" i="3" s="1"/>
  <c r="X14" i="3"/>
  <c r="O7" i="3"/>
  <c r="P7" i="3" s="1"/>
  <c r="Q7" i="3" s="1"/>
  <c r="O13" i="3"/>
  <c r="O3" i="3"/>
  <c r="P3" i="3" s="1"/>
  <c r="Q3" i="3" s="1"/>
  <c r="I8" i="3"/>
  <c r="L8" i="3" s="1"/>
  <c r="S12" i="3"/>
  <c r="W12" i="3" s="1"/>
  <c r="X12" i="3" s="1"/>
  <c r="J14" i="3"/>
  <c r="N14" i="3" s="1"/>
  <c r="J6" i="3"/>
  <c r="N6" i="3" s="1"/>
  <c r="O6" i="3" s="1"/>
  <c r="P6" i="3" s="1"/>
  <c r="Q6" i="3" s="1"/>
  <c r="K11" i="3"/>
  <c r="M11" i="3" s="1"/>
  <c r="O11" i="3" s="1"/>
  <c r="P11" i="3" s="1"/>
  <c r="Q11" i="3" s="1"/>
  <c r="S8" i="3"/>
  <c r="W8" i="3" s="1"/>
  <c r="X8" i="3" s="1"/>
  <c r="Y8" i="3" s="1"/>
  <c r="Z8" i="3" s="1"/>
  <c r="S4" i="3"/>
  <c r="W4" i="3" s="1"/>
  <c r="X4" i="3" s="1"/>
  <c r="Y4" i="3" s="1"/>
  <c r="Z4" i="3" s="1"/>
  <c r="U2" i="3"/>
  <c r="Y9" i="3" l="1"/>
  <c r="Z9" i="3" s="1"/>
  <c r="Y6" i="3"/>
  <c r="Z6" i="3" s="1"/>
  <c r="X5" i="3"/>
  <c r="Y5" i="3" s="1"/>
  <c r="Z5" i="3" s="1"/>
  <c r="O11" i="2"/>
  <c r="P11" i="2" s="1"/>
  <c r="Q11" i="2" s="1"/>
  <c r="X10" i="2"/>
  <c r="Y10" i="2" s="1"/>
  <c r="Z10" i="2" s="1"/>
  <c r="O12" i="2"/>
  <c r="Y3" i="3"/>
  <c r="Z3" i="3" s="1"/>
  <c r="X7" i="3"/>
  <c r="Y7" i="3" s="1"/>
  <c r="Z7" i="3" s="1"/>
  <c r="W5" i="1"/>
  <c r="X5" i="1" s="1"/>
  <c r="Y5" i="1" s="1"/>
  <c r="O14" i="3"/>
  <c r="W3" i="1"/>
  <c r="X3" i="1" s="1"/>
  <c r="Y3" i="1" s="1"/>
  <c r="O4" i="2"/>
  <c r="P4" i="2" s="1"/>
  <c r="Q4" i="2" s="1"/>
  <c r="X2" i="1"/>
  <c r="Y2" i="1" s="1"/>
  <c r="X9" i="1"/>
  <c r="Y9" i="1" s="1"/>
  <c r="O11" i="1"/>
  <c r="P11" i="1" s="1"/>
  <c r="W14" i="1"/>
  <c r="W10" i="1"/>
  <c r="X10" i="1" s="1"/>
  <c r="Y10" i="1" s="1"/>
  <c r="O7" i="1"/>
  <c r="P7" i="1" s="1"/>
  <c r="W6" i="1"/>
  <c r="X6" i="1" s="1"/>
  <c r="Y6" i="1" s="1"/>
  <c r="Y6" i="2"/>
  <c r="Z6" i="2" s="1"/>
  <c r="Y7" i="2"/>
  <c r="Z7" i="2" s="1"/>
  <c r="X9" i="2"/>
  <c r="Y9" i="2" s="1"/>
  <c r="Z9" i="2" s="1"/>
  <c r="Y3" i="2"/>
  <c r="Z3" i="2" s="1"/>
  <c r="X5" i="2"/>
  <c r="Y5" i="2" s="1"/>
  <c r="Z5" i="2" s="1"/>
  <c r="P8" i="3"/>
  <c r="Q8" i="3" s="1"/>
  <c r="X10" i="3"/>
  <c r="Y10" i="3" s="1"/>
  <c r="Z10" i="3" s="1"/>
  <c r="Y11" i="3"/>
  <c r="Z11" i="3" s="1"/>
  <c r="X2" i="3"/>
  <c r="Y2" i="3" s="1"/>
  <c r="Z2" i="3" s="1"/>
  <c r="O2" i="3"/>
  <c r="P2" i="3" s="1"/>
  <c r="Q2" i="3" s="1"/>
</calcChain>
</file>

<file path=xl/sharedStrings.xml><?xml version="1.0" encoding="utf-8"?>
<sst xmlns="http://schemas.openxmlformats.org/spreadsheetml/2006/main" count="100" uniqueCount="46">
  <si>
    <t>Age group</t>
  </si>
  <si>
    <t>Osteoporosis rate per 1000</t>
  </si>
  <si>
    <t>Osteoporosis_low</t>
  </si>
  <si>
    <t>Osteoporosis_high</t>
  </si>
  <si>
    <t>Osteoporosis_rate</t>
  </si>
  <si>
    <t>Osteoporosis_rate_low</t>
  </si>
  <si>
    <t>Osteoporosis_rate_high</t>
  </si>
  <si>
    <t>Rate on GFD</t>
  </si>
  <si>
    <t>Rate on GFD low</t>
  </si>
  <si>
    <t>Rate on GFD high</t>
  </si>
  <si>
    <t>Osteoporosis_probability_GFD</t>
  </si>
  <si>
    <t>Osteoporosis_probability_GFD_upper</t>
  </si>
  <si>
    <t>Osteoporosis_probability_GFD_lower</t>
  </si>
  <si>
    <t>Osteoporosis_GFD_SE</t>
  </si>
  <si>
    <t>Osteoporosis_GFD_alpha</t>
  </si>
  <si>
    <t>Osteoporosis_GFD_beta</t>
  </si>
  <si>
    <t xml:space="preserve">Rate no GFD </t>
  </si>
  <si>
    <t>Rate no GFD low</t>
  </si>
  <si>
    <t>Rate no GFD high</t>
  </si>
  <si>
    <t>Osteoporosis_probability_no GFD</t>
  </si>
  <si>
    <t>Osteoporosis_probability_no GFD_upper</t>
  </si>
  <si>
    <t>Osteoporosis_probability_no GFD_lower</t>
  </si>
  <si>
    <t>Osteoporosis_no GFD_SE</t>
  </si>
  <si>
    <t>Osteoporosis_noGFD_alpha</t>
  </si>
  <si>
    <t>Osteoporosis_noGFD_beta</t>
  </si>
  <si>
    <t>CPRD raw rate per 1000</t>
  </si>
  <si>
    <t>0.00 (0.00-0.00)</t>
  </si>
  <si>
    <t>0.01 (0.00-0.10)</t>
  </si>
  <si>
    <t>0.05 (0.02-0.13)</t>
  </si>
  <si>
    <t>0.11 (0.06-0.20)</t>
  </si>
  <si>
    <t>0.35 (0.25-0.50)</t>
  </si>
  <si>
    <t>1.10 (0.89-1.40)</t>
  </si>
  <si>
    <t>2.20 (1.80-2.60)</t>
  </si>
  <si>
    <t>4.00 (3.40-4.80)</t>
  </si>
  <si>
    <t>6.00 (4.70-7.60)</t>
  </si>
  <si>
    <t>4.90 (2.20-11.00)</t>
  </si>
  <si>
    <t>0.03 (0.01-0.13)</t>
  </si>
  <si>
    <t>0.05 (0.02-0.15)</t>
  </si>
  <si>
    <t>0.13 (0.07-0.23)</t>
  </si>
  <si>
    <t>0.42 (0.31-0.58)</t>
  </si>
  <si>
    <t>1.10 (0.87-1.30)</t>
  </si>
  <si>
    <t>3.60 (3.10-4.10)</t>
  </si>
  <si>
    <t>8.40 (7.70-9.10)</t>
  </si>
  <si>
    <t>15.00 (13.00-16.00)</t>
  </si>
  <si>
    <t>20.00 (18.00-22.00)</t>
  </si>
  <si>
    <t>16.00 (12.00-22.00)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</si>
</sst>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"/>
  <sheetViews>
    <sheetView workbookViewId="0">
      <selection activeCell="P2" sqref="P2"/>
    </sheetView>
  </sheetViews>
  <sheetFormatPr defaultRowHeight="14.4" x14ac:dyDescent="0.55000000000000004"/>
  <sheetData>
    <row r="1" spans="1:2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55000000000000004">
      <c r="A2">
        <v>0</v>
      </c>
      <c r="B2">
        <v>0.02</v>
      </c>
      <c r="C2">
        <v>0</v>
      </c>
      <c r="D2">
        <v>0.06</v>
      </c>
      <c r="E2">
        <f>B2/1000</f>
        <v>2.0000000000000002E-5</v>
      </c>
      <c r="F2">
        <f t="shared" ref="F2:G14" si="0">C2/1000</f>
        <v>0</v>
      </c>
      <c r="G2">
        <f t="shared" si="0"/>
        <v>5.9999999999999995E-5</v>
      </c>
      <c r="H2">
        <f>E2*1.4</f>
        <v>2.8E-5</v>
      </c>
      <c r="I2">
        <f>F2*1.4</f>
        <v>0</v>
      </c>
      <c r="J2">
        <f>G2*1.4</f>
        <v>8.3999999999999982E-5</v>
      </c>
      <c r="K2">
        <f>1-EXP(-H2)</f>
        <v>2.7999608003703713E-5</v>
      </c>
      <c r="L2">
        <f>1-EXP(-J2)</f>
        <v>8.3996472098779584E-5</v>
      </c>
      <c r="M2">
        <f>1-EXP(-I2)</f>
        <v>0</v>
      </c>
      <c r="N2">
        <f>(L2-M2)/(2*1.96)</f>
        <v>2.1427671453770304E-5</v>
      </c>
      <c r="O2" s="1">
        <f t="shared" ref="O2:O11" si="1">(((1-K2)/(N2*N2))-(1/K2))*K2*K2</f>
        <v>1.7073975845300278</v>
      </c>
      <c r="P2" s="1">
        <f>O2*((1/K2)-1)</f>
        <v>60977.631466880208</v>
      </c>
      <c r="Q2">
        <f>E2*2.59</f>
        <v>5.1799999999999999E-5</v>
      </c>
      <c r="R2">
        <f>F2*2.59</f>
        <v>0</v>
      </c>
      <c r="S2">
        <f>G2*2.59</f>
        <v>1.5539999999999998E-4</v>
      </c>
      <c r="T2">
        <f>1-EXP(-Q2)</f>
        <v>5.1798658403212627E-5</v>
      </c>
      <c r="U2">
        <f>1-EXP(-S2)</f>
        <v>1.5538792604541385E-4</v>
      </c>
      <c r="V2">
        <f>1-EXP(-R2)</f>
        <v>0</v>
      </c>
      <c r="W2">
        <f>(U2-V2)/(2*1.96)</f>
        <v>3.9639777052401493E-5</v>
      </c>
      <c r="X2" s="1">
        <f t="shared" ref="X2:X11" si="2">(((1-T2)/(W2*W2))-(1/T2))*T2*T2</f>
        <v>1.7074144205282853</v>
      </c>
      <c r="Y2" s="1">
        <f t="shared" ref="Y2:Y11" si="3">X2*((1/T2)-1)</f>
        <v>32960.814650096669</v>
      </c>
    </row>
    <row r="3" spans="1:25" x14ac:dyDescent="0.55000000000000004">
      <c r="A3">
        <v>10</v>
      </c>
      <c r="B3">
        <v>0.03</v>
      </c>
      <c r="C3">
        <v>0.01</v>
      </c>
      <c r="D3">
        <v>0.08</v>
      </c>
      <c r="E3">
        <f t="shared" ref="E3:E14" si="4">B3/1000</f>
        <v>2.9999999999999997E-5</v>
      </c>
      <c r="F3">
        <f t="shared" si="0"/>
        <v>1.0000000000000001E-5</v>
      </c>
      <c r="G3">
        <f t="shared" si="0"/>
        <v>8.0000000000000007E-5</v>
      </c>
      <c r="H3">
        <f t="shared" ref="H3:J14" si="5">E3*1.4</f>
        <v>4.1999999999999991E-5</v>
      </c>
      <c r="I3">
        <f t="shared" si="5"/>
        <v>1.4E-5</v>
      </c>
      <c r="J3">
        <f t="shared" si="5"/>
        <v>1.12E-4</v>
      </c>
      <c r="K3">
        <f t="shared" ref="K3:K14" si="6">1-EXP(-H3)</f>
        <v>4.1999118012392422E-5</v>
      </c>
      <c r="L3">
        <f t="shared" ref="L3:L14" si="7">1-EXP(-J3)</f>
        <v>1.1199372823411657E-4</v>
      </c>
      <c r="M3">
        <f t="shared" ref="M3:M14" si="8">1-EXP(-I3)</f>
        <v>1.3999902000461084E-5</v>
      </c>
      <c r="N3">
        <f t="shared" ref="N3:N14" si="9">(L3-M3)/(2*1.96)</f>
        <v>2.4998425059605993E-5</v>
      </c>
      <c r="O3" s="1">
        <f t="shared" si="1"/>
        <v>2.8224765423353544</v>
      </c>
      <c r="P3" s="1">
        <f t="shared" ref="P3:P11" si="10">O3*((1/K3)-1)</f>
        <v>67200.411208092264</v>
      </c>
      <c r="Q3">
        <f t="shared" ref="Q3:S14" si="11">E3*2.59</f>
        <v>7.7699999999999991E-5</v>
      </c>
      <c r="R3">
        <f t="shared" si="11"/>
        <v>2.5899999999999999E-5</v>
      </c>
      <c r="S3">
        <f t="shared" si="11"/>
        <v>2.0719999999999999E-4</v>
      </c>
      <c r="T3">
        <f t="shared" ref="T3:T14" si="12">1-EXP(-Q3)</f>
        <v>7.7696981433228451E-5</v>
      </c>
      <c r="U3">
        <f t="shared" ref="U3:U14" si="13">1-EXP(-S3)</f>
        <v>2.0717853556251331E-4</v>
      </c>
      <c r="V3">
        <f t="shared" ref="V3:V14" si="14">1-EXP(-R3)</f>
        <v>2.5899664597872629E-5</v>
      </c>
      <c r="W3">
        <f t="shared" ref="W3:W14" si="15">(U3-V3)/(2*1.96)</f>
        <v>4.6244609939959359E-5</v>
      </c>
      <c r="X3" s="1">
        <f t="shared" si="2"/>
        <v>2.8225416057095143</v>
      </c>
      <c r="Y3" s="1">
        <f t="shared" si="3"/>
        <v>36324.735539079338</v>
      </c>
    </row>
    <row r="4" spans="1:25" x14ac:dyDescent="0.55000000000000004">
      <c r="A4">
        <v>20</v>
      </c>
      <c r="B4">
        <v>0.09</v>
      </c>
      <c r="C4">
        <v>0.05</v>
      </c>
      <c r="D4">
        <v>0.15</v>
      </c>
      <c r="E4">
        <f t="shared" si="4"/>
        <v>8.9999999999999992E-5</v>
      </c>
      <c r="F4">
        <f t="shared" si="0"/>
        <v>5.0000000000000002E-5</v>
      </c>
      <c r="G4">
        <f t="shared" si="0"/>
        <v>1.4999999999999999E-4</v>
      </c>
      <c r="H4">
        <f t="shared" si="5"/>
        <v>1.2599999999999997E-4</v>
      </c>
      <c r="I4">
        <f t="shared" si="5"/>
        <v>6.9999999999999994E-5</v>
      </c>
      <c r="J4">
        <f t="shared" si="5"/>
        <v>2.0999999999999998E-4</v>
      </c>
      <c r="K4">
        <f t="shared" si="6"/>
        <v>1.2599206233343541E-4</v>
      </c>
      <c r="L4">
        <f t="shared" si="7"/>
        <v>2.0997795154342747E-4</v>
      </c>
      <c r="M4">
        <f t="shared" si="8"/>
        <v>6.9997550057210312E-5</v>
      </c>
      <c r="N4">
        <f t="shared" si="9"/>
        <v>3.5709286093422742E-5</v>
      </c>
      <c r="O4" s="1">
        <f t="shared" si="1"/>
        <v>12.447006518922381</v>
      </c>
      <c r="P4" s="1">
        <f t="shared" si="10"/>
        <v>98779.542650588468</v>
      </c>
      <c r="Q4">
        <f t="shared" si="11"/>
        <v>2.3309999999999997E-4</v>
      </c>
      <c r="R4">
        <f t="shared" si="11"/>
        <v>1.295E-4</v>
      </c>
      <c r="S4">
        <f t="shared" si="11"/>
        <v>3.8849999999999996E-4</v>
      </c>
      <c r="T4">
        <f t="shared" si="12"/>
        <v>2.3307283430584746E-4</v>
      </c>
      <c r="U4">
        <f t="shared" si="13"/>
        <v>3.8842454364695911E-4</v>
      </c>
      <c r="V4">
        <f t="shared" si="14"/>
        <v>1.2949161523689856E-4</v>
      </c>
      <c r="W4">
        <f t="shared" si="15"/>
        <v>6.6054318471954227E-5</v>
      </c>
      <c r="X4" s="1">
        <f t="shared" si="2"/>
        <v>12.447195674049937</v>
      </c>
      <c r="Y4" s="1">
        <f t="shared" si="3"/>
        <v>53392.299484139476</v>
      </c>
    </row>
    <row r="5" spans="1:25" x14ac:dyDescent="0.55000000000000004">
      <c r="A5">
        <v>30</v>
      </c>
      <c r="B5">
        <v>0.26</v>
      </c>
      <c r="C5">
        <v>0.2</v>
      </c>
      <c r="D5">
        <v>0.35</v>
      </c>
      <c r="E5">
        <f t="shared" si="4"/>
        <v>2.6000000000000003E-4</v>
      </c>
      <c r="F5">
        <f t="shared" si="0"/>
        <v>2.0000000000000001E-4</v>
      </c>
      <c r="G5">
        <f t="shared" si="0"/>
        <v>3.5E-4</v>
      </c>
      <c r="H5">
        <f t="shared" si="5"/>
        <v>3.6400000000000001E-4</v>
      </c>
      <c r="I5">
        <f t="shared" si="5"/>
        <v>2.7999999999999998E-4</v>
      </c>
      <c r="J5">
        <f t="shared" si="5"/>
        <v>4.8999999999999998E-4</v>
      </c>
      <c r="K5">
        <f t="shared" si="6"/>
        <v>3.6393376003740485E-4</v>
      </c>
      <c r="L5">
        <f t="shared" si="7"/>
        <v>4.8987996960581093E-4</v>
      </c>
      <c r="M5">
        <f t="shared" si="8"/>
        <v>2.7996080365844112E-4</v>
      </c>
      <c r="N5">
        <f t="shared" si="9"/>
        <v>5.3550807639635156E-5</v>
      </c>
      <c r="O5" s="1">
        <f t="shared" si="1"/>
        <v>46.169070592970243</v>
      </c>
      <c r="P5" s="1">
        <f t="shared" si="10"/>
        <v>126815.02288979295</v>
      </c>
      <c r="Q5">
        <f t="shared" si="11"/>
        <v>6.734E-4</v>
      </c>
      <c r="R5">
        <f t="shared" si="11"/>
        <v>5.1800000000000001E-4</v>
      </c>
      <c r="S5">
        <f t="shared" si="11"/>
        <v>9.0649999999999997E-4</v>
      </c>
      <c r="T5">
        <f t="shared" si="12"/>
        <v>6.7317331710559092E-4</v>
      </c>
      <c r="U5">
        <f t="shared" si="13"/>
        <v>9.0608925299839882E-4</v>
      </c>
      <c r="V5">
        <f t="shared" si="14"/>
        <v>5.1786586116231437E-4</v>
      </c>
      <c r="W5">
        <f t="shared" si="15"/>
        <v>9.9036579550021545E-5</v>
      </c>
      <c r="X5" s="1">
        <f t="shared" si="2"/>
        <v>46.170410455569339</v>
      </c>
      <c r="Y5" s="1">
        <f t="shared" si="3"/>
        <v>68540.045475352119</v>
      </c>
    </row>
    <row r="6" spans="1:25" x14ac:dyDescent="0.55000000000000004">
      <c r="A6">
        <v>40</v>
      </c>
      <c r="B6">
        <v>0.69</v>
      </c>
      <c r="C6">
        <v>0.57999999999999996</v>
      </c>
      <c r="D6">
        <v>0.83</v>
      </c>
      <c r="E6">
        <f t="shared" si="4"/>
        <v>6.8999999999999997E-4</v>
      </c>
      <c r="F6">
        <f t="shared" si="0"/>
        <v>5.8E-4</v>
      </c>
      <c r="G6">
        <f t="shared" si="0"/>
        <v>8.3000000000000001E-4</v>
      </c>
      <c r="H6">
        <f t="shared" si="5"/>
        <v>9.6599999999999984E-4</v>
      </c>
      <c r="I6">
        <f t="shared" si="5"/>
        <v>8.12E-4</v>
      </c>
      <c r="J6">
        <f t="shared" si="5"/>
        <v>1.1619999999999998E-3</v>
      </c>
      <c r="K6">
        <f t="shared" si="6"/>
        <v>9.6553357220185987E-4</v>
      </c>
      <c r="L6">
        <f t="shared" si="7"/>
        <v>1.1613251394213542E-3</v>
      </c>
      <c r="M6">
        <f t="shared" si="8"/>
        <v>8.1167041721308397E-4</v>
      </c>
      <c r="N6">
        <f t="shared" si="9"/>
        <v>8.9197633216395463E-5</v>
      </c>
      <c r="O6" s="1">
        <f t="shared" si="1"/>
        <v>117.05904743130023</v>
      </c>
      <c r="P6" s="1">
        <f t="shared" si="10"/>
        <v>121120.61802717509</v>
      </c>
      <c r="Q6">
        <f t="shared" si="11"/>
        <v>1.7870999999999998E-3</v>
      </c>
      <c r="R6">
        <f t="shared" si="11"/>
        <v>1.5022E-3</v>
      </c>
      <c r="S6">
        <f t="shared" si="11"/>
        <v>2.1497E-3</v>
      </c>
      <c r="T6">
        <f t="shared" si="12"/>
        <v>1.78550408762157E-3</v>
      </c>
      <c r="U6">
        <f t="shared" si="13"/>
        <v>2.1473910497681326E-3</v>
      </c>
      <c r="V6">
        <f t="shared" si="14"/>
        <v>1.5010722623465256E-3</v>
      </c>
      <c r="W6">
        <f t="shared" si="15"/>
        <v>1.6487724168918544E-4</v>
      </c>
      <c r="X6" s="1">
        <f t="shared" si="2"/>
        <v>117.06242573558191</v>
      </c>
      <c r="Y6" s="1">
        <f t="shared" si="3"/>
        <v>65445.613429864468</v>
      </c>
    </row>
    <row r="7" spans="1:25" x14ac:dyDescent="0.55000000000000004">
      <c r="A7">
        <v>50</v>
      </c>
      <c r="B7">
        <v>2.2999999999999998</v>
      </c>
      <c r="C7">
        <v>2</v>
      </c>
      <c r="D7">
        <v>2.5</v>
      </c>
      <c r="E7">
        <f t="shared" si="4"/>
        <v>2.3E-3</v>
      </c>
      <c r="F7">
        <f t="shared" si="0"/>
        <v>2E-3</v>
      </c>
      <c r="G7">
        <f t="shared" si="0"/>
        <v>2.5000000000000001E-3</v>
      </c>
      <c r="H7">
        <f t="shared" si="5"/>
        <v>3.2199999999999998E-3</v>
      </c>
      <c r="I7">
        <f t="shared" si="5"/>
        <v>2.8E-3</v>
      </c>
      <c r="J7">
        <f t="shared" si="5"/>
        <v>3.4999999999999996E-3</v>
      </c>
      <c r="K7">
        <f t="shared" si="6"/>
        <v>3.2148213598982567E-3</v>
      </c>
      <c r="L7">
        <f t="shared" si="7"/>
        <v>3.4938821395851249E-3</v>
      </c>
      <c r="M7">
        <f t="shared" si="8"/>
        <v>2.7960836561070623E-3</v>
      </c>
      <c r="N7">
        <f t="shared" si="9"/>
        <v>1.7800981721379148E-4</v>
      </c>
      <c r="O7" s="1">
        <f t="shared" si="1"/>
        <v>325.10455857022828</v>
      </c>
      <c r="P7" s="1">
        <f t="shared" si="10"/>
        <v>100801.6835813833</v>
      </c>
      <c r="Q7">
        <f t="shared" si="11"/>
        <v>5.9569999999999996E-3</v>
      </c>
      <c r="R7">
        <f t="shared" si="11"/>
        <v>5.1799999999999997E-3</v>
      </c>
      <c r="S7">
        <f t="shared" si="11"/>
        <v>6.4749999999999999E-3</v>
      </c>
      <c r="T7">
        <f t="shared" si="12"/>
        <v>5.9392922546276372E-3</v>
      </c>
      <c r="U7">
        <f t="shared" si="13"/>
        <v>6.4540823590918395E-3</v>
      </c>
      <c r="V7">
        <f t="shared" si="14"/>
        <v>5.1666069353373256E-3</v>
      </c>
      <c r="W7">
        <f t="shared" si="15"/>
        <v>3.2843760810064129E-4</v>
      </c>
      <c r="X7" s="1">
        <f t="shared" si="2"/>
        <v>325.06379682992161</v>
      </c>
      <c r="Y7" s="1">
        <f t="shared" si="3"/>
        <v>54406.002278702239</v>
      </c>
    </row>
    <row r="8" spans="1:25" x14ac:dyDescent="0.55000000000000004">
      <c r="A8">
        <v>60</v>
      </c>
      <c r="B8">
        <v>5.3</v>
      </c>
      <c r="C8">
        <v>4.9000000000000004</v>
      </c>
      <c r="D8">
        <v>5.7</v>
      </c>
      <c r="E8">
        <f t="shared" si="4"/>
        <v>5.3E-3</v>
      </c>
      <c r="F8">
        <f t="shared" si="0"/>
        <v>4.9000000000000007E-3</v>
      </c>
      <c r="G8">
        <f t="shared" si="0"/>
        <v>5.7000000000000002E-3</v>
      </c>
      <c r="H8">
        <f t="shared" si="5"/>
        <v>7.4199999999999995E-3</v>
      </c>
      <c r="I8">
        <f t="shared" si="5"/>
        <v>6.8600000000000006E-3</v>
      </c>
      <c r="J8">
        <f t="shared" si="5"/>
        <v>7.9799999999999992E-3</v>
      </c>
      <c r="K8">
        <f t="shared" si="6"/>
        <v>7.3925397603015197E-3</v>
      </c>
      <c r="L8">
        <f t="shared" si="7"/>
        <v>7.9482443262349767E-3</v>
      </c>
      <c r="M8">
        <f t="shared" si="8"/>
        <v>6.8365239126605415E-3</v>
      </c>
      <c r="N8">
        <f t="shared" si="9"/>
        <v>2.8360214632000899E-4</v>
      </c>
      <c r="O8" s="1">
        <f t="shared" si="1"/>
        <v>674.43653132129975</v>
      </c>
      <c r="P8" s="1">
        <f t="shared" si="10"/>
        <v>90557.609989831457</v>
      </c>
      <c r="Q8">
        <f t="shared" si="11"/>
        <v>1.3727E-2</v>
      </c>
      <c r="R8">
        <f t="shared" si="11"/>
        <v>1.2691000000000001E-2</v>
      </c>
      <c r="S8">
        <f t="shared" si="11"/>
        <v>1.4763E-2</v>
      </c>
      <c r="T8">
        <f t="shared" si="12"/>
        <v>1.3633214357778201E-2</v>
      </c>
      <c r="U8">
        <f t="shared" si="13"/>
        <v>1.4654561198689353E-2</v>
      </c>
      <c r="V8">
        <f t="shared" si="14"/>
        <v>1.2610808853246835E-2</v>
      </c>
      <c r="W8">
        <f t="shared" si="15"/>
        <v>5.2136539424554027E-4</v>
      </c>
      <c r="X8" s="1">
        <f t="shared" si="2"/>
        <v>674.4376159948032</v>
      </c>
      <c r="Y8" s="1">
        <f t="shared" si="3"/>
        <v>48795.745885522148</v>
      </c>
    </row>
    <row r="9" spans="1:25" x14ac:dyDescent="0.55000000000000004">
      <c r="A9">
        <v>70</v>
      </c>
      <c r="B9">
        <v>9.9</v>
      </c>
      <c r="C9">
        <v>9.3000000000000007</v>
      </c>
      <c r="D9">
        <v>11</v>
      </c>
      <c r="E9">
        <f t="shared" si="4"/>
        <v>9.9000000000000008E-3</v>
      </c>
      <c r="F9">
        <f t="shared" si="0"/>
        <v>9.300000000000001E-3</v>
      </c>
      <c r="G9">
        <f t="shared" si="0"/>
        <v>1.0999999999999999E-2</v>
      </c>
      <c r="H9">
        <f t="shared" si="5"/>
        <v>1.3860000000000001E-2</v>
      </c>
      <c r="I9">
        <f t="shared" si="5"/>
        <v>1.302E-2</v>
      </c>
      <c r="J9">
        <f t="shared" si="5"/>
        <v>1.5399999999999999E-2</v>
      </c>
      <c r="K9">
        <f t="shared" si="6"/>
        <v>1.3764392416734328E-2</v>
      </c>
      <c r="L9">
        <f t="shared" si="7"/>
        <v>1.5282026374330182E-2</v>
      </c>
      <c r="M9">
        <f t="shared" si="8"/>
        <v>1.2935606464997362E-2</v>
      </c>
      <c r="N9">
        <f t="shared" si="9"/>
        <v>5.9857650748286223E-4</v>
      </c>
      <c r="O9" s="1">
        <f t="shared" si="1"/>
        <v>521.48758189379032</v>
      </c>
      <c r="P9" s="1">
        <f t="shared" si="10"/>
        <v>37365.225184285533</v>
      </c>
      <c r="Q9">
        <f t="shared" si="11"/>
        <v>2.5641000000000001E-2</v>
      </c>
      <c r="R9">
        <f t="shared" si="11"/>
        <v>2.4087000000000001E-2</v>
      </c>
      <c r="S9">
        <f t="shared" si="11"/>
        <v>2.8489999999999998E-2</v>
      </c>
      <c r="T9">
        <f t="shared" si="12"/>
        <v>2.5315061299926667E-2</v>
      </c>
      <c r="U9">
        <f t="shared" si="13"/>
        <v>2.8087986782326713E-2</v>
      </c>
      <c r="V9">
        <f t="shared" si="14"/>
        <v>2.3799223404193492E-2</v>
      </c>
      <c r="W9">
        <f t="shared" si="15"/>
        <v>1.0940722903401072E-3</v>
      </c>
      <c r="X9" s="1">
        <f t="shared" si="2"/>
        <v>521.80605630548155</v>
      </c>
      <c r="Y9" s="1">
        <f t="shared" si="3"/>
        <v>20090.668475091097</v>
      </c>
    </row>
    <row r="10" spans="1:25" x14ac:dyDescent="0.55000000000000004">
      <c r="A10">
        <v>80</v>
      </c>
      <c r="B10">
        <v>15</v>
      </c>
      <c r="C10">
        <v>14</v>
      </c>
      <c r="D10">
        <v>16</v>
      </c>
      <c r="E10">
        <f t="shared" si="4"/>
        <v>1.4999999999999999E-2</v>
      </c>
      <c r="F10">
        <f t="shared" si="0"/>
        <v>1.4E-2</v>
      </c>
      <c r="G10">
        <f t="shared" si="0"/>
        <v>1.6E-2</v>
      </c>
      <c r="H10">
        <f t="shared" si="5"/>
        <v>2.0999999999999998E-2</v>
      </c>
      <c r="I10">
        <f t="shared" si="5"/>
        <v>1.9599999999999999E-2</v>
      </c>
      <c r="J10">
        <f t="shared" si="5"/>
        <v>2.24E-2</v>
      </c>
      <c r="K10">
        <f t="shared" si="6"/>
        <v>2.078103543054044E-2</v>
      </c>
      <c r="L10">
        <f t="shared" si="7"/>
        <v>2.2150982794025165E-2</v>
      </c>
      <c r="M10">
        <f t="shared" si="8"/>
        <v>1.9409168797571597E-2</v>
      </c>
      <c r="N10">
        <f t="shared" si="9"/>
        <v>6.9944234603407356E-4</v>
      </c>
      <c r="O10" s="1">
        <f t="shared" si="1"/>
        <v>864.37041992576223</v>
      </c>
      <c r="P10" s="1">
        <f t="shared" si="10"/>
        <v>40729.823614095149</v>
      </c>
      <c r="Q10">
        <f t="shared" si="11"/>
        <v>3.8849999999999996E-2</v>
      </c>
      <c r="R10">
        <f t="shared" si="11"/>
        <v>3.6260000000000001E-2</v>
      </c>
      <c r="S10">
        <f t="shared" si="11"/>
        <v>4.1439999999999998E-2</v>
      </c>
      <c r="T10">
        <f t="shared" si="12"/>
        <v>3.8105017427024879E-2</v>
      </c>
      <c r="U10">
        <f t="shared" si="13"/>
        <v>4.0593101971543866E-2</v>
      </c>
      <c r="V10">
        <f t="shared" si="14"/>
        <v>3.561048039116621E-2</v>
      </c>
      <c r="W10">
        <f t="shared" si="15"/>
        <v>1.2710769337698101E-3</v>
      </c>
      <c r="X10" s="1">
        <f t="shared" si="2"/>
        <v>864.42868397370967</v>
      </c>
      <c r="Y10" s="1">
        <f t="shared" si="3"/>
        <v>21821.000751380354</v>
      </c>
    </row>
    <row r="11" spans="1:25" x14ac:dyDescent="0.55000000000000004">
      <c r="A11">
        <v>90</v>
      </c>
      <c r="B11">
        <v>13</v>
      </c>
      <c r="C11">
        <v>10</v>
      </c>
      <c r="D11">
        <v>17</v>
      </c>
      <c r="E11">
        <f t="shared" si="4"/>
        <v>1.2999999999999999E-2</v>
      </c>
      <c r="F11">
        <f t="shared" si="0"/>
        <v>0.01</v>
      </c>
      <c r="G11">
        <f t="shared" si="0"/>
        <v>1.7000000000000001E-2</v>
      </c>
      <c r="H11">
        <f t="shared" si="5"/>
        <v>1.8199999999999997E-2</v>
      </c>
      <c r="I11">
        <f t="shared" si="5"/>
        <v>1.3999999999999999E-2</v>
      </c>
      <c r="J11">
        <f t="shared" si="5"/>
        <v>2.3800000000000002E-2</v>
      </c>
      <c r="K11">
        <f t="shared" si="6"/>
        <v>1.8035380206259721E-2</v>
      </c>
      <c r="L11">
        <f t="shared" si="7"/>
        <v>2.3519013573123138E-2</v>
      </c>
      <c r="M11">
        <f t="shared" si="8"/>
        <v>1.3902455737138109E-2</v>
      </c>
      <c r="N11">
        <f t="shared" si="9"/>
        <v>2.4532035295880177E-3</v>
      </c>
      <c r="O11" s="1">
        <f t="shared" si="1"/>
        <v>53.055654572896763</v>
      </c>
      <c r="P11" s="1">
        <f t="shared" si="10"/>
        <v>2888.6984956657657</v>
      </c>
      <c r="Q11">
        <f t="shared" si="11"/>
        <v>3.3669999999999999E-2</v>
      </c>
      <c r="R11">
        <f t="shared" si="11"/>
        <v>2.5899999999999999E-2</v>
      </c>
      <c r="S11">
        <f t="shared" si="11"/>
        <v>4.403E-2</v>
      </c>
      <c r="T11">
        <f t="shared" si="12"/>
        <v>3.310947413035481E-2</v>
      </c>
      <c r="U11">
        <f t="shared" si="13"/>
        <v>4.3074750715052512E-2</v>
      </c>
      <c r="V11">
        <f t="shared" si="14"/>
        <v>2.5567472010451953E-2</v>
      </c>
      <c r="W11">
        <f t="shared" si="15"/>
        <v>4.4661425266838166E-3</v>
      </c>
      <c r="X11" s="1">
        <f t="shared" si="2"/>
        <v>53.106298776369492</v>
      </c>
      <c r="Y11" s="1">
        <f t="shared" si="3"/>
        <v>1550.8545061366137</v>
      </c>
    </row>
    <row r="12" spans="1:25" x14ac:dyDescent="0.55000000000000004">
      <c r="A12">
        <v>100</v>
      </c>
      <c r="B12">
        <v>0</v>
      </c>
      <c r="C12">
        <v>0</v>
      </c>
      <c r="D12">
        <v>0</v>
      </c>
      <c r="E12">
        <f t="shared" si="4"/>
        <v>0</v>
      </c>
      <c r="F12">
        <f t="shared" si="0"/>
        <v>0</v>
      </c>
      <c r="G12">
        <f t="shared" si="0"/>
        <v>0</v>
      </c>
      <c r="H12">
        <f t="shared" si="5"/>
        <v>0</v>
      </c>
      <c r="I12">
        <f t="shared" si="5"/>
        <v>0</v>
      </c>
      <c r="J12">
        <f t="shared" si="5"/>
        <v>0</v>
      </c>
      <c r="K12">
        <f t="shared" si="6"/>
        <v>0</v>
      </c>
      <c r="L12">
        <f t="shared" si="7"/>
        <v>0</v>
      </c>
      <c r="M12">
        <f t="shared" si="8"/>
        <v>0</v>
      </c>
      <c r="N12">
        <f t="shared" si="9"/>
        <v>0</v>
      </c>
      <c r="O12" s="1">
        <v>0</v>
      </c>
      <c r="P12" s="1">
        <v>1</v>
      </c>
      <c r="Q12">
        <f t="shared" si="11"/>
        <v>0</v>
      </c>
      <c r="R12">
        <f t="shared" si="11"/>
        <v>0</v>
      </c>
      <c r="S12">
        <f t="shared" si="11"/>
        <v>0</v>
      </c>
      <c r="T12">
        <f t="shared" si="12"/>
        <v>0</v>
      </c>
      <c r="U12">
        <f t="shared" si="13"/>
        <v>0</v>
      </c>
      <c r="V12">
        <f t="shared" si="14"/>
        <v>0</v>
      </c>
      <c r="W12">
        <f t="shared" si="15"/>
        <v>0</v>
      </c>
      <c r="X12" s="1">
        <v>0</v>
      </c>
      <c r="Y12" s="1">
        <v>1</v>
      </c>
    </row>
    <row r="13" spans="1:25" x14ac:dyDescent="0.55000000000000004">
      <c r="A13">
        <v>110</v>
      </c>
      <c r="B13">
        <v>0</v>
      </c>
      <c r="C13">
        <v>0</v>
      </c>
      <c r="D13">
        <v>0</v>
      </c>
      <c r="E13">
        <f t="shared" si="4"/>
        <v>0</v>
      </c>
      <c r="F13">
        <f t="shared" si="0"/>
        <v>0</v>
      </c>
      <c r="G13">
        <f t="shared" si="0"/>
        <v>0</v>
      </c>
      <c r="H13">
        <f t="shared" si="5"/>
        <v>0</v>
      </c>
      <c r="I13">
        <f t="shared" si="5"/>
        <v>0</v>
      </c>
      <c r="J13">
        <f t="shared" si="5"/>
        <v>0</v>
      </c>
      <c r="K13">
        <f t="shared" si="6"/>
        <v>0</v>
      </c>
      <c r="L13">
        <f t="shared" si="7"/>
        <v>0</v>
      </c>
      <c r="M13">
        <f t="shared" si="8"/>
        <v>0</v>
      </c>
      <c r="N13">
        <f t="shared" si="9"/>
        <v>0</v>
      </c>
      <c r="O13" s="1">
        <v>0</v>
      </c>
      <c r="P13" s="1">
        <v>1</v>
      </c>
      <c r="Q13">
        <f t="shared" si="11"/>
        <v>0</v>
      </c>
      <c r="R13">
        <f t="shared" si="11"/>
        <v>0</v>
      </c>
      <c r="S13">
        <f t="shared" si="11"/>
        <v>0</v>
      </c>
      <c r="T13">
        <f t="shared" si="12"/>
        <v>0</v>
      </c>
      <c r="U13">
        <f t="shared" si="13"/>
        <v>0</v>
      </c>
      <c r="V13">
        <f t="shared" si="14"/>
        <v>0</v>
      </c>
      <c r="W13">
        <f t="shared" si="15"/>
        <v>0</v>
      </c>
      <c r="X13" s="1">
        <v>0</v>
      </c>
      <c r="Y13" s="1">
        <v>1</v>
      </c>
    </row>
    <row r="14" spans="1:25" x14ac:dyDescent="0.55000000000000004">
      <c r="A14">
        <v>120</v>
      </c>
      <c r="B14">
        <v>0</v>
      </c>
      <c r="C14">
        <v>0</v>
      </c>
      <c r="D14">
        <v>0</v>
      </c>
      <c r="E14">
        <f t="shared" si="4"/>
        <v>0</v>
      </c>
      <c r="F14">
        <f t="shared" si="0"/>
        <v>0</v>
      </c>
      <c r="G14">
        <f t="shared" si="0"/>
        <v>0</v>
      </c>
      <c r="H14">
        <f t="shared" si="5"/>
        <v>0</v>
      </c>
      <c r="I14">
        <f t="shared" si="5"/>
        <v>0</v>
      </c>
      <c r="J14">
        <f t="shared" si="5"/>
        <v>0</v>
      </c>
      <c r="K14">
        <f t="shared" si="6"/>
        <v>0</v>
      </c>
      <c r="L14">
        <f t="shared" si="7"/>
        <v>0</v>
      </c>
      <c r="M14">
        <f t="shared" si="8"/>
        <v>0</v>
      </c>
      <c r="N14">
        <f t="shared" si="9"/>
        <v>0</v>
      </c>
      <c r="O14" s="1">
        <v>0</v>
      </c>
      <c r="P14" s="1">
        <v>1</v>
      </c>
      <c r="Q14">
        <f t="shared" si="11"/>
        <v>0</v>
      </c>
      <c r="R14">
        <f t="shared" si="11"/>
        <v>0</v>
      </c>
      <c r="S14">
        <f t="shared" si="11"/>
        <v>0</v>
      </c>
      <c r="T14">
        <f t="shared" si="12"/>
        <v>0</v>
      </c>
      <c r="U14">
        <f t="shared" si="13"/>
        <v>0</v>
      </c>
      <c r="V14">
        <f t="shared" si="14"/>
        <v>0</v>
      </c>
      <c r="W14">
        <f t="shared" si="15"/>
        <v>0</v>
      </c>
      <c r="X14" s="1">
        <v>0</v>
      </c>
      <c r="Y14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4"/>
  <sheetViews>
    <sheetView tabSelected="1" topLeftCell="F1" workbookViewId="0">
      <selection activeCell="AA2" sqref="AA2"/>
    </sheetView>
  </sheetViews>
  <sheetFormatPr defaultRowHeight="14.4" x14ac:dyDescent="0.55000000000000004"/>
  <cols>
    <col min="2" max="2" width="17.7890625" customWidth="1"/>
  </cols>
  <sheetData>
    <row r="1" spans="1:26" x14ac:dyDescent="0.55000000000000004">
      <c r="A1" t="s">
        <v>0</v>
      </c>
      <c r="B1" t="s">
        <v>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55000000000000004">
      <c r="A2">
        <v>0</v>
      </c>
      <c r="B2" s="2" t="s">
        <v>26</v>
      </c>
      <c r="C2">
        <v>0</v>
      </c>
      <c r="D2">
        <v>0</v>
      </c>
      <c r="E2">
        <v>0</v>
      </c>
      <c r="F2">
        <f>C2/1000</f>
        <v>0</v>
      </c>
      <c r="G2">
        <f t="shared" ref="G2:H14" si="0">D2/1000</f>
        <v>0</v>
      </c>
      <c r="H2">
        <f t="shared" si="0"/>
        <v>0</v>
      </c>
      <c r="I2">
        <f>F2*1.4</f>
        <v>0</v>
      </c>
      <c r="J2">
        <f>G2*1.4</f>
        <v>0</v>
      </c>
      <c r="K2">
        <f>H2*1.4</f>
        <v>0</v>
      </c>
      <c r="L2">
        <f>1-EXP(-I2)</f>
        <v>0</v>
      </c>
      <c r="M2">
        <f>1-EXP(-K2)</f>
        <v>0</v>
      </c>
      <c r="N2">
        <f>1-EXP(-J2)</f>
        <v>0</v>
      </c>
      <c r="O2">
        <f>(M2-N2)/(2*1.96)</f>
        <v>0</v>
      </c>
      <c r="P2" s="1">
        <v>0</v>
      </c>
      <c r="Q2" s="1">
        <v>1</v>
      </c>
      <c r="R2">
        <f>F2*2.59</f>
        <v>0</v>
      </c>
      <c r="S2">
        <f>G2*2.59</f>
        <v>0</v>
      </c>
      <c r="T2">
        <f>H2*2.59</f>
        <v>0</v>
      </c>
      <c r="U2">
        <f>1-EXP(-R2)</f>
        <v>0</v>
      </c>
      <c r="V2">
        <f>1-EXP(-T2)</f>
        <v>0</v>
      </c>
      <c r="W2">
        <f>1-EXP(-S2)</f>
        <v>0</v>
      </c>
      <c r="X2">
        <f>(V2-W2)/(2*1.96)</f>
        <v>0</v>
      </c>
      <c r="Y2" s="1">
        <v>0</v>
      </c>
      <c r="Z2" s="1">
        <v>1</v>
      </c>
    </row>
    <row r="3" spans="1:26" x14ac:dyDescent="0.55000000000000004">
      <c r="A3">
        <v>10</v>
      </c>
      <c r="B3" s="2" t="s">
        <v>27</v>
      </c>
      <c r="C3">
        <v>0.01</v>
      </c>
      <c r="D3">
        <v>0</v>
      </c>
      <c r="E3">
        <v>0.1</v>
      </c>
      <c r="F3">
        <f t="shared" ref="F3:F14" si="1">C3/1000</f>
        <v>1.0000000000000001E-5</v>
      </c>
      <c r="G3">
        <f t="shared" si="0"/>
        <v>0</v>
      </c>
      <c r="H3">
        <f t="shared" si="0"/>
        <v>1E-4</v>
      </c>
      <c r="I3">
        <f t="shared" ref="I3:K14" si="2">F3*1.4</f>
        <v>1.4E-5</v>
      </c>
      <c r="J3">
        <f t="shared" si="2"/>
        <v>0</v>
      </c>
      <c r="K3">
        <f t="shared" si="2"/>
        <v>1.3999999999999999E-4</v>
      </c>
      <c r="L3">
        <f t="shared" ref="L3:L14" si="3">1-EXP(-I3)</f>
        <v>1.3999902000461084E-5</v>
      </c>
      <c r="M3">
        <f t="shared" ref="M3:M14" si="4">1-EXP(-K3)</f>
        <v>1.3999020045729615E-4</v>
      </c>
      <c r="N3">
        <f t="shared" ref="N3:N14" si="5">1-EXP(-J3)</f>
        <v>0</v>
      </c>
      <c r="O3">
        <f t="shared" ref="O3:O14" si="6">(M3-N3)/(2*1.96)</f>
        <v>3.5711785830942897E-5</v>
      </c>
      <c r="P3" s="1">
        <f t="shared" ref="P3:P11" si="7">(((1-L3)/(O3*O3))-(1/L3))*L3*L3</f>
        <v>0.1536672111814425</v>
      </c>
      <c r="Q3" s="1">
        <f t="shared" ref="Q3:Q11" si="8">P3*((1/L3)-1)</f>
        <v>10976.152536673782</v>
      </c>
      <c r="R3">
        <f t="shared" ref="R3:T14" si="9">F3*2.59</f>
        <v>2.5899999999999999E-5</v>
      </c>
      <c r="S3">
        <f t="shared" si="9"/>
        <v>0</v>
      </c>
      <c r="T3">
        <f t="shared" si="9"/>
        <v>2.5900000000000001E-4</v>
      </c>
      <c r="U3">
        <f t="shared" ref="U3:U14" si="10">1-EXP(-R3)</f>
        <v>2.5899664597872629E-5</v>
      </c>
      <c r="V3">
        <f t="shared" ref="V3:V14" si="11">1-EXP(-T3)</f>
        <v>2.5896646239542687E-4</v>
      </c>
      <c r="W3">
        <f t="shared" ref="W3:W14" si="12">1-EXP(-S3)</f>
        <v>0</v>
      </c>
      <c r="X3">
        <f t="shared" ref="X3:X14" si="13">(V3-W3)/(2*1.96)</f>
        <v>6.6062873060057875E-5</v>
      </c>
      <c r="Y3" s="1">
        <f t="shared" ref="Y2:Y11" si="14">(((1-U3)/(X3*X3))-(1/U3))*U3*U3</f>
        <v>0.15366994196417302</v>
      </c>
      <c r="Z3" s="1">
        <f t="shared" ref="Z2:Z11" si="15">Y3*((1/U3)-1)</f>
        <v>5933.1255578050741</v>
      </c>
    </row>
    <row r="4" spans="1:26" x14ac:dyDescent="0.55000000000000004">
      <c r="A4">
        <v>20</v>
      </c>
      <c r="B4" s="2" t="s">
        <v>28</v>
      </c>
      <c r="C4">
        <v>0.05</v>
      </c>
      <c r="D4">
        <v>0.2</v>
      </c>
      <c r="E4">
        <v>0.13</v>
      </c>
      <c r="F4">
        <f t="shared" si="1"/>
        <v>5.0000000000000002E-5</v>
      </c>
      <c r="G4">
        <f t="shared" si="0"/>
        <v>2.0000000000000001E-4</v>
      </c>
      <c r="H4">
        <f t="shared" si="0"/>
        <v>1.3000000000000002E-4</v>
      </c>
      <c r="I4">
        <f t="shared" si="2"/>
        <v>6.9999999999999994E-5</v>
      </c>
      <c r="J4">
        <f t="shared" si="2"/>
        <v>2.7999999999999998E-4</v>
      </c>
      <c r="K4">
        <f t="shared" si="2"/>
        <v>1.8200000000000001E-4</v>
      </c>
      <c r="L4">
        <f t="shared" si="3"/>
        <v>6.9997550057210312E-5</v>
      </c>
      <c r="M4">
        <f t="shared" si="4"/>
        <v>1.8198343900466263E-4</v>
      </c>
      <c r="N4">
        <f t="shared" si="5"/>
        <v>2.7996080365844112E-4</v>
      </c>
      <c r="O4">
        <f t="shared" si="6"/>
        <v>-2.4994225676984307E-5</v>
      </c>
      <c r="P4" s="1">
        <f t="shared" si="7"/>
        <v>7.8424548858572125</v>
      </c>
      <c r="Q4" s="1">
        <f t="shared" si="8"/>
        <v>112031.14861619344</v>
      </c>
      <c r="R4">
        <f t="shared" si="9"/>
        <v>1.295E-4</v>
      </c>
      <c r="S4">
        <f t="shared" si="9"/>
        <v>5.1800000000000001E-4</v>
      </c>
      <c r="T4">
        <f t="shared" si="9"/>
        <v>3.367E-4</v>
      </c>
      <c r="U4">
        <f t="shared" si="10"/>
        <v>1.2949161523689856E-4</v>
      </c>
      <c r="V4">
        <f t="shared" si="11"/>
        <v>3.3664332291627463E-4</v>
      </c>
      <c r="W4">
        <f t="shared" si="12"/>
        <v>5.1786586116231437E-4</v>
      </c>
      <c r="X4">
        <f t="shared" si="13"/>
        <v>-4.6230239348479522E-5</v>
      </c>
      <c r="Y4" s="1">
        <f t="shared" si="14"/>
        <v>7.8445421771785169</v>
      </c>
      <c r="Z4" s="1">
        <f t="shared" si="15"/>
        <v>60571.693081377147</v>
      </c>
    </row>
    <row r="5" spans="1:26" x14ac:dyDescent="0.55000000000000004">
      <c r="A5">
        <v>30</v>
      </c>
      <c r="B5" s="2" t="s">
        <v>29</v>
      </c>
      <c r="C5">
        <v>0.11</v>
      </c>
      <c r="D5">
        <v>0.06</v>
      </c>
      <c r="E5">
        <v>0.2</v>
      </c>
      <c r="F5">
        <f t="shared" si="1"/>
        <v>1.1E-4</v>
      </c>
      <c r="G5">
        <f t="shared" si="0"/>
        <v>5.9999999999999995E-5</v>
      </c>
      <c r="H5">
        <f t="shared" si="0"/>
        <v>2.0000000000000001E-4</v>
      </c>
      <c r="I5">
        <f t="shared" si="2"/>
        <v>1.54E-4</v>
      </c>
      <c r="J5">
        <f t="shared" si="2"/>
        <v>8.3999999999999982E-5</v>
      </c>
      <c r="K5">
        <f t="shared" si="2"/>
        <v>2.7999999999999998E-4</v>
      </c>
      <c r="L5">
        <f t="shared" si="3"/>
        <v>1.5398814260869642E-4</v>
      </c>
      <c r="M5">
        <f t="shared" si="4"/>
        <v>2.7996080365844112E-4</v>
      </c>
      <c r="N5">
        <f t="shared" si="5"/>
        <v>8.3996472098779584E-5</v>
      </c>
      <c r="O5">
        <f t="shared" si="6"/>
        <v>4.999090090807692E-5</v>
      </c>
      <c r="P5" s="1">
        <f t="shared" si="7"/>
        <v>9.4867772535088015</v>
      </c>
      <c r="Q5" s="1">
        <f t="shared" si="8"/>
        <v>61597.706431225648</v>
      </c>
      <c r="R5">
        <f t="shared" si="9"/>
        <v>2.8489999999999999E-4</v>
      </c>
      <c r="S5">
        <f t="shared" si="9"/>
        <v>1.5539999999999998E-4</v>
      </c>
      <c r="T5">
        <f t="shared" si="9"/>
        <v>5.1800000000000001E-4</v>
      </c>
      <c r="U5">
        <f t="shared" si="10"/>
        <v>2.8485941984890406E-4</v>
      </c>
      <c r="V5">
        <f t="shared" si="11"/>
        <v>5.1786586116231437E-4</v>
      </c>
      <c r="W5">
        <f t="shared" si="12"/>
        <v>1.5538792604541385E-4</v>
      </c>
      <c r="X5">
        <f t="shared" si="13"/>
        <v>9.2468860999209317E-5</v>
      </c>
      <c r="Y5" s="1">
        <f t="shared" si="14"/>
        <v>9.4870979427556641</v>
      </c>
      <c r="Z5" s="1">
        <f t="shared" si="15"/>
        <v>33295.003755081649</v>
      </c>
    </row>
    <row r="6" spans="1:26" x14ac:dyDescent="0.55000000000000004">
      <c r="A6">
        <v>40</v>
      </c>
      <c r="B6" s="2" t="s">
        <v>30</v>
      </c>
      <c r="C6">
        <v>0.35</v>
      </c>
      <c r="D6">
        <v>0.25</v>
      </c>
      <c r="E6">
        <v>0.5</v>
      </c>
      <c r="F6">
        <f t="shared" si="1"/>
        <v>3.5E-4</v>
      </c>
      <c r="G6">
        <f t="shared" si="0"/>
        <v>2.5000000000000001E-4</v>
      </c>
      <c r="H6">
        <f t="shared" si="0"/>
        <v>5.0000000000000001E-4</v>
      </c>
      <c r="I6">
        <f t="shared" si="2"/>
        <v>4.8999999999999998E-4</v>
      </c>
      <c r="J6">
        <f t="shared" si="2"/>
        <v>3.5E-4</v>
      </c>
      <c r="K6">
        <f t="shared" si="2"/>
        <v>6.9999999999999999E-4</v>
      </c>
      <c r="L6">
        <f t="shared" si="3"/>
        <v>4.8987996960581093E-4</v>
      </c>
      <c r="M6">
        <f t="shared" si="4"/>
        <v>6.9975505715669239E-4</v>
      </c>
      <c r="N6">
        <f t="shared" si="5"/>
        <v>3.4993875714517397E-4</v>
      </c>
      <c r="O6">
        <f t="shared" si="6"/>
        <v>8.9238852043754699E-5</v>
      </c>
      <c r="P6" s="1">
        <f t="shared" si="7"/>
        <v>30.119762759074913</v>
      </c>
      <c r="Q6" s="1">
        <f t="shared" si="8"/>
        <v>61453.844938453796</v>
      </c>
      <c r="R6">
        <f t="shared" si="9"/>
        <v>9.0649999999999997E-4</v>
      </c>
      <c r="S6">
        <f t="shared" si="9"/>
        <v>6.4749999999999996E-4</v>
      </c>
      <c r="T6">
        <f t="shared" si="9"/>
        <v>1.2949999999999999E-3</v>
      </c>
      <c r="U6">
        <f t="shared" si="10"/>
        <v>9.0608925299839882E-4</v>
      </c>
      <c r="V6">
        <f t="shared" si="11"/>
        <v>1.2941618493407248E-3</v>
      </c>
      <c r="W6">
        <f t="shared" si="12"/>
        <v>6.4729041711242274E-4</v>
      </c>
      <c r="X6">
        <f t="shared" si="13"/>
        <v>1.6501822250721991E-4</v>
      </c>
      <c r="Y6" s="1">
        <f t="shared" si="14"/>
        <v>30.121139473259287</v>
      </c>
      <c r="Z6" s="1">
        <f t="shared" si="15"/>
        <v>33212.894792548301</v>
      </c>
    </row>
    <row r="7" spans="1:26" x14ac:dyDescent="0.55000000000000004">
      <c r="A7">
        <v>50</v>
      </c>
      <c r="B7" s="2" t="s">
        <v>31</v>
      </c>
      <c r="C7">
        <v>1.1000000000000001</v>
      </c>
      <c r="D7">
        <v>0.89</v>
      </c>
      <c r="E7">
        <v>1.4</v>
      </c>
      <c r="F7">
        <f t="shared" si="1"/>
        <v>1.1000000000000001E-3</v>
      </c>
      <c r="G7">
        <f t="shared" si="0"/>
        <v>8.9000000000000006E-4</v>
      </c>
      <c r="H7">
        <f t="shared" si="0"/>
        <v>1.4E-3</v>
      </c>
      <c r="I7">
        <f t="shared" si="2"/>
        <v>1.5399999999999999E-3</v>
      </c>
      <c r="J7">
        <f t="shared" si="2"/>
        <v>1.2459999999999999E-3</v>
      </c>
      <c r="K7">
        <f t="shared" si="2"/>
        <v>1.9599999999999999E-3</v>
      </c>
      <c r="L7">
        <f t="shared" si="3"/>
        <v>1.5388148084763964E-3</v>
      </c>
      <c r="M7">
        <f t="shared" si="4"/>
        <v>1.9580804543080088E-3</v>
      </c>
      <c r="N7">
        <f t="shared" si="5"/>
        <v>1.2452240643053836E-3</v>
      </c>
      <c r="O7">
        <f t="shared" si="6"/>
        <v>1.8185111989862888E-4</v>
      </c>
      <c r="P7" s="1">
        <f t="shared" si="7"/>
        <v>71.492847167771714</v>
      </c>
      <c r="Q7" s="1">
        <f t="shared" si="8"/>
        <v>46388.189483650094</v>
      </c>
      <c r="R7">
        <f t="shared" si="9"/>
        <v>2.849E-3</v>
      </c>
      <c r="S7">
        <f t="shared" si="9"/>
        <v>2.3051E-3</v>
      </c>
      <c r="T7">
        <f t="shared" si="9"/>
        <v>3.6259999999999999E-3</v>
      </c>
      <c r="U7">
        <f t="shared" si="10"/>
        <v>2.8449454508840955E-3</v>
      </c>
      <c r="V7">
        <f t="shared" si="11"/>
        <v>3.6194340005021308E-3</v>
      </c>
      <c r="W7">
        <f t="shared" si="12"/>
        <v>2.30244529717194E-3</v>
      </c>
      <c r="X7">
        <f t="shared" si="13"/>
        <v>3.3596650595157929E-4</v>
      </c>
      <c r="Y7" s="1">
        <f t="shared" si="14"/>
        <v>71.499225370095544</v>
      </c>
      <c r="Z7" s="1">
        <f t="shared" si="15"/>
        <v>25060.520563577506</v>
      </c>
    </row>
    <row r="8" spans="1:26" x14ac:dyDescent="0.55000000000000004">
      <c r="A8">
        <v>60</v>
      </c>
      <c r="B8" s="2" t="s">
        <v>32</v>
      </c>
      <c r="C8">
        <v>2.2000000000000002</v>
      </c>
      <c r="D8">
        <v>1.8</v>
      </c>
      <c r="E8">
        <v>2.6</v>
      </c>
      <c r="F8">
        <f t="shared" si="1"/>
        <v>2.2000000000000001E-3</v>
      </c>
      <c r="G8">
        <f t="shared" si="0"/>
        <v>1.8E-3</v>
      </c>
      <c r="H8">
        <f t="shared" si="0"/>
        <v>2.5999999999999999E-3</v>
      </c>
      <c r="I8">
        <f t="shared" si="2"/>
        <v>3.0799999999999998E-3</v>
      </c>
      <c r="J8">
        <f t="shared" si="2"/>
        <v>2.5199999999999997E-3</v>
      </c>
      <c r="K8">
        <f t="shared" si="2"/>
        <v>3.6399999999999996E-3</v>
      </c>
      <c r="L8">
        <f t="shared" si="3"/>
        <v>3.0752616659379672E-3</v>
      </c>
      <c r="M8">
        <f t="shared" si="4"/>
        <v>3.6333832307813285E-3</v>
      </c>
      <c r="N8">
        <f t="shared" si="5"/>
        <v>2.5168274654885359E-3</v>
      </c>
      <c r="O8">
        <f t="shared" si="6"/>
        <v>2.8483565441142668E-4</v>
      </c>
      <c r="P8" s="1">
        <f t="shared" si="7"/>
        <v>116.20540445731595</v>
      </c>
      <c r="Q8" s="1">
        <f t="shared" si="8"/>
        <v>37670.954545027125</v>
      </c>
      <c r="R8">
        <f t="shared" si="9"/>
        <v>5.6979999999999999E-3</v>
      </c>
      <c r="S8">
        <f t="shared" si="9"/>
        <v>4.6619999999999995E-3</v>
      </c>
      <c r="T8">
        <f t="shared" si="9"/>
        <v>6.7339999999999995E-3</v>
      </c>
      <c r="U8">
        <f t="shared" si="10"/>
        <v>5.6817971871497841E-3</v>
      </c>
      <c r="V8">
        <f t="shared" si="11"/>
        <v>6.7113774306107876E-3</v>
      </c>
      <c r="W8">
        <f t="shared" si="12"/>
        <v>4.6511497458435747E-3</v>
      </c>
      <c r="X8">
        <f t="shared" si="13"/>
        <v>5.2556828693041153E-4</v>
      </c>
      <c r="Y8" s="1">
        <f t="shared" si="14"/>
        <v>116.20299104119786</v>
      </c>
      <c r="Z8" s="1">
        <f t="shared" si="15"/>
        <v>20335.599002878604</v>
      </c>
    </row>
    <row r="9" spans="1:26" x14ac:dyDescent="0.55000000000000004">
      <c r="A9">
        <v>70</v>
      </c>
      <c r="B9" s="2" t="s">
        <v>33</v>
      </c>
      <c r="C9">
        <v>4</v>
      </c>
      <c r="D9">
        <v>3.4</v>
      </c>
      <c r="E9">
        <v>4.8</v>
      </c>
      <c r="F9">
        <f t="shared" si="1"/>
        <v>4.0000000000000001E-3</v>
      </c>
      <c r="G9">
        <f t="shared" si="0"/>
        <v>3.3999999999999998E-3</v>
      </c>
      <c r="H9">
        <f t="shared" si="0"/>
        <v>4.7999999999999996E-3</v>
      </c>
      <c r="I9">
        <f t="shared" si="2"/>
        <v>5.5999999999999999E-3</v>
      </c>
      <c r="J9">
        <f t="shared" si="2"/>
        <v>4.7599999999999995E-3</v>
      </c>
      <c r="K9">
        <f t="shared" si="2"/>
        <v>6.7199999999999994E-3</v>
      </c>
      <c r="L9">
        <f t="shared" si="3"/>
        <v>5.584349228402119E-3</v>
      </c>
      <c r="M9">
        <f t="shared" si="4"/>
        <v>6.6974712925520485E-3</v>
      </c>
      <c r="N9">
        <f t="shared" si="5"/>
        <v>4.7486891536594467E-3</v>
      </c>
      <c r="O9">
        <f t="shared" si="6"/>
        <v>4.9713830073790869E-4</v>
      </c>
      <c r="P9" s="1">
        <f t="shared" si="7"/>
        <v>125.46983150829159</v>
      </c>
      <c r="Q9" s="1">
        <f t="shared" si="8"/>
        <v>22342.650691855353</v>
      </c>
      <c r="R9">
        <f t="shared" si="9"/>
        <v>1.0359999999999999E-2</v>
      </c>
      <c r="S9">
        <f t="shared" si="9"/>
        <v>8.8059999999999996E-3</v>
      </c>
      <c r="T9">
        <f t="shared" si="9"/>
        <v>1.2431999999999999E-2</v>
      </c>
      <c r="U9">
        <f t="shared" si="10"/>
        <v>1.030652004345034E-2</v>
      </c>
      <c r="V9">
        <f t="shared" si="11"/>
        <v>1.2355041932353372E-2</v>
      </c>
      <c r="W9">
        <f t="shared" si="12"/>
        <v>8.7673407430305383E-3</v>
      </c>
      <c r="X9">
        <f t="shared" si="13"/>
        <v>9.1522989523541687E-4</v>
      </c>
      <c r="Y9" s="1">
        <f t="shared" si="14"/>
        <v>125.49567325808677</v>
      </c>
      <c r="Z9" s="1">
        <f t="shared" si="15"/>
        <v>12050.842482493877</v>
      </c>
    </row>
    <row r="10" spans="1:26" x14ac:dyDescent="0.55000000000000004">
      <c r="A10">
        <v>80</v>
      </c>
      <c r="B10" s="2" t="s">
        <v>34</v>
      </c>
      <c r="C10">
        <v>6</v>
      </c>
      <c r="D10">
        <v>4.7</v>
      </c>
      <c r="E10">
        <v>7.6</v>
      </c>
      <c r="F10">
        <f t="shared" si="1"/>
        <v>6.0000000000000001E-3</v>
      </c>
      <c r="G10">
        <f t="shared" si="0"/>
        <v>4.7000000000000002E-3</v>
      </c>
      <c r="H10">
        <f t="shared" si="0"/>
        <v>7.6E-3</v>
      </c>
      <c r="I10">
        <f t="shared" si="2"/>
        <v>8.3999999999999995E-3</v>
      </c>
      <c r="J10">
        <f t="shared" si="2"/>
        <v>6.5799999999999999E-3</v>
      </c>
      <c r="K10">
        <f t="shared" si="2"/>
        <v>1.064E-2</v>
      </c>
      <c r="L10">
        <f t="shared" si="3"/>
        <v>8.3648185769016337E-3</v>
      </c>
      <c r="M10">
        <f t="shared" si="4"/>
        <v>1.058359542547449E-2</v>
      </c>
      <c r="N10">
        <f t="shared" si="5"/>
        <v>6.5583992037139272E-3</v>
      </c>
      <c r="O10">
        <f t="shared" si="6"/>
        <v>1.0268357708572865E-3</v>
      </c>
      <c r="P10" s="1">
        <f t="shared" si="7"/>
        <v>65.797257380714953</v>
      </c>
      <c r="Q10" s="1">
        <f t="shared" si="8"/>
        <v>7800.1542603731295</v>
      </c>
      <c r="R10">
        <f t="shared" si="9"/>
        <v>1.554E-2</v>
      </c>
      <c r="S10">
        <f t="shared" si="9"/>
        <v>1.2173E-2</v>
      </c>
      <c r="T10">
        <f t="shared" si="9"/>
        <v>1.9684E-2</v>
      </c>
      <c r="U10">
        <f t="shared" si="10"/>
        <v>1.5419877240852031E-2</v>
      </c>
      <c r="V10">
        <f t="shared" si="11"/>
        <v>1.9491534967965074E-2</v>
      </c>
      <c r="W10">
        <f t="shared" si="12"/>
        <v>1.2099208759248081E-2</v>
      </c>
      <c r="X10">
        <f t="shared" si="13"/>
        <v>1.8857975022237227E-3</v>
      </c>
      <c r="Y10" s="1">
        <f t="shared" si="14"/>
        <v>65.814417759705577</v>
      </c>
      <c r="Z10" s="1">
        <f t="shared" si="15"/>
        <v>4202.3400384471697</v>
      </c>
    </row>
    <row r="11" spans="1:26" x14ac:dyDescent="0.55000000000000004">
      <c r="A11">
        <v>90</v>
      </c>
      <c r="B11" s="2" t="s">
        <v>35</v>
      </c>
      <c r="C11">
        <v>4.9000000000000004</v>
      </c>
      <c r="D11">
        <v>2.2000000000000002</v>
      </c>
      <c r="E11">
        <v>11</v>
      </c>
      <c r="F11">
        <f t="shared" si="1"/>
        <v>4.9000000000000007E-3</v>
      </c>
      <c r="G11">
        <f t="shared" si="0"/>
        <v>2.2000000000000001E-3</v>
      </c>
      <c r="H11">
        <f t="shared" si="0"/>
        <v>1.0999999999999999E-2</v>
      </c>
      <c r="I11">
        <f t="shared" si="2"/>
        <v>6.8600000000000006E-3</v>
      </c>
      <c r="J11">
        <f t="shared" si="2"/>
        <v>3.0799999999999998E-3</v>
      </c>
      <c r="K11">
        <f t="shared" si="2"/>
        <v>1.5399999999999999E-2</v>
      </c>
      <c r="L11">
        <f t="shared" si="3"/>
        <v>6.8365239126605415E-3</v>
      </c>
      <c r="M11">
        <f t="shared" si="4"/>
        <v>1.5282026374330182E-2</v>
      </c>
      <c r="N11">
        <f t="shared" si="5"/>
        <v>3.0752616659379672E-3</v>
      </c>
      <c r="O11">
        <f t="shared" si="6"/>
        <v>3.1139705888755653E-3</v>
      </c>
      <c r="P11" s="1">
        <f t="shared" si="7"/>
        <v>4.7801521671658644</v>
      </c>
      <c r="Q11" s="1">
        <f t="shared" si="8"/>
        <v>694.42784128598555</v>
      </c>
      <c r="R11">
        <f t="shared" si="9"/>
        <v>1.2691000000000001E-2</v>
      </c>
      <c r="S11">
        <f t="shared" si="9"/>
        <v>5.6979999999999999E-3</v>
      </c>
      <c r="T11">
        <f t="shared" si="9"/>
        <v>2.8489999999999998E-2</v>
      </c>
      <c r="U11">
        <f t="shared" si="10"/>
        <v>1.2610808853246835E-2</v>
      </c>
      <c r="V11">
        <f t="shared" si="11"/>
        <v>2.8087986782326713E-2</v>
      </c>
      <c r="W11">
        <f t="shared" si="12"/>
        <v>5.6817971871497841E-3</v>
      </c>
      <c r="X11">
        <f t="shared" si="13"/>
        <v>5.7158646926471759E-3</v>
      </c>
      <c r="Y11" s="1">
        <f t="shared" si="14"/>
        <v>4.7936836633525468</v>
      </c>
      <c r="Z11" s="1">
        <f t="shared" si="15"/>
        <v>375.3313122141596</v>
      </c>
    </row>
    <row r="12" spans="1:26" x14ac:dyDescent="0.55000000000000004">
      <c r="A12">
        <v>100</v>
      </c>
      <c r="B12" s="2" t="s">
        <v>26</v>
      </c>
      <c r="C12">
        <v>0</v>
      </c>
      <c r="D12">
        <v>0</v>
      </c>
      <c r="E12">
        <v>0</v>
      </c>
      <c r="F12">
        <f t="shared" si="1"/>
        <v>0</v>
      </c>
      <c r="G12">
        <f t="shared" si="0"/>
        <v>0</v>
      </c>
      <c r="H12">
        <f t="shared" si="0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P12" s="1">
        <v>0</v>
      </c>
      <c r="Q12" s="1">
        <v>1</v>
      </c>
      <c r="R12">
        <f t="shared" si="9"/>
        <v>0</v>
      </c>
      <c r="S12">
        <f t="shared" si="9"/>
        <v>0</v>
      </c>
      <c r="T12">
        <f t="shared" si="9"/>
        <v>0</v>
      </c>
      <c r="U12">
        <f t="shared" si="10"/>
        <v>0</v>
      </c>
      <c r="V12">
        <f t="shared" si="11"/>
        <v>0</v>
      </c>
      <c r="W12">
        <f t="shared" si="12"/>
        <v>0</v>
      </c>
      <c r="X12">
        <f t="shared" si="13"/>
        <v>0</v>
      </c>
      <c r="Y12" s="1">
        <v>0</v>
      </c>
      <c r="Z12" s="1">
        <v>1</v>
      </c>
    </row>
    <row r="13" spans="1:26" x14ac:dyDescent="0.55000000000000004">
      <c r="A13">
        <v>110</v>
      </c>
      <c r="B13" s="2" t="s">
        <v>26</v>
      </c>
      <c r="C13">
        <v>0</v>
      </c>
      <c r="D13">
        <v>0</v>
      </c>
      <c r="E13">
        <v>0</v>
      </c>
      <c r="F13">
        <f t="shared" si="1"/>
        <v>0</v>
      </c>
      <c r="G13">
        <f t="shared" si="0"/>
        <v>0</v>
      </c>
      <c r="H13">
        <f t="shared" si="0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P13" s="1">
        <v>0</v>
      </c>
      <c r="Q13" s="1">
        <v>1</v>
      </c>
      <c r="R13">
        <f t="shared" si="9"/>
        <v>0</v>
      </c>
      <c r="S13">
        <f t="shared" si="9"/>
        <v>0</v>
      </c>
      <c r="T13">
        <f t="shared" si="9"/>
        <v>0</v>
      </c>
      <c r="U13">
        <f t="shared" si="10"/>
        <v>0</v>
      </c>
      <c r="V13">
        <f t="shared" si="11"/>
        <v>0</v>
      </c>
      <c r="W13">
        <f t="shared" si="12"/>
        <v>0</v>
      </c>
      <c r="X13">
        <f t="shared" si="13"/>
        <v>0</v>
      </c>
      <c r="Y13" s="1">
        <v>0</v>
      </c>
      <c r="Z13" s="1">
        <v>1</v>
      </c>
    </row>
    <row r="14" spans="1:26" x14ac:dyDescent="0.55000000000000004">
      <c r="A14">
        <v>120</v>
      </c>
      <c r="B14" s="2" t="s">
        <v>26</v>
      </c>
      <c r="C14">
        <v>0</v>
      </c>
      <c r="D14">
        <v>0</v>
      </c>
      <c r="E14">
        <v>0</v>
      </c>
      <c r="F14">
        <f t="shared" si="1"/>
        <v>0</v>
      </c>
      <c r="G14">
        <f t="shared" si="0"/>
        <v>0</v>
      </c>
      <c r="H14">
        <f t="shared" si="0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  <c r="P14" s="1">
        <v>0</v>
      </c>
      <c r="Q14" s="1">
        <v>1</v>
      </c>
      <c r="R14">
        <f t="shared" si="9"/>
        <v>0</v>
      </c>
      <c r="S14">
        <f t="shared" si="9"/>
        <v>0</v>
      </c>
      <c r="T14">
        <f t="shared" si="9"/>
        <v>0</v>
      </c>
      <c r="U14">
        <f t="shared" si="10"/>
        <v>0</v>
      </c>
      <c r="V14">
        <f t="shared" si="11"/>
        <v>0</v>
      </c>
      <c r="W14">
        <f t="shared" si="12"/>
        <v>0</v>
      </c>
      <c r="X14">
        <f t="shared" si="13"/>
        <v>0</v>
      </c>
      <c r="Y14" s="1">
        <v>0</v>
      </c>
      <c r="Z14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4"/>
  <sheetViews>
    <sheetView topLeftCell="F1" workbookViewId="0">
      <selection activeCell="Y12" sqref="Y12:Z14"/>
    </sheetView>
  </sheetViews>
  <sheetFormatPr defaultRowHeight="14.4" x14ac:dyDescent="0.55000000000000004"/>
  <cols>
    <col min="2" max="2" width="24.83984375" customWidth="1"/>
    <col min="13" max="13" width="11.578125" bestFit="1" customWidth="1"/>
    <col min="18" max="18" width="9.68359375" bestFit="1" customWidth="1"/>
  </cols>
  <sheetData>
    <row r="1" spans="1:26" x14ac:dyDescent="0.55000000000000004">
      <c r="A1" t="s">
        <v>0</v>
      </c>
      <c r="B1" t="s">
        <v>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55000000000000004">
      <c r="A2">
        <v>0</v>
      </c>
      <c r="B2" s="2" t="s">
        <v>36</v>
      </c>
      <c r="C2">
        <v>0.03</v>
      </c>
      <c r="D2">
        <v>0.01</v>
      </c>
      <c r="E2">
        <v>0.13</v>
      </c>
      <c r="F2">
        <f>C2/1000</f>
        <v>2.9999999999999997E-5</v>
      </c>
      <c r="G2">
        <f t="shared" ref="G2:H2" si="0">D2/1000</f>
        <v>1.0000000000000001E-5</v>
      </c>
      <c r="H2">
        <f t="shared" si="0"/>
        <v>1.3000000000000002E-4</v>
      </c>
      <c r="I2">
        <f>F2*1.4</f>
        <v>4.1999999999999991E-5</v>
      </c>
      <c r="J2">
        <f>G2*1.4</f>
        <v>1.4E-5</v>
      </c>
      <c r="K2">
        <f>H2*1.4</f>
        <v>1.8200000000000001E-4</v>
      </c>
      <c r="L2">
        <f>1-EXP(-I2)</f>
        <v>4.1999118012392422E-5</v>
      </c>
      <c r="M2">
        <f>1-EXP(-K2)</f>
        <v>1.8198343900466263E-4</v>
      </c>
      <c r="N2">
        <f>1-EXP(-J2)</f>
        <v>1.3999902000461084E-5</v>
      </c>
      <c r="O2">
        <f>(M2-N2)/(2*1.96)</f>
        <v>4.285294311331672E-5</v>
      </c>
      <c r="P2" s="1">
        <f t="shared" ref="P2" si="1">(((1-L2)/(O2*O2))-(1/L2))*L2*L2</f>
        <v>0.9604655695906088</v>
      </c>
      <c r="Q2" s="1">
        <f>P2*((1/L2)-1)</f>
        <v>22867.747617948022</v>
      </c>
      <c r="R2">
        <f>F2*2.59</f>
        <v>7.7699999999999991E-5</v>
      </c>
      <c r="S2">
        <f>G2*2.59</f>
        <v>2.5899999999999999E-5</v>
      </c>
      <c r="T2">
        <f>H2*2.59</f>
        <v>3.367E-4</v>
      </c>
      <c r="U2">
        <f>1-EXP(-R2)</f>
        <v>7.7696981433228451E-5</v>
      </c>
      <c r="V2">
        <f>1-EXP(-T2)</f>
        <v>3.3664332291627463E-4</v>
      </c>
      <c r="W2">
        <f>1-EXP(-S2)</f>
        <v>2.5899664597872629E-5</v>
      </c>
      <c r="X2">
        <f>(V2-W2)/(2*1.96)</f>
        <v>7.9271341407755616E-5</v>
      </c>
      <c r="Y2" s="1">
        <f t="shared" ref="Y2" si="2">(((1-U2)/(X2*X2))-(1/U2))*U2*U2</f>
        <v>0.9605213112673775</v>
      </c>
      <c r="Z2" s="1">
        <f t="shared" ref="Z2" si="3">Y2*((1/U2)-1)</f>
        <v>12361.44138348904</v>
      </c>
    </row>
    <row r="3" spans="1:26" x14ac:dyDescent="0.55000000000000004">
      <c r="A3">
        <v>10</v>
      </c>
      <c r="B3" s="2" t="s">
        <v>37</v>
      </c>
      <c r="C3">
        <v>0.05</v>
      </c>
      <c r="D3">
        <v>0.02</v>
      </c>
      <c r="E3">
        <v>0.15</v>
      </c>
      <c r="F3">
        <f t="shared" ref="F3:F14" si="4">C3/1000</f>
        <v>5.0000000000000002E-5</v>
      </c>
      <c r="G3">
        <f t="shared" ref="G3:G14" si="5">D3/1000</f>
        <v>2.0000000000000002E-5</v>
      </c>
      <c r="H3">
        <f t="shared" ref="H3:H14" si="6">E3/1000</f>
        <v>1.4999999999999999E-4</v>
      </c>
      <c r="I3">
        <f t="shared" ref="I3:I14" si="7">F3*1.4</f>
        <v>6.9999999999999994E-5</v>
      </c>
      <c r="J3">
        <f t="shared" ref="J3:J14" si="8">G3*1.4</f>
        <v>2.8E-5</v>
      </c>
      <c r="K3">
        <f t="shared" ref="K3:K14" si="9">H3*1.4</f>
        <v>2.0999999999999998E-4</v>
      </c>
      <c r="L3">
        <f t="shared" ref="L3:L14" si="10">1-EXP(-I3)</f>
        <v>6.9997550057210312E-5</v>
      </c>
      <c r="M3">
        <f t="shared" ref="M3:M14" si="11">1-EXP(-K3)</f>
        <v>2.0997795154342747E-4</v>
      </c>
      <c r="N3">
        <f t="shared" ref="N3:N14" si="12">1-EXP(-J3)</f>
        <v>2.7999608003703713E-5</v>
      </c>
      <c r="O3">
        <f t="shared" ref="O3:O14" si="13">(M3-N3)/(2*1.96)</f>
        <v>4.6423046821358103E-5</v>
      </c>
      <c r="P3" s="1">
        <f t="shared" ref="P3:P11" si="14">(((1-L3)/(O3*O3))-(1/L3))*L3*L3</f>
        <v>2.2732888700346066</v>
      </c>
      <c r="Q3" s="1">
        <f t="shared" ref="Q3:Q11" si="15">P3*((1/L3)-1)</f>
        <v>32474.418655013786</v>
      </c>
      <c r="R3">
        <f t="shared" ref="R3:R14" si="16">F3*2.59</f>
        <v>1.295E-4</v>
      </c>
      <c r="S3">
        <f t="shared" ref="S3:S14" si="17">G3*2.59</f>
        <v>5.1799999999999999E-5</v>
      </c>
      <c r="T3">
        <f t="shared" ref="T3:T14" si="18">H3*2.59</f>
        <v>3.8849999999999996E-4</v>
      </c>
      <c r="U3">
        <f t="shared" ref="U3:U14" si="19">1-EXP(-R3)</f>
        <v>1.2949161523689856E-4</v>
      </c>
      <c r="V3">
        <f t="shared" ref="V3:V14" si="20">1-EXP(-T3)</f>
        <v>3.8842454364695911E-4</v>
      </c>
      <c r="W3">
        <f t="shared" ref="W3:W14" si="21">1-EXP(-S3)</f>
        <v>5.1798658403212627E-5</v>
      </c>
      <c r="X3">
        <f t="shared" ref="X3:X14" si="22">(V3-W3)/(2*1.96)</f>
        <v>8.5873950317282274E-5</v>
      </c>
      <c r="Y3" s="1">
        <f t="shared" ref="Y3:Y11" si="23">(((1-U3)/(X3*X3))-(1/U3))*U3*U3</f>
        <v>2.2734187416911169</v>
      </c>
      <c r="Z3" s="1">
        <f t="shared" ref="Z3:Z11" si="24">Y3*((1/U3)-1)</f>
        <v>17554.220393865471</v>
      </c>
    </row>
    <row r="4" spans="1:26" x14ac:dyDescent="0.55000000000000004">
      <c r="A4">
        <v>20</v>
      </c>
      <c r="B4" s="2" t="s">
        <v>38</v>
      </c>
      <c r="C4">
        <v>0.13</v>
      </c>
      <c r="D4">
        <v>7.0000000000000007E-2</v>
      </c>
      <c r="E4">
        <v>0.23</v>
      </c>
      <c r="F4">
        <f t="shared" si="4"/>
        <v>1.3000000000000002E-4</v>
      </c>
      <c r="G4">
        <f t="shared" si="5"/>
        <v>7.0000000000000007E-5</v>
      </c>
      <c r="H4">
        <f t="shared" si="6"/>
        <v>2.3000000000000001E-4</v>
      </c>
      <c r="I4">
        <f t="shared" si="7"/>
        <v>1.8200000000000001E-4</v>
      </c>
      <c r="J4">
        <f t="shared" si="8"/>
        <v>9.800000000000001E-5</v>
      </c>
      <c r="K4">
        <f t="shared" si="9"/>
        <v>3.2199999999999997E-4</v>
      </c>
      <c r="L4">
        <f t="shared" si="10"/>
        <v>1.8198343900466263E-4</v>
      </c>
      <c r="M4">
        <f t="shared" si="11"/>
        <v>3.2194816356390099E-4</v>
      </c>
      <c r="N4">
        <f t="shared" si="12"/>
        <v>9.7995198156897168E-5</v>
      </c>
      <c r="O4">
        <f t="shared" si="13"/>
        <v>5.7130858522194854E-5</v>
      </c>
      <c r="P4" s="1">
        <f t="shared" si="14"/>
        <v>10.144611094651346</v>
      </c>
      <c r="Q4" s="1">
        <f t="shared" si="15"/>
        <v>55734.549247512063</v>
      </c>
      <c r="R4">
        <f t="shared" si="16"/>
        <v>3.367E-4</v>
      </c>
      <c r="S4">
        <f t="shared" si="17"/>
        <v>1.8130000000000002E-4</v>
      </c>
      <c r="T4">
        <f t="shared" si="18"/>
        <v>5.9570000000000001E-4</v>
      </c>
      <c r="U4">
        <f t="shared" si="19"/>
        <v>3.3664332291627463E-4</v>
      </c>
      <c r="V4">
        <f t="shared" si="20"/>
        <v>5.9552260598128015E-4</v>
      </c>
      <c r="W4">
        <f t="shared" si="21"/>
        <v>1.8128356614821595E-4</v>
      </c>
      <c r="X4">
        <f t="shared" si="22"/>
        <v>1.0567322444721026E-4</v>
      </c>
      <c r="Y4" s="1">
        <f t="shared" si="23"/>
        <v>10.144939303492519</v>
      </c>
      <c r="Z4" s="1">
        <f t="shared" si="24"/>
        <v>30125.427676867574</v>
      </c>
    </row>
    <row r="5" spans="1:26" x14ac:dyDescent="0.55000000000000004">
      <c r="A5">
        <v>30</v>
      </c>
      <c r="B5" s="2" t="s">
        <v>39</v>
      </c>
      <c r="C5">
        <v>0.42</v>
      </c>
      <c r="D5">
        <v>0.31</v>
      </c>
      <c r="E5">
        <v>0.57999999999999996</v>
      </c>
      <c r="F5">
        <f t="shared" si="4"/>
        <v>4.1999999999999996E-4</v>
      </c>
      <c r="G5">
        <f t="shared" si="5"/>
        <v>3.1E-4</v>
      </c>
      <c r="H5">
        <f t="shared" si="6"/>
        <v>5.8E-4</v>
      </c>
      <c r="I5">
        <f t="shared" si="7"/>
        <v>5.8799999999999987E-4</v>
      </c>
      <c r="J5">
        <f t="shared" si="8"/>
        <v>4.3399999999999998E-4</v>
      </c>
      <c r="K5">
        <f t="shared" si="9"/>
        <v>8.12E-4</v>
      </c>
      <c r="L5">
        <f t="shared" si="10"/>
        <v>5.878271618778852E-4</v>
      </c>
      <c r="M5">
        <f t="shared" si="11"/>
        <v>8.1167041721308397E-4</v>
      </c>
      <c r="N5">
        <f t="shared" si="12"/>
        <v>4.3390583562297191E-4</v>
      </c>
      <c r="O5">
        <f t="shared" si="13"/>
        <v>9.6368515711763288E-5</v>
      </c>
      <c r="P5" s="1">
        <f t="shared" si="14"/>
        <v>37.184909522293289</v>
      </c>
      <c r="Q5" s="1">
        <f t="shared" si="15"/>
        <v>63221.051412020905</v>
      </c>
      <c r="R5">
        <f t="shared" si="16"/>
        <v>1.0877999999999999E-3</v>
      </c>
      <c r="S5">
        <f t="shared" si="17"/>
        <v>8.0289999999999995E-4</v>
      </c>
      <c r="T5">
        <f t="shared" si="18"/>
        <v>1.5022E-3</v>
      </c>
      <c r="U5">
        <f t="shared" si="19"/>
        <v>1.0872085600555081E-3</v>
      </c>
      <c r="V5">
        <f t="shared" si="20"/>
        <v>1.5010722623465256E-3</v>
      </c>
      <c r="W5">
        <f t="shared" si="21"/>
        <v>8.0257776204240017E-4</v>
      </c>
      <c r="X5">
        <f t="shared" si="22"/>
        <v>1.7818737252656261E-4</v>
      </c>
      <c r="Y5" s="1">
        <f t="shared" si="23"/>
        <v>37.186624266727186</v>
      </c>
      <c r="Z5" s="1">
        <f t="shared" si="24"/>
        <v>34166.576694915195</v>
      </c>
    </row>
    <row r="6" spans="1:26" x14ac:dyDescent="0.55000000000000004">
      <c r="A6">
        <v>40</v>
      </c>
      <c r="B6" s="2" t="s">
        <v>40</v>
      </c>
      <c r="C6">
        <v>1.1000000000000001</v>
      </c>
      <c r="D6">
        <v>0.87</v>
      </c>
      <c r="E6">
        <v>1.3</v>
      </c>
      <c r="F6">
        <f t="shared" si="4"/>
        <v>1.1000000000000001E-3</v>
      </c>
      <c r="G6">
        <f t="shared" si="5"/>
        <v>8.7000000000000001E-4</v>
      </c>
      <c r="H6">
        <f t="shared" si="6"/>
        <v>1.2999999999999999E-3</v>
      </c>
      <c r="I6">
        <f t="shared" si="7"/>
        <v>1.5399999999999999E-3</v>
      </c>
      <c r="J6">
        <f t="shared" si="8"/>
        <v>1.2179999999999999E-3</v>
      </c>
      <c r="K6">
        <f t="shared" si="9"/>
        <v>1.8199999999999998E-3</v>
      </c>
      <c r="L6">
        <f t="shared" si="10"/>
        <v>1.5388148084763964E-3</v>
      </c>
      <c r="M6">
        <f t="shared" si="11"/>
        <v>1.8183448043043171E-3</v>
      </c>
      <c r="N6">
        <f t="shared" si="12"/>
        <v>1.2172585390637369E-3</v>
      </c>
      <c r="O6">
        <f t="shared" si="13"/>
        <v>1.5333833296953577E-4</v>
      </c>
      <c r="P6" s="1">
        <f t="shared" si="14"/>
        <v>100.55317296974491</v>
      </c>
      <c r="Q6" s="1">
        <f t="shared" si="15"/>
        <v>65244.004480010022</v>
      </c>
      <c r="R6">
        <f t="shared" si="16"/>
        <v>2.849E-3</v>
      </c>
      <c r="S6">
        <f t="shared" si="17"/>
        <v>2.2532999999999997E-3</v>
      </c>
      <c r="T6">
        <f t="shared" si="18"/>
        <v>3.3669999999999998E-3</v>
      </c>
      <c r="U6">
        <f t="shared" si="19"/>
        <v>2.8449454508840955E-3</v>
      </c>
      <c r="V6">
        <f t="shared" si="20"/>
        <v>3.3613380119205116E-3</v>
      </c>
      <c r="W6">
        <f t="shared" si="21"/>
        <v>2.2507632252841692E-3</v>
      </c>
      <c r="X6">
        <f t="shared" si="22"/>
        <v>2.8330989455008736E-4</v>
      </c>
      <c r="Y6" s="1">
        <f t="shared" si="23"/>
        <v>100.54831788413165</v>
      </c>
      <c r="Z6" s="1">
        <f t="shared" si="24"/>
        <v>35242.244582726751</v>
      </c>
    </row>
    <row r="7" spans="1:26" x14ac:dyDescent="0.55000000000000004">
      <c r="A7">
        <v>50</v>
      </c>
      <c r="B7" s="2" t="s">
        <v>41</v>
      </c>
      <c r="C7">
        <v>3.6</v>
      </c>
      <c r="D7">
        <v>3.1</v>
      </c>
      <c r="E7">
        <v>4.0999999999999996</v>
      </c>
      <c r="F7">
        <f t="shared" si="4"/>
        <v>3.5999999999999999E-3</v>
      </c>
      <c r="G7">
        <f t="shared" si="5"/>
        <v>3.0999999999999999E-3</v>
      </c>
      <c r="H7">
        <f t="shared" si="6"/>
        <v>4.0999999999999995E-3</v>
      </c>
      <c r="I7">
        <f t="shared" si="7"/>
        <v>5.0399999999999993E-3</v>
      </c>
      <c r="J7">
        <f t="shared" si="8"/>
        <v>4.3399999999999992E-3</v>
      </c>
      <c r="K7">
        <f t="shared" si="9"/>
        <v>5.7399999999999986E-3</v>
      </c>
      <c r="L7">
        <f t="shared" si="10"/>
        <v>5.0273205104860441E-3</v>
      </c>
      <c r="M7">
        <f t="shared" si="11"/>
        <v>5.7235576746915706E-3</v>
      </c>
      <c r="N7">
        <f t="shared" si="12"/>
        <v>4.3305958096476749E-3</v>
      </c>
      <c r="O7">
        <f t="shared" si="13"/>
        <v>3.5534741455201424E-4</v>
      </c>
      <c r="P7" s="1">
        <f t="shared" si="14"/>
        <v>199.14390570981607</v>
      </c>
      <c r="Q7" s="1">
        <f t="shared" si="15"/>
        <v>39413.191391878507</v>
      </c>
      <c r="R7">
        <f t="shared" si="16"/>
        <v>9.323999999999999E-3</v>
      </c>
      <c r="S7">
        <f t="shared" si="17"/>
        <v>8.0289999999999997E-3</v>
      </c>
      <c r="T7">
        <f t="shared" si="18"/>
        <v>1.0618999999999998E-2</v>
      </c>
      <c r="U7">
        <f t="shared" si="19"/>
        <v>9.2806662977288346E-3</v>
      </c>
      <c r="V7">
        <f t="shared" si="20"/>
        <v>1.0562817462810514E-2</v>
      </c>
      <c r="W7">
        <f t="shared" si="21"/>
        <v>7.9968536713242999E-3</v>
      </c>
      <c r="X7">
        <f t="shared" si="22"/>
        <v>6.5458259986893221E-4</v>
      </c>
      <c r="Y7" s="1">
        <f t="shared" si="23"/>
        <v>199.14059479245071</v>
      </c>
      <c r="Z7" s="1">
        <f t="shared" si="24"/>
        <v>21258.43458396216</v>
      </c>
    </row>
    <row r="8" spans="1:26" x14ac:dyDescent="0.55000000000000004">
      <c r="A8">
        <v>60</v>
      </c>
      <c r="B8" s="2" t="s">
        <v>42</v>
      </c>
      <c r="C8">
        <v>8.4</v>
      </c>
      <c r="D8">
        <v>7.7</v>
      </c>
      <c r="E8">
        <v>9.1</v>
      </c>
      <c r="F8">
        <f t="shared" si="4"/>
        <v>8.4000000000000012E-3</v>
      </c>
      <c r="G8">
        <f t="shared" si="5"/>
        <v>7.7000000000000002E-3</v>
      </c>
      <c r="H8">
        <f t="shared" si="6"/>
        <v>9.1000000000000004E-3</v>
      </c>
      <c r="I8">
        <f t="shared" si="7"/>
        <v>1.1760000000000001E-2</v>
      </c>
      <c r="J8">
        <f t="shared" si="8"/>
        <v>1.078E-2</v>
      </c>
      <c r="K8">
        <f t="shared" si="9"/>
        <v>1.274E-2</v>
      </c>
      <c r="L8">
        <f t="shared" si="10"/>
        <v>1.1691121468240584E-2</v>
      </c>
      <c r="M8">
        <f t="shared" si="11"/>
        <v>1.2659189738271737E-2</v>
      </c>
      <c r="N8">
        <f t="shared" si="12"/>
        <v>1.0722104026286594E-2</v>
      </c>
      <c r="O8">
        <f t="shared" si="13"/>
        <v>4.9415451836355674E-4</v>
      </c>
      <c r="P8" s="1">
        <f t="shared" si="14"/>
        <v>553.18490721990418</v>
      </c>
      <c r="Q8" s="1">
        <f t="shared" si="15"/>
        <v>46763.482593212277</v>
      </c>
      <c r="R8">
        <f t="shared" si="16"/>
        <v>2.1756000000000001E-2</v>
      </c>
      <c r="S8">
        <f t="shared" si="17"/>
        <v>1.9942999999999999E-2</v>
      </c>
      <c r="T8">
        <f t="shared" si="18"/>
        <v>2.3569E-2</v>
      </c>
      <c r="U8">
        <f t="shared" si="19"/>
        <v>2.1521045208813594E-2</v>
      </c>
      <c r="V8">
        <f t="shared" si="20"/>
        <v>2.3293420410251398E-2</v>
      </c>
      <c r="W8">
        <f t="shared" si="21"/>
        <v>1.9745453776503163E-2</v>
      </c>
      <c r="X8">
        <f t="shared" si="22"/>
        <v>9.0509352901740664E-4</v>
      </c>
      <c r="Y8" s="1">
        <f t="shared" si="23"/>
        <v>553.19009300530911</v>
      </c>
      <c r="Z8" s="1">
        <f t="shared" si="24"/>
        <v>25151.420795445363</v>
      </c>
    </row>
    <row r="9" spans="1:26" x14ac:dyDescent="0.55000000000000004">
      <c r="A9">
        <v>70</v>
      </c>
      <c r="B9" s="2" t="s">
        <v>43</v>
      </c>
      <c r="C9">
        <v>15</v>
      </c>
      <c r="D9">
        <v>13</v>
      </c>
      <c r="E9">
        <v>16</v>
      </c>
      <c r="F9">
        <f t="shared" si="4"/>
        <v>1.4999999999999999E-2</v>
      </c>
      <c r="G9">
        <f t="shared" si="5"/>
        <v>1.2999999999999999E-2</v>
      </c>
      <c r="H9">
        <f t="shared" si="6"/>
        <v>1.6E-2</v>
      </c>
      <c r="I9">
        <f t="shared" si="7"/>
        <v>2.0999999999999998E-2</v>
      </c>
      <c r="J9">
        <f t="shared" si="8"/>
        <v>1.8199999999999997E-2</v>
      </c>
      <c r="K9">
        <f t="shared" si="9"/>
        <v>2.24E-2</v>
      </c>
      <c r="L9">
        <f t="shared" si="10"/>
        <v>2.078103543054044E-2</v>
      </c>
      <c r="M9">
        <f t="shared" si="11"/>
        <v>2.2150982794025165E-2</v>
      </c>
      <c r="N9">
        <f t="shared" si="12"/>
        <v>1.8035380206259721E-2</v>
      </c>
      <c r="O9">
        <f t="shared" si="13"/>
        <v>1.0498986193279193E-3</v>
      </c>
      <c r="P9" s="1">
        <f t="shared" si="14"/>
        <v>383.61530565639237</v>
      </c>
      <c r="Q9" s="1">
        <f t="shared" si="15"/>
        <v>18076.259176469735</v>
      </c>
      <c r="R9">
        <f t="shared" si="16"/>
        <v>3.8849999999999996E-2</v>
      </c>
      <c r="S9">
        <f t="shared" si="17"/>
        <v>3.3669999999999999E-2</v>
      </c>
      <c r="T9">
        <f t="shared" si="18"/>
        <v>4.1439999999999998E-2</v>
      </c>
      <c r="U9">
        <f t="shared" si="19"/>
        <v>3.8105017427024879E-2</v>
      </c>
      <c r="V9">
        <f t="shared" si="20"/>
        <v>4.0593101971543866E-2</v>
      </c>
      <c r="W9">
        <f t="shared" si="21"/>
        <v>3.310947413035481E-2</v>
      </c>
      <c r="X9">
        <f t="shared" si="22"/>
        <v>1.909088734997208E-3</v>
      </c>
      <c r="Y9" s="1">
        <f t="shared" si="23"/>
        <v>383.17447587379598</v>
      </c>
      <c r="Z9" s="1">
        <f t="shared" si="24"/>
        <v>9672.574130136305</v>
      </c>
    </row>
    <row r="10" spans="1:26" x14ac:dyDescent="0.55000000000000004">
      <c r="A10">
        <v>80</v>
      </c>
      <c r="B10" s="2" t="s">
        <v>44</v>
      </c>
      <c r="C10">
        <v>20</v>
      </c>
      <c r="D10">
        <v>18</v>
      </c>
      <c r="E10">
        <v>22</v>
      </c>
      <c r="F10">
        <f t="shared" si="4"/>
        <v>0.02</v>
      </c>
      <c r="G10">
        <f t="shared" si="5"/>
        <v>1.7999999999999999E-2</v>
      </c>
      <c r="H10">
        <f t="shared" si="6"/>
        <v>2.1999999999999999E-2</v>
      </c>
      <c r="I10">
        <f t="shared" si="7"/>
        <v>2.7999999999999997E-2</v>
      </c>
      <c r="J10">
        <f t="shared" si="8"/>
        <v>2.5199999999999997E-2</v>
      </c>
      <c r="K10">
        <f t="shared" si="9"/>
        <v>3.0799999999999998E-2</v>
      </c>
      <c r="L10">
        <f t="shared" si="10"/>
        <v>2.7611633198753149E-2</v>
      </c>
      <c r="M10">
        <f t="shared" si="11"/>
        <v>3.0330512418554667E-2</v>
      </c>
      <c r="N10">
        <f t="shared" si="12"/>
        <v>2.4885130449175064E-2</v>
      </c>
      <c r="O10">
        <f t="shared" si="13"/>
        <v>1.3891280534131642E-3</v>
      </c>
      <c r="P10" s="1">
        <f t="shared" si="14"/>
        <v>384.15648347389657</v>
      </c>
      <c r="Q10" s="1">
        <f t="shared" si="15"/>
        <v>13528.692521460873</v>
      </c>
      <c r="R10">
        <f t="shared" si="16"/>
        <v>5.1799999999999999E-2</v>
      </c>
      <c r="S10">
        <f t="shared" si="17"/>
        <v>4.6619999999999995E-2</v>
      </c>
      <c r="T10">
        <f t="shared" si="18"/>
        <v>5.6979999999999996E-2</v>
      </c>
      <c r="U10">
        <f t="shared" si="19"/>
        <v>5.0481248395898626E-2</v>
      </c>
      <c r="V10">
        <f t="shared" si="20"/>
        <v>5.5387038563169289E-2</v>
      </c>
      <c r="W10">
        <f t="shared" si="21"/>
        <v>4.5549980304708138E-2</v>
      </c>
      <c r="X10">
        <f t="shared" si="22"/>
        <v>2.5094536373625386E-3</v>
      </c>
      <c r="Y10" s="1">
        <f t="shared" si="23"/>
        <v>384.19198916328071</v>
      </c>
      <c r="Z10" s="1">
        <f t="shared" si="24"/>
        <v>7226.3961276411874</v>
      </c>
    </row>
    <row r="11" spans="1:26" x14ac:dyDescent="0.55000000000000004">
      <c r="A11">
        <v>90</v>
      </c>
      <c r="B11" s="2" t="s">
        <v>45</v>
      </c>
      <c r="C11">
        <v>16</v>
      </c>
      <c r="D11">
        <v>12</v>
      </c>
      <c r="E11">
        <v>22</v>
      </c>
      <c r="F11">
        <f t="shared" si="4"/>
        <v>1.6E-2</v>
      </c>
      <c r="G11">
        <f t="shared" si="5"/>
        <v>1.2E-2</v>
      </c>
      <c r="H11">
        <f t="shared" si="6"/>
        <v>2.1999999999999999E-2</v>
      </c>
      <c r="I11">
        <f t="shared" si="7"/>
        <v>2.24E-2</v>
      </c>
      <c r="J11">
        <f t="shared" si="8"/>
        <v>1.6799999999999999E-2</v>
      </c>
      <c r="K11">
        <f t="shared" si="9"/>
        <v>3.0799999999999998E-2</v>
      </c>
      <c r="L11">
        <f t="shared" si="10"/>
        <v>2.2150982794025165E-2</v>
      </c>
      <c r="M11">
        <f t="shared" si="11"/>
        <v>3.0330512418554667E-2</v>
      </c>
      <c r="N11">
        <f t="shared" si="12"/>
        <v>1.6659666963978803E-2</v>
      </c>
      <c r="O11">
        <f t="shared" si="13"/>
        <v>3.487460575146904E-3</v>
      </c>
      <c r="P11" s="1">
        <f t="shared" si="14"/>
        <v>39.427138870584209</v>
      </c>
      <c r="Q11" s="1">
        <f t="shared" si="15"/>
        <v>1740.5001554262169</v>
      </c>
      <c r="R11">
        <f t="shared" si="16"/>
        <v>4.1439999999999998E-2</v>
      </c>
      <c r="S11">
        <f t="shared" si="17"/>
        <v>3.108E-2</v>
      </c>
      <c r="T11">
        <f t="shared" si="18"/>
        <v>5.6979999999999996E-2</v>
      </c>
      <c r="U11">
        <f t="shared" si="19"/>
        <v>4.0593101971543866E-2</v>
      </c>
      <c r="V11">
        <f t="shared" si="20"/>
        <v>5.5387038563169289E-2</v>
      </c>
      <c r="W11">
        <f t="shared" si="21"/>
        <v>3.0601981867581007E-2</v>
      </c>
      <c r="X11">
        <f t="shared" si="22"/>
        <v>6.3227185447929293E-3</v>
      </c>
      <c r="Y11" s="1">
        <f t="shared" si="23"/>
        <v>39.505138712288492</v>
      </c>
      <c r="Z11" s="1">
        <f t="shared" si="24"/>
        <v>933.69318301197768</v>
      </c>
    </row>
    <row r="12" spans="1:26" x14ac:dyDescent="0.55000000000000004">
      <c r="A12">
        <v>100</v>
      </c>
      <c r="C12">
        <v>0</v>
      </c>
      <c r="D12">
        <v>0</v>
      </c>
      <c r="E12">
        <v>0</v>
      </c>
      <c r="F12">
        <f t="shared" si="4"/>
        <v>0</v>
      </c>
      <c r="G12">
        <f t="shared" si="5"/>
        <v>0</v>
      </c>
      <c r="H12">
        <f t="shared" si="6"/>
        <v>0</v>
      </c>
      <c r="I12">
        <f t="shared" si="7"/>
        <v>0</v>
      </c>
      <c r="J12">
        <f t="shared" si="8"/>
        <v>0</v>
      </c>
      <c r="K12">
        <f t="shared" si="9"/>
        <v>0</v>
      </c>
      <c r="L12">
        <f t="shared" si="10"/>
        <v>0</v>
      </c>
      <c r="M12">
        <f t="shared" si="11"/>
        <v>0</v>
      </c>
      <c r="N12">
        <f t="shared" si="12"/>
        <v>0</v>
      </c>
      <c r="O12">
        <f t="shared" si="13"/>
        <v>0</v>
      </c>
      <c r="P12" s="1">
        <v>0</v>
      </c>
      <c r="Q12" s="1">
        <v>1</v>
      </c>
      <c r="R12">
        <f t="shared" si="16"/>
        <v>0</v>
      </c>
      <c r="S12">
        <f t="shared" si="17"/>
        <v>0</v>
      </c>
      <c r="T12">
        <f t="shared" si="18"/>
        <v>0</v>
      </c>
      <c r="U12">
        <f t="shared" si="19"/>
        <v>0</v>
      </c>
      <c r="V12">
        <f t="shared" si="20"/>
        <v>0</v>
      </c>
      <c r="W12">
        <f t="shared" si="21"/>
        <v>0</v>
      </c>
      <c r="X12">
        <f t="shared" si="22"/>
        <v>0</v>
      </c>
      <c r="Y12" s="1">
        <v>0</v>
      </c>
      <c r="Z12" s="1">
        <v>1</v>
      </c>
    </row>
    <row r="13" spans="1:26" x14ac:dyDescent="0.55000000000000004">
      <c r="A13">
        <v>110</v>
      </c>
      <c r="C13">
        <v>0</v>
      </c>
      <c r="D13">
        <v>0</v>
      </c>
      <c r="E13">
        <v>0</v>
      </c>
      <c r="F13">
        <f t="shared" si="4"/>
        <v>0</v>
      </c>
      <c r="G13">
        <f t="shared" si="5"/>
        <v>0</v>
      </c>
      <c r="H13">
        <f t="shared" si="6"/>
        <v>0</v>
      </c>
      <c r="I13">
        <f t="shared" si="7"/>
        <v>0</v>
      </c>
      <c r="J13">
        <f t="shared" si="8"/>
        <v>0</v>
      </c>
      <c r="K13">
        <f t="shared" si="9"/>
        <v>0</v>
      </c>
      <c r="L13">
        <f t="shared" si="10"/>
        <v>0</v>
      </c>
      <c r="M13">
        <f t="shared" si="11"/>
        <v>0</v>
      </c>
      <c r="N13">
        <f t="shared" si="12"/>
        <v>0</v>
      </c>
      <c r="O13">
        <f t="shared" si="13"/>
        <v>0</v>
      </c>
      <c r="P13" s="1">
        <v>0</v>
      </c>
      <c r="Q13" s="1">
        <v>1</v>
      </c>
      <c r="R13">
        <f t="shared" si="16"/>
        <v>0</v>
      </c>
      <c r="S13">
        <f t="shared" si="17"/>
        <v>0</v>
      </c>
      <c r="T13">
        <f t="shared" si="18"/>
        <v>0</v>
      </c>
      <c r="U13">
        <f t="shared" si="19"/>
        <v>0</v>
      </c>
      <c r="V13">
        <f t="shared" si="20"/>
        <v>0</v>
      </c>
      <c r="W13">
        <f t="shared" si="21"/>
        <v>0</v>
      </c>
      <c r="X13">
        <f t="shared" si="22"/>
        <v>0</v>
      </c>
      <c r="Y13" s="1">
        <v>0</v>
      </c>
      <c r="Z13" s="1">
        <v>1</v>
      </c>
    </row>
    <row r="14" spans="1:26" x14ac:dyDescent="0.55000000000000004">
      <c r="A14">
        <v>120</v>
      </c>
      <c r="C14">
        <v>0</v>
      </c>
      <c r="D14">
        <v>0</v>
      </c>
      <c r="E14">
        <v>0</v>
      </c>
      <c r="F14">
        <f t="shared" si="4"/>
        <v>0</v>
      </c>
      <c r="G14">
        <f t="shared" si="5"/>
        <v>0</v>
      </c>
      <c r="H14">
        <f t="shared" si="6"/>
        <v>0</v>
      </c>
      <c r="I14">
        <f t="shared" si="7"/>
        <v>0</v>
      </c>
      <c r="J14">
        <f t="shared" si="8"/>
        <v>0</v>
      </c>
      <c r="K14">
        <f t="shared" si="9"/>
        <v>0</v>
      </c>
      <c r="L14">
        <f t="shared" si="10"/>
        <v>0</v>
      </c>
      <c r="M14">
        <f t="shared" si="11"/>
        <v>0</v>
      </c>
      <c r="N14">
        <f t="shared" si="12"/>
        <v>0</v>
      </c>
      <c r="O14">
        <f t="shared" si="13"/>
        <v>0</v>
      </c>
      <c r="P14" s="1">
        <v>0</v>
      </c>
      <c r="Q14" s="1">
        <v>1</v>
      </c>
      <c r="R14">
        <f t="shared" si="16"/>
        <v>0</v>
      </c>
      <c r="S14">
        <f t="shared" si="17"/>
        <v>0</v>
      </c>
      <c r="T14">
        <f t="shared" si="18"/>
        <v>0</v>
      </c>
      <c r="U14">
        <f t="shared" si="19"/>
        <v>0</v>
      </c>
      <c r="V14">
        <f t="shared" si="20"/>
        <v>0</v>
      </c>
      <c r="W14">
        <f t="shared" si="21"/>
        <v>0</v>
      </c>
      <c r="X14">
        <f t="shared" si="22"/>
        <v>0</v>
      </c>
      <c r="Y14" s="1">
        <v>0</v>
      </c>
      <c r="Z14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mixed</vt:lpstr>
      <vt:lpstr>men</vt:lpstr>
      <vt:lpstr>women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Thom</dc:creator>
  <cp:lastModifiedBy>Howard Thom</cp:lastModifiedBy>
  <dcterms:created xsi:type="dcterms:W3CDTF">2021-09-29T13:55:54Z</dcterms:created>
  <dcterms:modified xsi:type="dcterms:W3CDTF">2021-09-29T17:14:20Z</dcterms:modified>
</cp:coreProperties>
</file>