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Questa_cartella_di_lavoro"/>
  <xr:revisionPtr revIDLastSave="0" documentId="13_ncr:1_{1D106A1C-CF76-4E72-A4AD-0240D5AB1303}" xr6:coauthVersionLast="36" xr6:coauthVersionMax="40" xr10:uidLastSave="{00000000-0000-0000-0000-000000000000}"/>
  <bookViews>
    <workbookView xWindow="1500" yWindow="1500" windowWidth="17280" windowHeight="8970" xr2:uid="{00000000-000D-0000-FFFF-FFFF00000000}"/>
  </bookViews>
  <sheets>
    <sheet name="Main" sheetId="1" r:id="rId1"/>
    <sheet name="Foglio utile" sheetId="2" r:id="rId2"/>
  </sheets>
  <definedNames>
    <definedName name="_xlnm._FilterDatabase" localSheetId="0" hidden="1">Main!$A$1:$H$61</definedName>
    <definedName name="RefController_nome">Controller[Lista Controller]</definedName>
    <definedName name="RefTipo">Tipo[]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4" i="1" l="1"/>
  <c r="E45" i="1"/>
  <c r="E44" i="1"/>
  <c r="E43" i="1"/>
  <c r="E42" i="1"/>
  <c r="E41" i="1"/>
  <c r="E40" i="1"/>
  <c r="E38" i="1"/>
  <c r="E37" i="1"/>
  <c r="B37" i="1" s="1"/>
  <c r="E36" i="1"/>
  <c r="E35" i="1"/>
  <c r="E34" i="1"/>
  <c r="E33" i="1"/>
  <c r="E59" i="1"/>
  <c r="E58" i="1"/>
  <c r="F58" i="1" s="1"/>
  <c r="E57" i="1"/>
  <c r="E56" i="1"/>
  <c r="F56" i="1" s="1"/>
  <c r="E55" i="1"/>
  <c r="E54" i="1"/>
  <c r="F54" i="1" s="1"/>
  <c r="F59" i="1"/>
  <c r="F44" i="1" l="1"/>
  <c r="F37" i="1"/>
  <c r="E52" i="1"/>
  <c r="E51" i="1"/>
  <c r="F51" i="1" s="1"/>
  <c r="E50" i="1"/>
  <c r="E49" i="1"/>
  <c r="F49" i="1" s="1"/>
  <c r="E48" i="1"/>
  <c r="E47" i="1"/>
  <c r="F47" i="1" s="1"/>
  <c r="F52" i="1" l="1"/>
  <c r="F45" i="1"/>
  <c r="F42" i="1"/>
  <c r="F40" i="1"/>
  <c r="F46" i="1"/>
  <c r="F53" i="1"/>
  <c r="F60" i="1"/>
  <c r="B61" i="1"/>
  <c r="F61" i="1"/>
  <c r="F38" i="1" l="1"/>
  <c r="F35" i="1"/>
  <c r="F33" i="1"/>
  <c r="B3" i="1" l="1"/>
  <c r="B4" i="1"/>
  <c r="F4" i="1"/>
  <c r="F27" i="1" l="1"/>
  <c r="B5" i="1" l="1"/>
  <c r="B6" i="1"/>
  <c r="B8" i="1"/>
  <c r="B7" i="1"/>
  <c r="B9" i="1"/>
  <c r="B10" i="1"/>
  <c r="B11" i="1"/>
  <c r="B12" i="1"/>
  <c r="B13" i="1"/>
  <c r="B14" i="1"/>
  <c r="B15" i="1"/>
  <c r="B16" i="1"/>
  <c r="B17" i="1"/>
  <c r="B18" i="1" s="1"/>
  <c r="B22" i="1"/>
  <c r="B24" i="1" s="1"/>
  <c r="B25" i="1"/>
  <c r="B26" i="1"/>
  <c r="B30" i="1"/>
  <c r="B31" i="1"/>
  <c r="B2" i="1"/>
  <c r="F12" i="1"/>
  <c r="F15" i="1"/>
  <c r="F2" i="1"/>
  <c r="F5" i="1"/>
  <c r="F6" i="1"/>
  <c r="F8" i="1"/>
  <c r="F7" i="1"/>
  <c r="F9" i="1"/>
  <c r="F10" i="1"/>
  <c r="F11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9" i="1"/>
  <c r="B55" i="1" l="1"/>
  <c r="B58" i="1"/>
  <c r="B54" i="1"/>
  <c r="B56" i="1"/>
  <c r="B57" i="1"/>
  <c r="B59" i="1"/>
  <c r="B52" i="1"/>
  <c r="B51" i="1"/>
  <c r="B48" i="1"/>
  <c r="B50" i="1"/>
  <c r="B47" i="1"/>
  <c r="B49" i="1"/>
  <c r="B46" i="1"/>
  <c r="B38" i="1"/>
  <c r="B45" i="1"/>
  <c r="B43" i="1"/>
  <c r="B53" i="1"/>
  <c r="B42" i="1"/>
  <c r="B60" i="1"/>
  <c r="B41" i="1"/>
  <c r="B40" i="1"/>
  <c r="B33" i="1"/>
  <c r="B34" i="1"/>
  <c r="B35" i="1"/>
  <c r="B36" i="1"/>
  <c r="B39" i="1"/>
  <c r="B29" i="1"/>
  <c r="B27" i="1"/>
  <c r="B20" i="1"/>
  <c r="B19" i="1"/>
  <c r="B21" i="1"/>
  <c r="B32" i="1"/>
  <c r="B23" i="1"/>
  <c r="B28" i="1"/>
</calcChain>
</file>

<file path=xl/sharedStrings.xml><?xml version="1.0" encoding="utf-8"?>
<sst xmlns="http://schemas.openxmlformats.org/spreadsheetml/2006/main" count="297" uniqueCount="171">
  <si>
    <t>Nome gabbia logica</t>
  </si>
  <si>
    <t>Codice gabbia logica</t>
  </si>
  <si>
    <t>Commento</t>
  </si>
  <si>
    <t>Registrazione ASD</t>
  </si>
  <si>
    <t>Homepage</t>
  </si>
  <si>
    <t>Homepage del gestionale. Si apre con calendario e eventi della giornata</t>
  </si>
  <si>
    <t>Segreteria</t>
  </si>
  <si>
    <t>Gestione attività</t>
  </si>
  <si>
    <t>Report e statistiche</t>
  </si>
  <si>
    <t>Chi siamo</t>
  </si>
  <si>
    <t>Contatti</t>
  </si>
  <si>
    <t>Pagamenti</t>
  </si>
  <si>
    <t>Collaboratori interni</t>
  </si>
  <si>
    <t>Collaboratori esterni</t>
  </si>
  <si>
    <t>Stagisti</t>
  </si>
  <si>
    <t>Insegnanti</t>
  </si>
  <si>
    <t>Effettuati</t>
  </si>
  <si>
    <t>Ricevuti</t>
  </si>
  <si>
    <t>M110</t>
  </si>
  <si>
    <t>M111</t>
  </si>
  <si>
    <t>M112</t>
  </si>
  <si>
    <t>M113</t>
  </si>
  <si>
    <t>M114</t>
  </si>
  <si>
    <t>M120</t>
  </si>
  <si>
    <t>M121</t>
  </si>
  <si>
    <t>M122</t>
  </si>
  <si>
    <t>M210</t>
  </si>
  <si>
    <t>Discipline</t>
  </si>
  <si>
    <t>Corsi</t>
  </si>
  <si>
    <t>Pacchetti</t>
  </si>
  <si>
    <t>Sale</t>
  </si>
  <si>
    <t>Programmazione</t>
  </si>
  <si>
    <t>Allievi</t>
  </si>
  <si>
    <t>Tessere</t>
  </si>
  <si>
    <t>Fornitori</t>
  </si>
  <si>
    <t>M211</t>
  </si>
  <si>
    <t>M220</t>
  </si>
  <si>
    <t>M310</t>
  </si>
  <si>
    <t>M320</t>
  </si>
  <si>
    <t>M340</t>
  </si>
  <si>
    <t>M330</t>
  </si>
  <si>
    <t>M350</t>
  </si>
  <si>
    <t>M000</t>
  </si>
  <si>
    <t>A000</t>
  </si>
  <si>
    <t>A010</t>
  </si>
  <si>
    <t>A030</t>
  </si>
  <si>
    <t>VOCE MENU'</t>
  </si>
  <si>
    <t>B005</t>
  </si>
  <si>
    <t>L'utente accede al gestionale all'ASD già registrata</t>
  </si>
  <si>
    <t>B006</t>
  </si>
  <si>
    <t>Avverte l'utente che il login è andato a buon fine e lo reindirizza alla M000 dopo qualche secondo</t>
  </si>
  <si>
    <t>B007</t>
  </si>
  <si>
    <t>Avverte l'utente che il login non è andato a buon fine e lo reindirizza alla B005</t>
  </si>
  <si>
    <t>A011</t>
  </si>
  <si>
    <t>C000</t>
  </si>
  <si>
    <t>Contiene le foto del gruppo di lavoro</t>
  </si>
  <si>
    <t>Contiene tutti  i recapiti del gruppo di lavoro</t>
  </si>
  <si>
    <t>C010</t>
  </si>
  <si>
    <t>D000</t>
  </si>
  <si>
    <t>Account personale</t>
  </si>
  <si>
    <t>Permette di modificare l'anagrafica dell'utente acceduto</t>
  </si>
  <si>
    <t>welcome</t>
  </si>
  <si>
    <t>Tipo</t>
  </si>
  <si>
    <t>Pagina</t>
  </si>
  <si>
    <t>Menu</t>
  </si>
  <si>
    <t>Link</t>
  </si>
  <si>
    <t>Da definire</t>
  </si>
  <si>
    <t>Controller</t>
  </si>
  <si>
    <t>Tipi di pagina</t>
  </si>
  <si>
    <t>Lista Controller</t>
  </si>
  <si>
    <t>MainController</t>
  </si>
  <si>
    <t>Uso</t>
  </si>
  <si>
    <t>Metodi</t>
  </si>
  <si>
    <t>Nome file</t>
  </si>
  <si>
    <t>boot</t>
  </si>
  <si>
    <t>Nessun controller</t>
  </si>
  <si>
    <t>Rotta</t>
  </si>
  <si>
    <t>contacts</t>
  </si>
  <si>
    <t>Benvenuto</t>
  </si>
  <si>
    <t>login</t>
  </si>
  <si>
    <t>Accedi al Gestionale</t>
  </si>
  <si>
    <t>Registrazione ASD effettuata</t>
  </si>
  <si>
    <t>homepage</t>
  </si>
  <si>
    <t>view</t>
  </si>
  <si>
    <t>Login fallito</t>
  </si>
  <si>
    <t>Registrazione socio fondatore</t>
  </si>
  <si>
    <t>Registrazione finita</t>
  </si>
  <si>
    <t>Redirect</t>
  </si>
  <si>
    <t>Login effettuato</t>
  </si>
  <si>
    <t>Amministrazione</t>
  </si>
  <si>
    <t>Personale</t>
  </si>
  <si>
    <t>Iscritti</t>
  </si>
  <si>
    <t>managment</t>
  </si>
  <si>
    <t>secretariat</t>
  </si>
  <si>
    <t>mng_activity</t>
  </si>
  <si>
    <t>HomeController</t>
  </si>
  <si>
    <t>Sottomenu</t>
  </si>
  <si>
    <t>report_stats</t>
  </si>
  <si>
    <t>Pagina con i report e le statisiche del gestionale</t>
  </si>
  <si>
    <t>staff</t>
  </si>
  <si>
    <t>StaffController</t>
  </si>
  <si>
    <t>collab-int</t>
  </si>
  <si>
    <t>collab-ext</t>
  </si>
  <si>
    <t>trainee</t>
  </si>
  <si>
    <t>teacher</t>
  </si>
  <si>
    <t>earn</t>
  </si>
  <si>
    <t>outflow</t>
  </si>
  <si>
    <t>payments</t>
  </si>
  <si>
    <t>subscribers</t>
  </si>
  <si>
    <t>students</t>
  </si>
  <si>
    <t>cards</t>
  </si>
  <si>
    <t>vendors</t>
  </si>
  <si>
    <t>disciplines</t>
  </si>
  <si>
    <t>courses</t>
  </si>
  <si>
    <t>rooms</t>
  </si>
  <si>
    <t>packages</t>
  </si>
  <si>
    <t>scheduling</t>
  </si>
  <si>
    <t>SubscriberController</t>
  </si>
  <si>
    <t>PaymentController</t>
  </si>
  <si>
    <t>VendorController</t>
  </si>
  <si>
    <t>ActivityController</t>
  </si>
  <si>
    <t>Pagina con messaggio di benvenuto per le ASD al momento della registrazione della prima ASD</t>
  </si>
  <si>
    <t>Form di registrazione ASD</t>
  </si>
  <si>
    <t>Messaggio di registrazione riuscita per l'ASD</t>
  </si>
  <si>
    <t>Successivamente la registrazione ASD si deve registrare il primo socio fondatore (è mostrata solo una volta)</t>
  </si>
  <si>
    <t>Messaggio di registrazione riuscita per il socio fondatore</t>
  </si>
  <si>
    <t>A025</t>
  </si>
  <si>
    <t>Fondatori</t>
  </si>
  <si>
    <t>M213</t>
  </si>
  <si>
    <t>M216</t>
  </si>
  <si>
    <t>founders</t>
  </si>
  <si>
    <t>BootController</t>
  </si>
  <si>
    <t>boot-asd-done</t>
  </si>
  <si>
    <t>boot-socio</t>
  </si>
  <si>
    <t>boot-finished</t>
  </si>
  <si>
    <t>login-done</t>
  </si>
  <si>
    <t>our-team</t>
  </si>
  <si>
    <t>settings-account</t>
  </si>
  <si>
    <t>login-failure</t>
  </si>
  <si>
    <t>A001</t>
  </si>
  <si>
    <t>Redirect a A000</t>
  </si>
  <si>
    <t>Redirect a A000, con avviso di effettuare la registrazione prima</t>
  </si>
  <si>
    <t>CourseController</t>
  </si>
  <si>
    <t>DisciplineController</t>
  </si>
  <si>
    <t>M311</t>
  </si>
  <si>
    <t>Azione</t>
  </si>
  <si>
    <t>M312</t>
  </si>
  <si>
    <t>M313</t>
  </si>
  <si>
    <t>M314</t>
  </si>
  <si>
    <t>M315</t>
  </si>
  <si>
    <t>M321</t>
  </si>
  <si>
    <t>M322</t>
  </si>
  <si>
    <t>M323</t>
  </si>
  <si>
    <t>M324</t>
  </si>
  <si>
    <t>M325</t>
  </si>
  <si>
    <t>PackageController</t>
  </si>
  <si>
    <t>M331</t>
  </si>
  <si>
    <t>M332</t>
  </si>
  <si>
    <t>M333</t>
  </si>
  <si>
    <t>M334</t>
  </si>
  <si>
    <t>M335</t>
  </si>
  <si>
    <t>M336</t>
  </si>
  <si>
    <t>M341</t>
  </si>
  <si>
    <t>M342</t>
  </si>
  <si>
    <t>M343</t>
  </si>
  <si>
    <t>M344</t>
  </si>
  <si>
    <t>M345</t>
  </si>
  <si>
    <t>M346</t>
  </si>
  <si>
    <t>RoomController</t>
  </si>
  <si>
    <t>M316</t>
  </si>
  <si>
    <t>M326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</si>
</sst>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18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5F6574-56C3-4E36-86AD-16F4E970F9D2}" name="Tabella4" displayName="Tabella4" ref="A1:H61" dataDxfId="17">
  <autoFilter ref="A1:H61" xr:uid="{34684D11-7ACD-45A4-AA96-0CE6C7239D98}"/>
  <tableColumns count="8">
    <tableColumn id="1" xr3:uid="{E7D98D43-EB7B-46CE-B0B0-C555D83773A6}" name="Codice gabbia logica" dataDxfId="16" totalsRowDxfId="15"/>
    <tableColumn id="8" xr3:uid="{CAF26B0C-D3E2-4A71-A7C5-519E983C334C}" name="Rotta" dataDxfId="14" totalsRowDxfId="13">
      <calculatedColumnFormula>"/" &amp; E2</calculatedColumnFormula>
    </tableColumn>
    <tableColumn id="2" xr3:uid="{DB39DBBD-231C-4393-B53A-31DA54EF2B6B}" name="Tipo" dataDxfId="12" totalsRowDxfId="11"/>
    <tableColumn id="3" xr3:uid="{267C913B-0C60-4A11-8D31-6129F6A6699A}" name="Nome gabbia logica" dataDxfId="10" totalsRowDxfId="9"/>
    <tableColumn id="5" xr3:uid="{251AE08F-697F-47EC-9FB6-7CEF1CCB916E}" name="view" dataDxfId="8" totalsRowDxfId="7"/>
    <tableColumn id="6" xr3:uid="{E87D751D-6B30-48F2-95B8-E2DCF4172ECA}" name="Nome file" dataDxfId="6">
      <calculatedColumnFormula>IF($E2="Da definire",$E2,_xlfn.CONCAT($E2,".blade.php"))</calculatedColumnFormula>
    </tableColumn>
    <tableColumn id="9" xr3:uid="{C8498EB6-2C5F-47B9-B993-99AA78B7EEAA}" name="Controller" dataDxfId="5"/>
    <tableColumn id="10" xr3:uid="{E6E3AEA2-F019-429B-B8B1-54C1BCAF6687}" name="Commento" dataDxfId="4" totalsRowDxfId="3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120F09-8607-4F6A-A989-7184307236A1}" name="Tipo" displayName="Tipo" ref="B1:B9" totalsRowShown="0" headerRowDxfId="2" tableBorderDxfId="1">
  <autoFilter ref="B1:B9" xr:uid="{B0803B6A-3448-4A89-AC43-1127F3DBD833}"/>
  <sortState ref="B2:B8">
    <sortCondition ref="B1:B8"/>
  </sortState>
  <tableColumns count="1">
    <tableColumn id="1" xr3:uid="{95A47413-48BC-4507-BE9E-0DFA740DC4DC}" name="Tipi di pagina" dataDxfId="0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EB191B-AAFD-4BAD-99ED-0DD03E7FDD83}" name="Controller" displayName="Controller" ref="D1:F14" totalsRowShown="0">
  <autoFilter ref="D1:F14" xr:uid="{9EA61670-8253-4254-86AD-28C3B329F5D3}"/>
  <tableColumns count="3">
    <tableColumn id="1" xr3:uid="{E6EB4648-CAD0-4CE7-869C-586CA62C413B}" name="Lista Controller"/>
    <tableColumn id="2" xr3:uid="{30B83ADB-4D73-456A-A100-7DBCD58666F9}" name="Metodi"/>
    <tableColumn id="3" xr3:uid="{AF0CC4BA-02C3-4FDA-8154-BC4CBB53201E}" name="Us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2"/>
  <dimension ref="A1:I61"/>
  <sheetViews>
    <sheetView tabSelected="1" topLeftCell="A31" zoomScale="115" zoomScaleNormal="115" workbookViewId="0">
      <selection activeCell="G45" sqref="G45"/>
    </sheetView>
  </sheetViews>
  <sheetFormatPr defaultColWidth="8.85546875" defaultRowHeight="15" outlineLevelRow="2" x14ac:dyDescent="0.25"/>
  <cols>
    <col min="1" max="1" width="20.5703125" style="14" bestFit="1" customWidth="1"/>
    <col min="2" max="2" width="27.140625" style="13" bestFit="1" customWidth="1"/>
    <col min="3" max="3" width="13" style="12" customWidth="1"/>
    <col min="4" max="4" width="35.5703125" style="11" bestFit="1" customWidth="1"/>
    <col min="5" max="5" width="18.42578125" style="15" customWidth="1"/>
    <col min="6" max="6" width="24.42578125" style="13" bestFit="1" customWidth="1"/>
    <col min="7" max="7" width="17.7109375" bestFit="1" customWidth="1"/>
    <col min="8" max="8" width="88.42578125" style="13" bestFit="1" customWidth="1"/>
    <col min="9" max="9" width="89.7109375" style="11" bestFit="1" customWidth="1"/>
    <col min="10" max="10" width="28.7109375" style="13" customWidth="1"/>
    <col min="11" max="12" width="8.85546875" style="13"/>
    <col min="13" max="13" width="19" style="13" bestFit="1" customWidth="1"/>
    <col min="14" max="16384" width="8.85546875" style="13"/>
  </cols>
  <sheetData>
    <row r="1" spans="1:9" x14ac:dyDescent="0.25">
      <c r="A1" s="11" t="s">
        <v>1</v>
      </c>
      <c r="B1" s="13" t="s">
        <v>76</v>
      </c>
      <c r="C1" s="12" t="s">
        <v>62</v>
      </c>
      <c r="D1" s="11" t="s">
        <v>0</v>
      </c>
      <c r="E1" s="13" t="s">
        <v>83</v>
      </c>
      <c r="F1" s="13" t="s">
        <v>73</v>
      </c>
      <c r="G1" s="13" t="s">
        <v>67</v>
      </c>
      <c r="H1" s="11" t="s">
        <v>2</v>
      </c>
      <c r="I1" s="13"/>
    </row>
    <row r="2" spans="1:9" ht="19.899999999999999" customHeight="1" x14ac:dyDescent="0.25">
      <c r="A2" s="18" t="s">
        <v>43</v>
      </c>
      <c r="B2" s="18" t="str">
        <f>"/" &amp; E2</f>
        <v>/welcome</v>
      </c>
      <c r="C2" s="18" t="s">
        <v>63</v>
      </c>
      <c r="D2" s="19" t="s">
        <v>78</v>
      </c>
      <c r="E2" s="20" t="s">
        <v>61</v>
      </c>
      <c r="F2" s="18" t="str">
        <f t="shared" ref="F2:F61" si="0">IF($E2="Da definire",$E2,_xlfn.CONCAT($E2,".blade.php"))</f>
        <v>welcome.blade.php</v>
      </c>
      <c r="G2" s="18" t="s">
        <v>131</v>
      </c>
      <c r="H2" s="19" t="s">
        <v>121</v>
      </c>
      <c r="I2" s="13"/>
    </row>
    <row r="3" spans="1:9" ht="19.899999999999999" customHeight="1" outlineLevel="1" x14ac:dyDescent="0.25">
      <c r="A3" s="18"/>
      <c r="B3" s="18" t="str">
        <f>"/" &amp; E3</f>
        <v>/</v>
      </c>
      <c r="C3" s="18" t="s">
        <v>87</v>
      </c>
      <c r="D3" s="19"/>
      <c r="E3" s="20"/>
      <c r="F3" s="18"/>
      <c r="G3" s="18" t="s">
        <v>131</v>
      </c>
      <c r="H3" s="19" t="s">
        <v>140</v>
      </c>
      <c r="I3" s="13"/>
    </row>
    <row r="4" spans="1:9" ht="19.899999999999999" customHeight="1" outlineLevel="1" x14ac:dyDescent="0.25">
      <c r="A4" s="18" t="s">
        <v>139</v>
      </c>
      <c r="B4" s="18" t="str">
        <f>"/" &amp; E4 &amp; "/redirect"</f>
        <v>/welcome/redirect</v>
      </c>
      <c r="C4" s="18" t="s">
        <v>87</v>
      </c>
      <c r="D4" s="19"/>
      <c r="E4" s="20" t="s">
        <v>61</v>
      </c>
      <c r="F4" s="18" t="str">
        <f t="shared" si="0"/>
        <v>welcome.blade.php</v>
      </c>
      <c r="G4" s="18" t="s">
        <v>131</v>
      </c>
      <c r="H4" s="19" t="s">
        <v>141</v>
      </c>
      <c r="I4" s="13"/>
    </row>
    <row r="5" spans="1:9" ht="19.899999999999999" customHeight="1" x14ac:dyDescent="0.25">
      <c r="A5" s="18" t="s">
        <v>44</v>
      </c>
      <c r="B5" s="18" t="str">
        <f t="shared" ref="B5:B17" si="1">"/" &amp; E5</f>
        <v>/boot</v>
      </c>
      <c r="C5" s="18" t="s">
        <v>63</v>
      </c>
      <c r="D5" s="19" t="s">
        <v>3</v>
      </c>
      <c r="E5" s="20" t="s">
        <v>74</v>
      </c>
      <c r="F5" s="18" t="str">
        <f t="shared" si="0"/>
        <v>boot.blade.php</v>
      </c>
      <c r="G5" s="18" t="s">
        <v>131</v>
      </c>
      <c r="H5" s="19" t="s">
        <v>122</v>
      </c>
      <c r="I5" s="13"/>
    </row>
    <row r="6" spans="1:9" ht="19.899999999999999" customHeight="1" x14ac:dyDescent="0.25">
      <c r="A6" s="18" t="s">
        <v>53</v>
      </c>
      <c r="B6" s="18" t="str">
        <f t="shared" si="1"/>
        <v>/boot-asd-done</v>
      </c>
      <c r="C6" s="18" t="s">
        <v>63</v>
      </c>
      <c r="D6" s="19" t="s">
        <v>81</v>
      </c>
      <c r="E6" s="20" t="s">
        <v>132</v>
      </c>
      <c r="F6" s="18" t="str">
        <f t="shared" si="0"/>
        <v>boot-asd-done.blade.php</v>
      </c>
      <c r="G6" s="18" t="s">
        <v>131</v>
      </c>
      <c r="H6" s="19" t="s">
        <v>123</v>
      </c>
      <c r="I6" s="13"/>
    </row>
    <row r="7" spans="1:9" ht="19.899999999999999" customHeight="1" x14ac:dyDescent="0.25">
      <c r="A7" s="18" t="s">
        <v>126</v>
      </c>
      <c r="B7" s="18" t="str">
        <f t="shared" si="1"/>
        <v>/boot-socio</v>
      </c>
      <c r="C7" s="18" t="s">
        <v>63</v>
      </c>
      <c r="D7" s="19" t="s">
        <v>85</v>
      </c>
      <c r="E7" s="20" t="s">
        <v>133</v>
      </c>
      <c r="F7" s="18" t="str">
        <f>IF($E7="Da definire",$E7,_xlfn.CONCAT($E7,".blade.php"))</f>
        <v>boot-socio.blade.php</v>
      </c>
      <c r="G7" s="18" t="s">
        <v>131</v>
      </c>
      <c r="H7" s="19" t="s">
        <v>124</v>
      </c>
      <c r="I7" s="12"/>
    </row>
    <row r="8" spans="1:9" ht="19.899999999999999" customHeight="1" x14ac:dyDescent="0.25">
      <c r="A8" s="18" t="s">
        <v>45</v>
      </c>
      <c r="B8" s="18" t="str">
        <f t="shared" si="1"/>
        <v>/boot-finished</v>
      </c>
      <c r="C8" s="18" t="s">
        <v>63</v>
      </c>
      <c r="D8" s="19" t="s">
        <v>86</v>
      </c>
      <c r="E8" s="20" t="s">
        <v>134</v>
      </c>
      <c r="F8" s="18" t="str">
        <f t="shared" si="0"/>
        <v>boot-finished.blade.php</v>
      </c>
      <c r="G8" s="18" t="s">
        <v>131</v>
      </c>
      <c r="H8" s="19" t="s">
        <v>125</v>
      </c>
      <c r="I8" s="12"/>
    </row>
    <row r="9" spans="1:9" ht="19.899999999999999" customHeight="1" x14ac:dyDescent="0.25">
      <c r="A9" s="18" t="s">
        <v>47</v>
      </c>
      <c r="B9" s="18" t="str">
        <f t="shared" si="1"/>
        <v>/login</v>
      </c>
      <c r="C9" s="18" t="s">
        <v>63</v>
      </c>
      <c r="D9" s="19" t="s">
        <v>80</v>
      </c>
      <c r="E9" s="20" t="s">
        <v>79</v>
      </c>
      <c r="F9" s="18" t="str">
        <f t="shared" si="0"/>
        <v>login.blade.php</v>
      </c>
      <c r="G9" s="18" t="s">
        <v>131</v>
      </c>
      <c r="H9" s="19" t="s">
        <v>48</v>
      </c>
      <c r="I9" s="12"/>
    </row>
    <row r="10" spans="1:9" ht="19.899999999999999" customHeight="1" x14ac:dyDescent="0.25">
      <c r="A10" s="18" t="s">
        <v>49</v>
      </c>
      <c r="B10" s="18" t="str">
        <f t="shared" si="1"/>
        <v>/login-done</v>
      </c>
      <c r="C10" s="18" t="s">
        <v>63</v>
      </c>
      <c r="D10" s="19" t="s">
        <v>88</v>
      </c>
      <c r="E10" s="20" t="s">
        <v>135</v>
      </c>
      <c r="F10" s="18" t="str">
        <f t="shared" si="0"/>
        <v>login-done.blade.php</v>
      </c>
      <c r="G10" s="18" t="s">
        <v>131</v>
      </c>
      <c r="H10" s="19" t="s">
        <v>50</v>
      </c>
      <c r="I10" s="13"/>
    </row>
    <row r="11" spans="1:9" ht="19.899999999999999" customHeight="1" x14ac:dyDescent="0.25">
      <c r="A11" s="18" t="s">
        <v>51</v>
      </c>
      <c r="B11" s="18" t="str">
        <f t="shared" si="1"/>
        <v>/login-failure</v>
      </c>
      <c r="C11" s="18" t="s">
        <v>63</v>
      </c>
      <c r="D11" s="19" t="s">
        <v>84</v>
      </c>
      <c r="E11" s="20" t="s">
        <v>138</v>
      </c>
      <c r="F11" s="18" t="str">
        <f t="shared" si="0"/>
        <v>login-failure.blade.php</v>
      </c>
      <c r="G11" s="18" t="s">
        <v>131</v>
      </c>
      <c r="H11" s="19" t="s">
        <v>52</v>
      </c>
      <c r="I11" s="13"/>
    </row>
    <row r="12" spans="1:9" ht="19.899999999999999" customHeight="1" x14ac:dyDescent="0.25">
      <c r="A12" s="18" t="s">
        <v>54</v>
      </c>
      <c r="B12" s="18" t="str">
        <f t="shared" si="1"/>
        <v>/our-team</v>
      </c>
      <c r="C12" s="18" t="s">
        <v>63</v>
      </c>
      <c r="D12" s="19" t="s">
        <v>9</v>
      </c>
      <c r="E12" s="20" t="s">
        <v>136</v>
      </c>
      <c r="F12" s="18" t="str">
        <f t="shared" si="0"/>
        <v>our-team.blade.php</v>
      </c>
      <c r="G12" s="18" t="s">
        <v>131</v>
      </c>
      <c r="H12" s="19" t="s">
        <v>55</v>
      </c>
      <c r="I12" s="13"/>
    </row>
    <row r="13" spans="1:9" ht="19.899999999999999" customHeight="1" x14ac:dyDescent="0.25">
      <c r="A13" s="18" t="s">
        <v>57</v>
      </c>
      <c r="B13" s="18" t="str">
        <f t="shared" si="1"/>
        <v>/contacts</v>
      </c>
      <c r="C13" s="18" t="s">
        <v>63</v>
      </c>
      <c r="D13" s="19" t="s">
        <v>10</v>
      </c>
      <c r="E13" s="20" t="s">
        <v>77</v>
      </c>
      <c r="F13" s="18" t="str">
        <f t="shared" si="0"/>
        <v>contacts.blade.php</v>
      </c>
      <c r="G13" s="18" t="s">
        <v>131</v>
      </c>
      <c r="H13" s="19" t="s">
        <v>56</v>
      </c>
      <c r="I13" s="13"/>
    </row>
    <row r="14" spans="1:9" ht="19.899999999999999" customHeight="1" x14ac:dyDescent="0.25">
      <c r="A14" s="18" t="s">
        <v>58</v>
      </c>
      <c r="B14" s="18" t="str">
        <f t="shared" si="1"/>
        <v>/settings-account</v>
      </c>
      <c r="C14" s="18" t="s">
        <v>63</v>
      </c>
      <c r="D14" s="19" t="s">
        <v>59</v>
      </c>
      <c r="E14" s="20" t="s">
        <v>137</v>
      </c>
      <c r="F14" s="18" t="str">
        <f t="shared" si="0"/>
        <v>settings-account.blade.php</v>
      </c>
      <c r="G14" s="18" t="s">
        <v>131</v>
      </c>
      <c r="H14" s="19" t="s">
        <v>60</v>
      </c>
      <c r="I14" s="13"/>
    </row>
    <row r="15" spans="1:9" ht="19.899999999999999" customHeight="1" x14ac:dyDescent="0.25">
      <c r="A15" s="28" t="s">
        <v>42</v>
      </c>
      <c r="B15" s="28" t="str">
        <f t="shared" si="1"/>
        <v>/homepage</v>
      </c>
      <c r="C15" s="28" t="s">
        <v>63</v>
      </c>
      <c r="D15" s="24" t="s">
        <v>4</v>
      </c>
      <c r="E15" s="28" t="s">
        <v>82</v>
      </c>
      <c r="F15" s="28" t="str">
        <f t="shared" si="0"/>
        <v>homepage.blade.php</v>
      </c>
      <c r="G15" s="28" t="s">
        <v>70</v>
      </c>
      <c r="H15" s="24" t="s">
        <v>5</v>
      </c>
      <c r="I15" s="13"/>
    </row>
    <row r="16" spans="1:9" ht="19.899999999999999" customHeight="1" x14ac:dyDescent="0.25">
      <c r="A16" s="26"/>
      <c r="B16" s="26" t="str">
        <f t="shared" si="1"/>
        <v>/managment</v>
      </c>
      <c r="C16" s="26" t="s">
        <v>64</v>
      </c>
      <c r="D16" s="23" t="s">
        <v>89</v>
      </c>
      <c r="E16" s="26" t="s">
        <v>92</v>
      </c>
      <c r="F16" s="26" t="str">
        <f t="shared" si="0"/>
        <v>managment.blade.php</v>
      </c>
      <c r="G16" s="26" t="s">
        <v>95</v>
      </c>
      <c r="H16" s="23" t="s">
        <v>46</v>
      </c>
      <c r="I16" s="13"/>
    </row>
    <row r="17" spans="1:9" ht="19.899999999999999" customHeight="1" outlineLevel="1" x14ac:dyDescent="0.25">
      <c r="A17" s="27" t="s">
        <v>18</v>
      </c>
      <c r="B17" s="27" t="str">
        <f t="shared" si="1"/>
        <v>/staff</v>
      </c>
      <c r="C17" s="27" t="s">
        <v>96</v>
      </c>
      <c r="D17" s="21" t="s">
        <v>90</v>
      </c>
      <c r="E17" s="27" t="s">
        <v>99</v>
      </c>
      <c r="F17" s="27" t="str">
        <f t="shared" si="0"/>
        <v>staff.blade.php</v>
      </c>
      <c r="G17" s="27" t="s">
        <v>100</v>
      </c>
      <c r="H17" s="21" t="s">
        <v>46</v>
      </c>
      <c r="I17" s="13"/>
    </row>
    <row r="18" spans="1:9" ht="19.899999999999999" customHeight="1" outlineLevel="1" x14ac:dyDescent="0.25">
      <c r="A18" s="25" t="s">
        <v>19</v>
      </c>
      <c r="B18" s="25" t="str">
        <f>$B$17 &amp; "/" &amp; E18</f>
        <v>/staff/collab-int</v>
      </c>
      <c r="C18" s="25" t="s">
        <v>63</v>
      </c>
      <c r="D18" s="22" t="s">
        <v>12</v>
      </c>
      <c r="E18" s="25" t="s">
        <v>101</v>
      </c>
      <c r="F18" s="25" t="str">
        <f t="shared" si="0"/>
        <v>collab-int.blade.php</v>
      </c>
      <c r="G18" s="25" t="s">
        <v>100</v>
      </c>
      <c r="H18" s="22"/>
      <c r="I18" s="13"/>
    </row>
    <row r="19" spans="1:9" ht="19.899999999999999" customHeight="1" outlineLevel="1" x14ac:dyDescent="0.25">
      <c r="A19" s="25" t="s">
        <v>20</v>
      </c>
      <c r="B19" s="25" t="str">
        <f>$B$17 &amp; "/" &amp; E19</f>
        <v>/staff/collab-ext</v>
      </c>
      <c r="C19" s="25" t="s">
        <v>63</v>
      </c>
      <c r="D19" s="22" t="s">
        <v>13</v>
      </c>
      <c r="E19" s="25" t="s">
        <v>102</v>
      </c>
      <c r="F19" s="25" t="str">
        <f t="shared" si="0"/>
        <v>collab-ext.blade.php</v>
      </c>
      <c r="G19" s="25" t="s">
        <v>100</v>
      </c>
      <c r="H19" s="22"/>
      <c r="I19" s="13"/>
    </row>
    <row r="20" spans="1:9" ht="19.899999999999999" customHeight="1" outlineLevel="1" collapsed="1" x14ac:dyDescent="0.25">
      <c r="A20" s="25" t="s">
        <v>21</v>
      </c>
      <c r="B20" s="25" t="str">
        <f>$B$17 &amp; "/" &amp; E20</f>
        <v>/staff/trainee</v>
      </c>
      <c r="C20" s="25" t="s">
        <v>63</v>
      </c>
      <c r="D20" s="22" t="s">
        <v>14</v>
      </c>
      <c r="E20" s="25" t="s">
        <v>103</v>
      </c>
      <c r="F20" s="25" t="str">
        <f t="shared" si="0"/>
        <v>trainee.blade.php</v>
      </c>
      <c r="G20" s="25" t="s">
        <v>100</v>
      </c>
      <c r="H20" s="22"/>
      <c r="I20" s="13"/>
    </row>
    <row r="21" spans="1:9" ht="19.899999999999999" customHeight="1" outlineLevel="1" x14ac:dyDescent="0.25">
      <c r="A21" s="25" t="s">
        <v>22</v>
      </c>
      <c r="B21" s="25" t="str">
        <f>$B$17 &amp; "/" &amp; E21</f>
        <v>/staff/teacher</v>
      </c>
      <c r="C21" s="25" t="s">
        <v>63</v>
      </c>
      <c r="D21" s="22" t="s">
        <v>15</v>
      </c>
      <c r="E21" s="25" t="s">
        <v>104</v>
      </c>
      <c r="F21" s="25" t="str">
        <f t="shared" si="0"/>
        <v>teacher.blade.php</v>
      </c>
      <c r="G21" s="25" t="s">
        <v>100</v>
      </c>
      <c r="H21" s="22"/>
      <c r="I21" s="13"/>
    </row>
    <row r="22" spans="1:9" ht="19.899999999999999" customHeight="1" outlineLevel="1" x14ac:dyDescent="0.25">
      <c r="A22" s="27" t="s">
        <v>23</v>
      </c>
      <c r="B22" s="27" t="str">
        <f>"/" &amp; E22</f>
        <v>/payments</v>
      </c>
      <c r="C22" s="27" t="s">
        <v>96</v>
      </c>
      <c r="D22" s="21" t="s">
        <v>11</v>
      </c>
      <c r="E22" s="27" t="s">
        <v>107</v>
      </c>
      <c r="F22" s="27" t="str">
        <f t="shared" si="0"/>
        <v>payments.blade.php</v>
      </c>
      <c r="G22" s="27" t="s">
        <v>118</v>
      </c>
      <c r="H22" s="21" t="s">
        <v>46</v>
      </c>
      <c r="I22" s="13"/>
    </row>
    <row r="23" spans="1:9" ht="19.899999999999999" customHeight="1" outlineLevel="1" x14ac:dyDescent="0.25">
      <c r="A23" s="25" t="s">
        <v>24</v>
      </c>
      <c r="B23" s="25" t="str">
        <f>$B$22 &amp; "/" &amp; E23</f>
        <v>/payments/outflow</v>
      </c>
      <c r="C23" s="25" t="s">
        <v>63</v>
      </c>
      <c r="D23" s="22" t="s">
        <v>16</v>
      </c>
      <c r="E23" s="25" t="s">
        <v>106</v>
      </c>
      <c r="F23" s="25" t="str">
        <f t="shared" si="0"/>
        <v>outflow.blade.php</v>
      </c>
      <c r="G23" s="25" t="s">
        <v>118</v>
      </c>
      <c r="H23" s="22"/>
      <c r="I23" s="13"/>
    </row>
    <row r="24" spans="1:9" ht="19.899999999999999" customHeight="1" outlineLevel="1" x14ac:dyDescent="0.25">
      <c r="A24" s="25" t="s">
        <v>25</v>
      </c>
      <c r="B24" s="25" t="str">
        <f>$B$22 &amp; "/" &amp; E24</f>
        <v>/payments/earn</v>
      </c>
      <c r="C24" s="25" t="s">
        <v>63</v>
      </c>
      <c r="D24" s="22" t="s">
        <v>17</v>
      </c>
      <c r="E24" s="25" t="s">
        <v>105</v>
      </c>
      <c r="F24" s="25" t="str">
        <f t="shared" si="0"/>
        <v>earn.blade.php</v>
      </c>
      <c r="G24" s="25" t="s">
        <v>118</v>
      </c>
      <c r="H24" s="22"/>
      <c r="I24" s="13"/>
    </row>
    <row r="25" spans="1:9" ht="19.899999999999999" customHeight="1" x14ac:dyDescent="0.25">
      <c r="A25" s="26"/>
      <c r="B25" s="26" t="str">
        <f>"/" &amp; E25</f>
        <v>/secretariat</v>
      </c>
      <c r="C25" s="26" t="s">
        <v>64</v>
      </c>
      <c r="D25" s="23" t="s">
        <v>6</v>
      </c>
      <c r="E25" s="26" t="s">
        <v>93</v>
      </c>
      <c r="F25" s="26" t="str">
        <f t="shared" si="0"/>
        <v>secretariat.blade.php</v>
      </c>
      <c r="G25" s="26" t="s">
        <v>95</v>
      </c>
      <c r="H25" s="23" t="s">
        <v>46</v>
      </c>
      <c r="I25" s="13"/>
    </row>
    <row r="26" spans="1:9" ht="19.899999999999999" customHeight="1" outlineLevel="1" x14ac:dyDescent="0.25">
      <c r="A26" s="27" t="s">
        <v>26</v>
      </c>
      <c r="B26" s="27" t="str">
        <f>"/" &amp; E26</f>
        <v>/subscribers</v>
      </c>
      <c r="C26" s="27" t="s">
        <v>96</v>
      </c>
      <c r="D26" s="21" t="s">
        <v>91</v>
      </c>
      <c r="E26" s="27" t="s">
        <v>108</v>
      </c>
      <c r="F26" s="27" t="str">
        <f t="shared" si="0"/>
        <v>subscribers.blade.php</v>
      </c>
      <c r="G26" s="27" t="s">
        <v>117</v>
      </c>
      <c r="H26" s="21" t="s">
        <v>46</v>
      </c>
      <c r="I26" s="13"/>
    </row>
    <row r="27" spans="1:9" ht="19.899999999999999" customHeight="1" outlineLevel="2" x14ac:dyDescent="0.25">
      <c r="A27" s="25" t="s">
        <v>35</v>
      </c>
      <c r="B27" s="25" t="str">
        <f>$B$26 &amp; "/" &amp; E27</f>
        <v>/subscribers/founders</v>
      </c>
      <c r="C27" s="25" t="s">
        <v>63</v>
      </c>
      <c r="D27" s="22" t="s">
        <v>127</v>
      </c>
      <c r="E27" s="25" t="s">
        <v>130</v>
      </c>
      <c r="F27" s="25" t="str">
        <f t="shared" si="0"/>
        <v>founders.blade.php</v>
      </c>
      <c r="G27" s="25" t="s">
        <v>117</v>
      </c>
      <c r="H27" s="22"/>
      <c r="I27" s="13"/>
    </row>
    <row r="28" spans="1:9" ht="19.899999999999999" customHeight="1" outlineLevel="2" x14ac:dyDescent="0.25">
      <c r="A28" s="25" t="s">
        <v>128</v>
      </c>
      <c r="B28" s="25" t="str">
        <f>$B$26 &amp; "/" &amp; E28</f>
        <v>/subscribers/students</v>
      </c>
      <c r="C28" s="25" t="s">
        <v>63</v>
      </c>
      <c r="D28" s="22" t="s">
        <v>32</v>
      </c>
      <c r="E28" s="25" t="s">
        <v>109</v>
      </c>
      <c r="F28" s="25" t="str">
        <f t="shared" si="0"/>
        <v>students.blade.php</v>
      </c>
      <c r="G28" s="25" t="s">
        <v>117</v>
      </c>
      <c r="H28" s="22"/>
      <c r="I28" s="13"/>
    </row>
    <row r="29" spans="1:9" ht="19.899999999999999" customHeight="1" outlineLevel="2" x14ac:dyDescent="0.25">
      <c r="A29" s="25" t="s">
        <v>129</v>
      </c>
      <c r="B29" s="25" t="str">
        <f>$B$26 &amp; "/" &amp; E29</f>
        <v>/subscribers/cards</v>
      </c>
      <c r="C29" s="25" t="s">
        <v>63</v>
      </c>
      <c r="D29" s="22" t="s">
        <v>33</v>
      </c>
      <c r="E29" s="25" t="s">
        <v>110</v>
      </c>
      <c r="F29" s="25" t="str">
        <f t="shared" si="0"/>
        <v>cards.blade.php</v>
      </c>
      <c r="G29" s="25" t="s">
        <v>117</v>
      </c>
      <c r="H29" s="22"/>
      <c r="I29" s="13"/>
    </row>
    <row r="30" spans="1:9" ht="19.899999999999999" customHeight="1" outlineLevel="1" x14ac:dyDescent="0.25">
      <c r="A30" s="27" t="s">
        <v>36</v>
      </c>
      <c r="B30" s="27" t="str">
        <f>"/" &amp; E30</f>
        <v>/vendors</v>
      </c>
      <c r="C30" s="27" t="s">
        <v>63</v>
      </c>
      <c r="D30" s="21" t="s">
        <v>34</v>
      </c>
      <c r="E30" s="27" t="s">
        <v>111</v>
      </c>
      <c r="F30" s="27" t="str">
        <f t="shared" si="0"/>
        <v>vendors.blade.php</v>
      </c>
      <c r="G30" s="27" t="s">
        <v>119</v>
      </c>
      <c r="H30" s="21"/>
      <c r="I30" s="13"/>
    </row>
    <row r="31" spans="1:9" ht="19.899999999999999" customHeight="1" x14ac:dyDescent="0.25">
      <c r="A31" s="26"/>
      <c r="B31" s="26" t="str">
        <f>"/" &amp; E31</f>
        <v>/mng_activity</v>
      </c>
      <c r="C31" s="26" t="s">
        <v>64</v>
      </c>
      <c r="D31" s="23" t="s">
        <v>7</v>
      </c>
      <c r="E31" s="26" t="s">
        <v>94</v>
      </c>
      <c r="F31" s="26" t="str">
        <f t="shared" si="0"/>
        <v>mng_activity.blade.php</v>
      </c>
      <c r="G31" s="26" t="s">
        <v>95</v>
      </c>
      <c r="H31" s="23" t="s">
        <v>46</v>
      </c>
      <c r="I31" s="13"/>
    </row>
    <row r="32" spans="1:9" ht="19.899999999999999" customHeight="1" outlineLevel="1" x14ac:dyDescent="0.25">
      <c r="A32" s="25" t="s">
        <v>37</v>
      </c>
      <c r="B32" s="25" t="str">
        <f>$B$31 &amp; "/" &amp; E32</f>
        <v>/mng_activity/disciplines</v>
      </c>
      <c r="C32" s="25" t="s">
        <v>63</v>
      </c>
      <c r="D32" s="25" t="s">
        <v>27</v>
      </c>
      <c r="E32" s="25" t="s">
        <v>112</v>
      </c>
      <c r="F32" s="25" t="str">
        <f t="shared" si="0"/>
        <v>disciplines.blade.php</v>
      </c>
      <c r="G32" s="25" t="s">
        <v>143</v>
      </c>
      <c r="H32" s="22"/>
      <c r="I32" s="13"/>
    </row>
    <row r="33" spans="1:9" ht="19.899999999999999" hidden="1" customHeight="1" outlineLevel="2" x14ac:dyDescent="0.25">
      <c r="A33" s="25" t="s">
        <v>144</v>
      </c>
      <c r="B33" s="25" t="str">
        <f t="shared" ref="B33:B60" si="2">$B$31 &amp; "/" &amp; E33</f>
        <v>/mng_activity/disciplines-create</v>
      </c>
      <c r="C33" s="25" t="s">
        <v>145</v>
      </c>
      <c r="D33" s="22"/>
      <c r="E33" s="25" t="str">
        <f>$E32 &amp; "-create"</f>
        <v>disciplines-create</v>
      </c>
      <c r="F33" s="25" t="str">
        <f>IF($E33="Da definire",$E33,_xlfn.CONCAT($E33,".blade.php"))</f>
        <v>disciplines-create.blade.php</v>
      </c>
      <c r="G33" s="25" t="s">
        <v>143</v>
      </c>
      <c r="H33" s="22"/>
      <c r="I33" s="13"/>
    </row>
    <row r="34" spans="1:9" ht="19.899999999999999" hidden="1" customHeight="1" outlineLevel="2" x14ac:dyDescent="0.25">
      <c r="A34" s="25" t="s">
        <v>146</v>
      </c>
      <c r="B34" s="25" t="str">
        <f t="shared" si="2"/>
        <v>/mng_activity/disciplines-store</v>
      </c>
      <c r="C34" s="25" t="s">
        <v>76</v>
      </c>
      <c r="D34" s="22"/>
      <c r="E34" s="25" t="str">
        <f>$E32 &amp; "-store"</f>
        <v>disciplines-store</v>
      </c>
      <c r="F34" s="25"/>
      <c r="G34" s="25" t="s">
        <v>143</v>
      </c>
      <c r="H34" s="22"/>
      <c r="I34" s="13"/>
    </row>
    <row r="35" spans="1:9" ht="19.899999999999999" hidden="1" customHeight="1" outlineLevel="2" x14ac:dyDescent="0.25">
      <c r="A35" s="25" t="s">
        <v>147</v>
      </c>
      <c r="B35" s="25" t="str">
        <f t="shared" si="2"/>
        <v>/mng_activity/disciplines-edit</v>
      </c>
      <c r="C35" s="25" t="s">
        <v>145</v>
      </c>
      <c r="D35" s="22"/>
      <c r="E35" s="25" t="str">
        <f>$E32 &amp; "-edit"</f>
        <v>disciplines-edit</v>
      </c>
      <c r="F35" s="25" t="str">
        <f>IF($E35="Da definire",$E35,_xlfn.CONCAT($E35,".blade.php"))</f>
        <v>disciplines-edit.blade.php</v>
      </c>
      <c r="G35" s="25" t="s">
        <v>143</v>
      </c>
      <c r="H35" s="22"/>
      <c r="I35" s="13"/>
    </row>
    <row r="36" spans="1:9" ht="19.899999999999999" hidden="1" customHeight="1" outlineLevel="2" x14ac:dyDescent="0.25">
      <c r="A36" s="25" t="s">
        <v>148</v>
      </c>
      <c r="B36" s="25" t="str">
        <f t="shared" si="2"/>
        <v>/mng_activity/disciplines-update</v>
      </c>
      <c r="C36" s="25" t="s">
        <v>76</v>
      </c>
      <c r="D36" s="22"/>
      <c r="E36" s="25" t="str">
        <f>$E32 &amp; "-update"</f>
        <v>disciplines-update</v>
      </c>
      <c r="F36" s="25"/>
      <c r="G36" s="25" t="s">
        <v>143</v>
      </c>
      <c r="H36" s="22"/>
      <c r="I36" s="13"/>
    </row>
    <row r="37" spans="1:9" ht="19.899999999999999" hidden="1" customHeight="1" outlineLevel="2" x14ac:dyDescent="0.25">
      <c r="A37" s="25" t="s">
        <v>149</v>
      </c>
      <c r="B37" s="25" t="str">
        <f>$B$31 &amp; "/" &amp; E37</f>
        <v>/mng_activity/disciplines-delete</v>
      </c>
      <c r="C37" s="25" t="s">
        <v>145</v>
      </c>
      <c r="D37" s="22"/>
      <c r="E37" s="25" t="str">
        <f>$E32 &amp; "-delete"</f>
        <v>disciplines-delete</v>
      </c>
      <c r="F37" s="25" t="str">
        <f>IF($E37="Da definire",$E37,_xlfn.CONCAT($E37,".blade.php"))</f>
        <v>disciplines-delete.blade.php</v>
      </c>
      <c r="G37" s="25" t="s">
        <v>143</v>
      </c>
      <c r="H37" s="22"/>
      <c r="I37" s="13"/>
    </row>
    <row r="38" spans="1:9" ht="19.899999999999999" hidden="1" customHeight="1" outlineLevel="2" x14ac:dyDescent="0.25">
      <c r="A38" s="25" t="s">
        <v>169</v>
      </c>
      <c r="B38" s="25" t="str">
        <f>$B$31 &amp; "/" &amp; E38</f>
        <v>/mng_activity/disciplines-show</v>
      </c>
      <c r="C38" s="25" t="s">
        <v>145</v>
      </c>
      <c r="D38" s="22"/>
      <c r="E38" s="25" t="str">
        <f>$E32 &amp; "-show"</f>
        <v>disciplines-show</v>
      </c>
      <c r="F38" s="25" t="str">
        <f>IF($E38="Da definire",$E38,_xlfn.CONCAT($E38,".blade.php"))</f>
        <v>disciplines-show.blade.php</v>
      </c>
      <c r="G38" s="25" t="s">
        <v>143</v>
      </c>
      <c r="H38" s="22"/>
      <c r="I38" s="13"/>
    </row>
    <row r="39" spans="1:9" ht="19.899999999999999" customHeight="1" outlineLevel="1" collapsed="1" x14ac:dyDescent="0.25">
      <c r="A39" s="25" t="s">
        <v>38</v>
      </c>
      <c r="B39" s="25" t="str">
        <f t="shared" si="2"/>
        <v>/mng_activity/courses</v>
      </c>
      <c r="C39" s="25" t="s">
        <v>63</v>
      </c>
      <c r="D39" s="25" t="s">
        <v>28</v>
      </c>
      <c r="E39" s="25" t="s">
        <v>113</v>
      </c>
      <c r="F39" s="25" t="str">
        <f t="shared" si="0"/>
        <v>courses.blade.php</v>
      </c>
      <c r="G39" s="25" t="s">
        <v>142</v>
      </c>
      <c r="H39" s="22"/>
      <c r="I39" s="13"/>
    </row>
    <row r="40" spans="1:9" ht="19.899999999999999" customHeight="1" outlineLevel="2" x14ac:dyDescent="0.25">
      <c r="A40" s="25" t="s">
        <v>150</v>
      </c>
      <c r="B40" s="25" t="str">
        <f t="shared" ref="B40:B44" si="3">$B$31 &amp; "/" &amp; E40</f>
        <v>/mng_activity/courses-create</v>
      </c>
      <c r="C40" s="25" t="s">
        <v>145</v>
      </c>
      <c r="D40" s="22"/>
      <c r="E40" s="25" t="str">
        <f>$E39 &amp; "-create"</f>
        <v>courses-create</v>
      </c>
      <c r="F40" s="25" t="str">
        <f>IF($E40="Da definire",$E40,_xlfn.CONCAT($E40,".blade.php"))</f>
        <v>courses-create.blade.php</v>
      </c>
      <c r="G40" s="25" t="s">
        <v>142</v>
      </c>
      <c r="H40" s="22"/>
      <c r="I40" s="13"/>
    </row>
    <row r="41" spans="1:9" ht="19.899999999999999" customHeight="1" outlineLevel="2" x14ac:dyDescent="0.25">
      <c r="A41" s="25" t="s">
        <v>151</v>
      </c>
      <c r="B41" s="25" t="str">
        <f t="shared" si="3"/>
        <v>/mng_activity/courses-store</v>
      </c>
      <c r="C41" s="25" t="s">
        <v>76</v>
      </c>
      <c r="D41" s="22"/>
      <c r="E41" s="25" t="str">
        <f>$E39 &amp; "-store"</f>
        <v>courses-store</v>
      </c>
      <c r="F41" s="25"/>
      <c r="G41" s="25" t="s">
        <v>142</v>
      </c>
      <c r="H41" s="22"/>
      <c r="I41" s="13"/>
    </row>
    <row r="42" spans="1:9" ht="19.899999999999999" customHeight="1" outlineLevel="2" x14ac:dyDescent="0.25">
      <c r="A42" s="25" t="s">
        <v>152</v>
      </c>
      <c r="B42" s="25" t="str">
        <f t="shared" si="3"/>
        <v>/mng_activity/courses-edit</v>
      </c>
      <c r="C42" s="25" t="s">
        <v>145</v>
      </c>
      <c r="D42" s="22"/>
      <c r="E42" s="25" t="str">
        <f>$E39 &amp; "-edit"</f>
        <v>courses-edit</v>
      </c>
      <c r="F42" s="25" t="str">
        <f>IF($E42="Da definire",$E42,_xlfn.CONCAT($E42,".blade.php"))</f>
        <v>courses-edit.blade.php</v>
      </c>
      <c r="G42" s="25" t="s">
        <v>142</v>
      </c>
      <c r="H42" s="22"/>
      <c r="I42" s="13"/>
    </row>
    <row r="43" spans="1:9" ht="19.899999999999999" customHeight="1" outlineLevel="2" x14ac:dyDescent="0.25">
      <c r="A43" s="25" t="s">
        <v>153</v>
      </c>
      <c r="B43" s="25" t="str">
        <f t="shared" si="3"/>
        <v>/mng_activity/courses-update</v>
      </c>
      <c r="C43" s="25" t="s">
        <v>76</v>
      </c>
      <c r="D43" s="22"/>
      <c r="E43" s="25" t="str">
        <f>$E39 &amp; "-update"</f>
        <v>courses-update</v>
      </c>
      <c r="F43" s="25"/>
      <c r="G43" s="25" t="s">
        <v>142</v>
      </c>
      <c r="H43" s="22"/>
      <c r="I43" s="13"/>
    </row>
    <row r="44" spans="1:9" ht="19.899999999999999" customHeight="1" outlineLevel="2" x14ac:dyDescent="0.25">
      <c r="A44" s="25" t="s">
        <v>154</v>
      </c>
      <c r="B44" s="25" t="str">
        <f t="shared" si="3"/>
        <v>/mng_activity/courses-delete</v>
      </c>
      <c r="C44" s="25" t="s">
        <v>145</v>
      </c>
      <c r="D44" s="22"/>
      <c r="E44" s="25" t="str">
        <f>$E39 &amp; "-delete"</f>
        <v>courses-delete</v>
      </c>
      <c r="F44" s="25" t="str">
        <f>IF($E44="Da definire",$E44,_xlfn.CONCAT($E44,".blade.php"))</f>
        <v>courses-delete.blade.php</v>
      </c>
      <c r="G44" s="25" t="s">
        <v>142</v>
      </c>
      <c r="H44" s="22"/>
      <c r="I44" s="13"/>
    </row>
    <row r="45" spans="1:9" ht="19.899999999999999" customHeight="1" outlineLevel="2" x14ac:dyDescent="0.25">
      <c r="A45" s="25" t="s">
        <v>170</v>
      </c>
      <c r="B45" s="25" t="str">
        <f>$B$31 &amp; "/" &amp; E45</f>
        <v>/mng_activity/courses-show</v>
      </c>
      <c r="C45" s="25" t="s">
        <v>145</v>
      </c>
      <c r="D45" s="22"/>
      <c r="E45" s="25" t="str">
        <f>$E39 &amp; "-show"</f>
        <v>courses-show</v>
      </c>
      <c r="F45" s="25" t="str">
        <f>IF($E45="Da definire",$E45,_xlfn.CONCAT($E45,".blade.php"))</f>
        <v>courses-show.blade.php</v>
      </c>
      <c r="G45" s="25" t="s">
        <v>142</v>
      </c>
      <c r="H45" s="22"/>
      <c r="I45" s="13"/>
    </row>
    <row r="46" spans="1:9" ht="19.899999999999999" customHeight="1" outlineLevel="1" x14ac:dyDescent="0.25">
      <c r="A46" s="25" t="s">
        <v>40</v>
      </c>
      <c r="B46" s="25" t="str">
        <f t="shared" si="2"/>
        <v>/mng_activity/packages</v>
      </c>
      <c r="C46" s="25" t="s">
        <v>63</v>
      </c>
      <c r="D46" s="25" t="s">
        <v>29</v>
      </c>
      <c r="E46" s="25" t="s">
        <v>115</v>
      </c>
      <c r="F46" s="25" t="str">
        <f t="shared" si="0"/>
        <v>packages.blade.php</v>
      </c>
      <c r="G46" s="25" t="s">
        <v>155</v>
      </c>
      <c r="H46" s="22"/>
      <c r="I46" s="13"/>
    </row>
    <row r="47" spans="1:9" ht="19.899999999999999" hidden="1" customHeight="1" outlineLevel="2" x14ac:dyDescent="0.25">
      <c r="A47" s="25" t="s">
        <v>156</v>
      </c>
      <c r="B47" s="25" t="str">
        <f t="shared" ref="B47:B50" si="4">$B$31 &amp; "/" &amp; E47</f>
        <v>/mng_activity/packages-create</v>
      </c>
      <c r="C47" s="25" t="s">
        <v>145</v>
      </c>
      <c r="D47" s="22"/>
      <c r="E47" s="25" t="str">
        <f>$E46 &amp; "-create"</f>
        <v>packages-create</v>
      </c>
      <c r="F47" s="25" t="str">
        <f>IF($E47="Da definire",$E47,_xlfn.CONCAT($E47,".blade.php"))</f>
        <v>packages-create.blade.php</v>
      </c>
      <c r="G47" s="25" t="s">
        <v>155</v>
      </c>
      <c r="H47" s="22"/>
      <c r="I47" s="13"/>
    </row>
    <row r="48" spans="1:9" ht="19.899999999999999" hidden="1" customHeight="1" outlineLevel="2" x14ac:dyDescent="0.25">
      <c r="A48" s="25" t="s">
        <v>157</v>
      </c>
      <c r="B48" s="25" t="str">
        <f t="shared" si="4"/>
        <v>/mng_activity/packages-store</v>
      </c>
      <c r="C48" s="25" t="s">
        <v>76</v>
      </c>
      <c r="D48" s="22"/>
      <c r="E48" s="25" t="str">
        <f>$E46 &amp; "-store"</f>
        <v>packages-store</v>
      </c>
      <c r="F48" s="25"/>
      <c r="G48" s="25" t="s">
        <v>155</v>
      </c>
      <c r="H48" s="22"/>
      <c r="I48" s="13"/>
    </row>
    <row r="49" spans="1:9" ht="19.899999999999999" hidden="1" customHeight="1" outlineLevel="2" x14ac:dyDescent="0.25">
      <c r="A49" s="25" t="s">
        <v>158</v>
      </c>
      <c r="B49" s="25" t="str">
        <f t="shared" si="4"/>
        <v>/mng_activity/packages-edit</v>
      </c>
      <c r="C49" s="25" t="s">
        <v>145</v>
      </c>
      <c r="D49" s="22"/>
      <c r="E49" s="25" t="str">
        <f>$E46 &amp; "-edit"</f>
        <v>packages-edit</v>
      </c>
      <c r="F49" s="25" t="str">
        <f>IF($E49="Da definire",$E49,_xlfn.CONCAT($E49,".blade.php"))</f>
        <v>packages-edit.blade.php</v>
      </c>
      <c r="G49" s="25" t="s">
        <v>155</v>
      </c>
      <c r="H49" s="22"/>
      <c r="I49" s="13"/>
    </row>
    <row r="50" spans="1:9" ht="19.899999999999999" hidden="1" customHeight="1" outlineLevel="2" x14ac:dyDescent="0.25">
      <c r="A50" s="25" t="s">
        <v>159</v>
      </c>
      <c r="B50" s="25" t="str">
        <f t="shared" si="4"/>
        <v>/mng_activity/packages-update</v>
      </c>
      <c r="C50" s="25" t="s">
        <v>76</v>
      </c>
      <c r="D50" s="22"/>
      <c r="E50" s="25" t="str">
        <f>$E46 &amp; "-update"</f>
        <v>packages-update</v>
      </c>
      <c r="F50" s="25"/>
      <c r="G50" s="25" t="s">
        <v>155</v>
      </c>
      <c r="H50" s="22"/>
      <c r="I50" s="13"/>
    </row>
    <row r="51" spans="1:9" ht="19.899999999999999" hidden="1" customHeight="1" outlineLevel="2" x14ac:dyDescent="0.25">
      <c r="A51" s="25" t="s">
        <v>160</v>
      </c>
      <c r="B51" s="25" t="str">
        <f>$B$31 &amp; "/" &amp; E51</f>
        <v>/mng_activity/packages-delete</v>
      </c>
      <c r="C51" s="25" t="s">
        <v>145</v>
      </c>
      <c r="D51" s="22"/>
      <c r="E51" s="25" t="str">
        <f>$E46 &amp; "-delete"</f>
        <v>packages-delete</v>
      </c>
      <c r="F51" s="25" t="str">
        <f>IF($E51="Da definire",$E51,_xlfn.CONCAT($E51,".blade.php"))</f>
        <v>packages-delete.blade.php</v>
      </c>
      <c r="G51" s="25" t="s">
        <v>155</v>
      </c>
      <c r="H51" s="22"/>
      <c r="I51" s="13"/>
    </row>
    <row r="52" spans="1:9" ht="19.899999999999999" hidden="1" customHeight="1" outlineLevel="2" x14ac:dyDescent="0.25">
      <c r="A52" s="25" t="s">
        <v>161</v>
      </c>
      <c r="B52" s="25" t="str">
        <f>$B$31 &amp; "/" &amp; E52</f>
        <v>/mng_activity/packages-show</v>
      </c>
      <c r="C52" s="25" t="s">
        <v>145</v>
      </c>
      <c r="D52" s="22"/>
      <c r="E52" s="25" t="str">
        <f>$E46 &amp; "-show"</f>
        <v>packages-show</v>
      </c>
      <c r="F52" s="25" t="str">
        <f>IF($E52="Da definire",$E52,_xlfn.CONCAT($E52,".blade.php"))</f>
        <v>packages-show.blade.php</v>
      </c>
      <c r="G52" s="25" t="s">
        <v>155</v>
      </c>
      <c r="H52" s="22"/>
      <c r="I52" s="13"/>
    </row>
    <row r="53" spans="1:9" ht="19.899999999999999" customHeight="1" outlineLevel="1" collapsed="1" x14ac:dyDescent="0.25">
      <c r="A53" s="25" t="s">
        <v>39</v>
      </c>
      <c r="B53" s="25" t="str">
        <f>$B$31 &amp; "/" &amp; E53</f>
        <v>/mng_activity/rooms</v>
      </c>
      <c r="C53" s="25" t="s">
        <v>63</v>
      </c>
      <c r="D53" s="25" t="s">
        <v>30</v>
      </c>
      <c r="E53" s="25" t="s">
        <v>114</v>
      </c>
      <c r="F53" s="25" t="str">
        <f>IF($E53="Da definire",$E53,_xlfn.CONCAT($E53,".blade.php"))</f>
        <v>rooms.blade.php</v>
      </c>
      <c r="G53" s="25" t="s">
        <v>168</v>
      </c>
      <c r="H53" s="22"/>
      <c r="I53" s="13"/>
    </row>
    <row r="54" spans="1:9" ht="19.899999999999999" hidden="1" customHeight="1" outlineLevel="2" x14ac:dyDescent="0.25">
      <c r="A54" s="25" t="s">
        <v>162</v>
      </c>
      <c r="B54" s="25" t="str">
        <f>$B$31 &amp; "/" &amp; E54</f>
        <v>/mng_activity/rooms-create</v>
      </c>
      <c r="C54" s="25" t="s">
        <v>145</v>
      </c>
      <c r="D54" s="22"/>
      <c r="E54" s="25" t="str">
        <f>$E53 &amp; "-create"</f>
        <v>rooms-create</v>
      </c>
      <c r="F54" s="25" t="str">
        <f>IF($E54="Da definire",$E54,_xlfn.CONCAT($E54,".blade.php"))</f>
        <v>rooms-create.blade.php</v>
      </c>
      <c r="G54" s="25" t="s">
        <v>168</v>
      </c>
      <c r="H54" s="22"/>
      <c r="I54" s="13"/>
    </row>
    <row r="55" spans="1:9" ht="19.899999999999999" hidden="1" customHeight="1" outlineLevel="2" x14ac:dyDescent="0.25">
      <c r="A55" s="25" t="s">
        <v>163</v>
      </c>
      <c r="B55" s="25" t="str">
        <f t="shared" ref="B54:B57" si="5">$B$31 &amp; "/" &amp; E55</f>
        <v>/mng_activity/rooms-store</v>
      </c>
      <c r="C55" s="25" t="s">
        <v>76</v>
      </c>
      <c r="D55" s="22"/>
      <c r="E55" s="25" t="str">
        <f>$E53 &amp; "-store"</f>
        <v>rooms-store</v>
      </c>
      <c r="F55" s="25"/>
      <c r="G55" s="25" t="s">
        <v>168</v>
      </c>
      <c r="H55" s="22"/>
      <c r="I55" s="13"/>
    </row>
    <row r="56" spans="1:9" ht="19.899999999999999" hidden="1" customHeight="1" outlineLevel="2" x14ac:dyDescent="0.25">
      <c r="A56" s="25" t="s">
        <v>164</v>
      </c>
      <c r="B56" s="25" t="str">
        <f t="shared" si="5"/>
        <v>/mng_activity/rooms-edit</v>
      </c>
      <c r="C56" s="25" t="s">
        <v>145</v>
      </c>
      <c r="D56" s="22"/>
      <c r="E56" s="25" t="str">
        <f>$E53 &amp; "-edit"</f>
        <v>rooms-edit</v>
      </c>
      <c r="F56" s="25" t="str">
        <f>IF($E56="Da definire",$E56,_xlfn.CONCAT($E56,".blade.php"))</f>
        <v>rooms-edit.blade.php</v>
      </c>
      <c r="G56" s="25" t="s">
        <v>168</v>
      </c>
      <c r="H56" s="22"/>
      <c r="I56" s="13"/>
    </row>
    <row r="57" spans="1:9" ht="19.899999999999999" hidden="1" customHeight="1" outlineLevel="2" x14ac:dyDescent="0.25">
      <c r="A57" s="25" t="s">
        <v>165</v>
      </c>
      <c r="B57" s="25" t="str">
        <f t="shared" si="5"/>
        <v>/mng_activity/rooms-update</v>
      </c>
      <c r="C57" s="25" t="s">
        <v>76</v>
      </c>
      <c r="D57" s="22"/>
      <c r="E57" s="25" t="str">
        <f>$E53 &amp; "-update"</f>
        <v>rooms-update</v>
      </c>
      <c r="F57" s="25"/>
      <c r="G57" s="25" t="s">
        <v>168</v>
      </c>
      <c r="H57" s="22"/>
      <c r="I57" s="13"/>
    </row>
    <row r="58" spans="1:9" ht="19.899999999999999" hidden="1" customHeight="1" outlineLevel="2" x14ac:dyDescent="0.25">
      <c r="A58" s="25" t="s">
        <v>166</v>
      </c>
      <c r="B58" s="25" t="str">
        <f>$B$31 &amp; "/" &amp; E58</f>
        <v>/mng_activity/rooms-delete</v>
      </c>
      <c r="C58" s="25" t="s">
        <v>145</v>
      </c>
      <c r="D58" s="22"/>
      <c r="E58" s="25" t="str">
        <f>$E53 &amp; "-delete"</f>
        <v>rooms-delete</v>
      </c>
      <c r="F58" s="25" t="str">
        <f>IF($E58="Da definire",$E58,_xlfn.CONCAT($E58,".blade.php"))</f>
        <v>rooms-delete.blade.php</v>
      </c>
      <c r="G58" s="25" t="s">
        <v>168</v>
      </c>
      <c r="H58" s="22"/>
      <c r="I58" s="13"/>
    </row>
    <row r="59" spans="1:9" ht="19.899999999999999" hidden="1" customHeight="1" outlineLevel="2" x14ac:dyDescent="0.25">
      <c r="A59" s="25" t="s">
        <v>167</v>
      </c>
      <c r="B59" s="25" t="str">
        <f>$B$31 &amp; "/" &amp; E59</f>
        <v>/mng_activity/rooms-show</v>
      </c>
      <c r="C59" s="25" t="s">
        <v>145</v>
      </c>
      <c r="D59" s="22"/>
      <c r="E59" s="25" t="str">
        <f>$E53 &amp; "-show"</f>
        <v>rooms-show</v>
      </c>
      <c r="F59" s="25" t="str">
        <f>IF($E59="Da definire",$E59,_xlfn.CONCAT($E59,".blade.php"))</f>
        <v>rooms-show.blade.php</v>
      </c>
      <c r="G59" s="25" t="s">
        <v>168</v>
      </c>
      <c r="H59" s="22"/>
      <c r="I59" s="13"/>
    </row>
    <row r="60" spans="1:9" outlineLevel="1" collapsed="1" x14ac:dyDescent="0.25">
      <c r="A60" s="25" t="s">
        <v>41</v>
      </c>
      <c r="B60" s="25" t="str">
        <f t="shared" si="2"/>
        <v>/mng_activity/scheduling</v>
      </c>
      <c r="C60" s="25" t="s">
        <v>63</v>
      </c>
      <c r="D60" s="22" t="s">
        <v>31</v>
      </c>
      <c r="E60" s="25" t="s">
        <v>116</v>
      </c>
      <c r="F60" s="25" t="str">
        <f t="shared" si="0"/>
        <v>scheduling.blade.php</v>
      </c>
      <c r="G60" s="25" t="s">
        <v>120</v>
      </c>
      <c r="H60" s="22"/>
      <c r="I60" s="13"/>
    </row>
    <row r="61" spans="1:9" ht="21" customHeight="1" x14ac:dyDescent="0.25">
      <c r="A61" s="26"/>
      <c r="B61" s="26" t="str">
        <f>"/" &amp; E61</f>
        <v>/report_stats</v>
      </c>
      <c r="C61" s="26" t="s">
        <v>63</v>
      </c>
      <c r="D61" s="23" t="s">
        <v>8</v>
      </c>
      <c r="E61" s="26" t="s">
        <v>97</v>
      </c>
      <c r="F61" s="26" t="str">
        <f t="shared" si="0"/>
        <v>report_stats.blade.php</v>
      </c>
      <c r="G61" s="26" t="s">
        <v>95</v>
      </c>
      <c r="H61" s="23" t="s">
        <v>98</v>
      </c>
      <c r="I61" s="13"/>
    </row>
  </sheetData>
  <dataConsolidate/>
  <dataValidations count="2">
    <dataValidation type="list" showInputMessage="1" showErrorMessage="1" sqref="C2:C61" xr:uid="{F340BA2D-9D43-4A9F-86F9-B281B429D2E7}">
      <formula1>RefTipo</formula1>
    </dataValidation>
    <dataValidation type="list" allowBlank="1" showInputMessage="1" showErrorMessage="1" sqref="G2:G61" xr:uid="{DFF187B0-2821-4C72-B394-0420A8E90996}">
      <formula1>RefController_nome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6849-26B7-4513-889A-AF7FA0B10E6C}">
  <sheetPr codeName="Foglio1">
    <outlinePr applyStyles="1"/>
  </sheetPr>
  <dimension ref="B1:G28"/>
  <sheetViews>
    <sheetView zoomScale="115" zoomScaleNormal="115" workbookViewId="0">
      <selection activeCell="D13" sqref="D13"/>
    </sheetView>
  </sheetViews>
  <sheetFormatPr defaultRowHeight="15" x14ac:dyDescent="0.25"/>
  <cols>
    <col min="2" max="6" width="25.140625" customWidth="1"/>
    <col min="7" max="7" width="24.7109375" bestFit="1" customWidth="1"/>
    <col min="8" max="8" width="19" bestFit="1" customWidth="1"/>
    <col min="9" max="9" width="17.7109375" bestFit="1" customWidth="1"/>
    <col min="10" max="10" width="10.42578125" bestFit="1" customWidth="1"/>
    <col min="13" max="13" width="9.7109375" bestFit="1" customWidth="1"/>
  </cols>
  <sheetData>
    <row r="1" spans="2:7" x14ac:dyDescent="0.25">
      <c r="B1" s="1" t="s">
        <v>68</v>
      </c>
      <c r="D1" t="s">
        <v>69</v>
      </c>
      <c r="E1" t="s">
        <v>72</v>
      </c>
      <c r="F1" t="s">
        <v>71</v>
      </c>
    </row>
    <row r="2" spans="2:7" ht="15.75" thickBot="1" x14ac:dyDescent="0.3">
      <c r="B2" s="3" t="s">
        <v>66</v>
      </c>
      <c r="D2" t="s">
        <v>75</v>
      </c>
      <c r="E2" s="5"/>
    </row>
    <row r="3" spans="2:7" x14ac:dyDescent="0.25">
      <c r="B3" s="2" t="s">
        <v>145</v>
      </c>
      <c r="D3" s="5" t="s">
        <v>131</v>
      </c>
      <c r="E3" s="5"/>
    </row>
    <row r="4" spans="2:7" x14ac:dyDescent="0.25">
      <c r="B4" s="3" t="s">
        <v>65</v>
      </c>
      <c r="D4" s="5" t="s">
        <v>95</v>
      </c>
      <c r="E4" s="5"/>
    </row>
    <row r="5" spans="2:7" x14ac:dyDescent="0.25">
      <c r="B5" s="3" t="s">
        <v>64</v>
      </c>
      <c r="D5" t="s">
        <v>100</v>
      </c>
    </row>
    <row r="6" spans="2:7" x14ac:dyDescent="0.25">
      <c r="B6" s="4" t="s">
        <v>63</v>
      </c>
      <c r="D6" t="s">
        <v>118</v>
      </c>
    </row>
    <row r="7" spans="2:7" x14ac:dyDescent="0.25">
      <c r="B7" s="4" t="s">
        <v>87</v>
      </c>
      <c r="D7" t="s">
        <v>117</v>
      </c>
    </row>
    <row r="8" spans="2:7" x14ac:dyDescent="0.25">
      <c r="B8" s="4" t="s">
        <v>96</v>
      </c>
      <c r="D8" t="s">
        <v>119</v>
      </c>
    </row>
    <row r="9" spans="2:7" x14ac:dyDescent="0.25">
      <c r="B9" s="4" t="s">
        <v>76</v>
      </c>
      <c r="D9" t="s">
        <v>120</v>
      </c>
    </row>
    <row r="10" spans="2:7" x14ac:dyDescent="0.25">
      <c r="D10" t="s">
        <v>142</v>
      </c>
    </row>
    <row r="11" spans="2:7" x14ac:dyDescent="0.25">
      <c r="D11" t="s">
        <v>143</v>
      </c>
    </row>
    <row r="12" spans="2:7" x14ac:dyDescent="0.25">
      <c r="D12" t="s">
        <v>155</v>
      </c>
    </row>
    <row r="13" spans="2:7" x14ac:dyDescent="0.25">
      <c r="D13" t="s">
        <v>168</v>
      </c>
    </row>
    <row r="14" spans="2:7" x14ac:dyDescent="0.25">
      <c r="B14" s="6"/>
      <c r="C14" s="6"/>
    </row>
    <row r="15" spans="2:7" x14ac:dyDescent="0.25">
      <c r="B15" s="17"/>
      <c r="C15" s="16"/>
      <c r="D15" s="16"/>
      <c r="E15" s="16"/>
    </row>
    <row r="16" spans="2:7" x14ac:dyDescent="0.25">
      <c r="B16" s="9"/>
      <c r="C16" s="6"/>
      <c r="D16" s="6"/>
      <c r="E16" s="10"/>
      <c r="F16" s="10"/>
      <c r="G16" s="8"/>
    </row>
    <row r="17" spans="2:7" x14ac:dyDescent="0.25">
      <c r="B17" s="9"/>
      <c r="C17" s="6"/>
      <c r="D17" s="7"/>
      <c r="E17" s="10"/>
      <c r="F17" s="10"/>
      <c r="G17" s="8"/>
    </row>
    <row r="18" spans="2:7" x14ac:dyDescent="0.25">
      <c r="B18" s="9"/>
      <c r="C18" s="6"/>
      <c r="D18" s="6"/>
      <c r="E18" s="10"/>
      <c r="F18" s="10"/>
      <c r="G18" s="8"/>
    </row>
    <row r="19" spans="2:7" x14ac:dyDescent="0.25">
      <c r="B19" s="9"/>
      <c r="C19" s="6"/>
      <c r="D19" s="7"/>
      <c r="E19" s="10"/>
      <c r="F19" s="10"/>
      <c r="G19" s="8"/>
    </row>
    <row r="20" spans="2:7" x14ac:dyDescent="0.25">
      <c r="B20" s="9"/>
      <c r="C20" s="6"/>
      <c r="D20" s="7"/>
      <c r="E20" s="10"/>
      <c r="F20" s="10"/>
      <c r="G20" s="8"/>
    </row>
    <row r="21" spans="2:7" x14ac:dyDescent="0.25">
      <c r="B21" s="9"/>
      <c r="C21" s="6"/>
      <c r="D21" s="7"/>
      <c r="E21" s="10"/>
      <c r="F21" s="10"/>
      <c r="G21" s="8"/>
    </row>
    <row r="22" spans="2:7" x14ac:dyDescent="0.25">
      <c r="B22" s="9"/>
      <c r="C22" s="6"/>
      <c r="D22" s="7"/>
      <c r="E22" s="10"/>
      <c r="F22" s="10"/>
      <c r="G22" s="8"/>
    </row>
    <row r="23" spans="2:7" x14ac:dyDescent="0.25">
      <c r="B23" s="9"/>
      <c r="C23" s="6"/>
      <c r="D23" s="7"/>
      <c r="E23" s="10"/>
      <c r="F23" s="10"/>
      <c r="G23" s="8"/>
    </row>
    <row r="24" spans="2:7" x14ac:dyDescent="0.25">
      <c r="B24" s="9"/>
      <c r="C24" s="6"/>
      <c r="D24" s="6"/>
      <c r="E24" s="10"/>
      <c r="F24" s="10"/>
      <c r="G24" s="8"/>
    </row>
    <row r="25" spans="2:7" x14ac:dyDescent="0.25">
      <c r="B25" s="9"/>
      <c r="C25" s="6"/>
      <c r="D25" s="7"/>
      <c r="E25" s="10"/>
      <c r="F25" s="10"/>
      <c r="G25" s="8"/>
    </row>
    <row r="26" spans="2:7" x14ac:dyDescent="0.25">
      <c r="B26" s="9"/>
      <c r="C26" s="6"/>
      <c r="D26" s="7"/>
      <c r="E26" s="10"/>
      <c r="F26" s="10"/>
      <c r="G26" s="8"/>
    </row>
    <row r="27" spans="2:7" x14ac:dyDescent="0.25">
      <c r="B27" s="9"/>
      <c r="C27" s="6"/>
      <c r="D27" s="7"/>
      <c r="E27" s="10"/>
      <c r="F27" s="10"/>
      <c r="G27" s="8"/>
    </row>
    <row r="28" spans="2:7" x14ac:dyDescent="0.25">
      <c r="D28" s="7"/>
      <c r="E28" s="10"/>
      <c r="F28" s="10"/>
    </row>
  </sheetData>
  <sortState ref="D13:D29">
    <sortCondition ref="D13"/>
  </sortState>
  <dataConsolidate/>
  <dataValidations disablePrompts="1" count="1">
    <dataValidation type="list" allowBlank="1" showInputMessage="1" showErrorMessage="1" sqref="H21" xr:uid="{48143D52-2A5E-4768-917B-99A86CDCFA79}">
      <formula1>OFFSET($B$16,0,0,COUNTA($G:$G)-1)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a n 4 9 T p 1 z N 6 O n A A A A + A A A A B I A H A B D b 2 5 m a W c v U G F j a 2 F n Z S 5 4 b W w g o h g A K K A U A A A A A A A A A A A A A A A A A A A A A A A A A A A A h Y + 9 D o I w G E V f h X S n P x A M I R 9 l c D K R x E R j X J t a o R G K o c X y b g 4 + k q 8 g i a J u j v f k D O c + b n c o x r Y J r q q 3 u j M 5 Y p i i Q B n Z H b W p c j S 4 U 5 i i g s N G y L O o V D D J x m a j P e a o d u 6 S E e K 9 x z 7 G X V + R i F J G D u V 6 K 2 v V C v S R 9 X 8 5 1 M Y 6 Y a R C H P a v G B 7 h R Y K T m M W Y p Q z I j K H U 5 q t E U z G m Q H 4 g L I f G D b 3 i 2 o W r H Z B 5 A n m / 4 E 9 Q S w M E F A A C A A g A a n 4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+ P U 4 o i k e 4 D g A A A B E A A A A T A B w A R m 9 y b X V s Y X M v U 2 V j d G l v b j E u b S C i G A A o o B Q A A A A A A A A A A A A A A A A A A A A A A A A A A A A r T k 0 u y c z P U w i G 0 I b W A F B L A Q I t A B Q A A g A I A G p + P U 6 d c z e j p w A A A P g A A A A S A A A A A A A A A A A A A A A A A A A A A A B D b 2 5 m a W c v U G F j a 2 F n Z S 5 4 b W x Q S w E C L Q A U A A I A C A B q f j 1 O D 8 r p q 6 Q A A A D p A A A A E w A A A A A A A A A A A A A A A A D z A A A A W 0 N v b n R l b n R f V H l w Z X N d L n h t b F B L A Q I t A B Q A A g A I A G p + P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j + f a M H m A S Z w P M c i h X n A 9 A A A A A A I A A A A A A B B m A A A A A Q A A I A A A A P B e L n n + a U m u L q Q G R j n m n 7 x P O V u z 0 b 6 4 h r O p 4 X 1 E B a S V A A A A A A 6 A A A A A A g A A I A A A A G T 7 q p a G J K + o R t U V J G f r z p s q o J x 8 P b d Z K 7 j A S 4 j U 3 L w 6 U A A A A D D E I q 4 E S 8 y x g U i H b 0 v D T n q n / J b 5 i x 9 N 4 w 0 0 Y u V w l + J n I I H G z V 9 3 V 9 l s F y R 1 / p b 6 C t C m q l y O s q T W 8 2 w F 4 A j M E R J 9 P S N 7 F 5 s G P r Q W 8 v p 3 5 / z k Q A A A A F z Q J D m W v + X 4 6 M C n 1 + D 5 / J 5 o Z V K G T O 4 o 7 b f f f l / l G s k G F G G w 7 E k u + o S x c n G w / F J v W A O d R E E W + r h z 5 n t 1 g q E A N Q 8 = < / D a t a M a s h u p > 
</file>

<file path=customXml/itemProps1.xml><?xml version="1.0" encoding="utf-8"?>
<ds:datastoreItem xmlns:ds="http://schemas.openxmlformats.org/officeDocument/2006/customXml" ds:itemID="{467A4BF3-64BB-4D6C-A85D-19C78716A5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Main</vt:lpstr>
      <vt:lpstr>Foglio utile</vt:lpstr>
      <vt:lpstr>RefController_nome</vt:lpstr>
      <vt:lpstr>RefTipo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2019-02-12T22:16:27Z</dcterms:modified>
</cp:coreProperties>
</file>