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\Personal\CV\211204 - Turing Process\dataanalyst-test\"/>
    </mc:Choice>
  </mc:AlternateContent>
  <xr:revisionPtr revIDLastSave="0" documentId="13_ncr:1_{2DC57C39-8E02-46CC-93FD-E88D1AC98648}" xr6:coauthVersionLast="47" xr6:coauthVersionMax="47" xr10:uidLastSave="{00000000-0000-0000-0000-000000000000}"/>
  <bookViews>
    <workbookView xWindow="-28920" yWindow="5280" windowWidth="29040" windowHeight="15840" activeTab="5" xr2:uid="{35576FF0-AF2B-43CE-9080-E1297FA24F0F}"/>
  </bookViews>
  <sheets>
    <sheet name="Hoja1" sheetId="1" r:id="rId1"/>
    <sheet name="Desv" sheetId="2" r:id="rId2"/>
    <sheet name="Prom" sheetId="3" r:id="rId3"/>
    <sheet name="Covid" sheetId="4" r:id="rId4"/>
    <sheet name="Covid (Italy)" sheetId="5" r:id="rId5"/>
    <sheet name="Hoja6" sheetId="6" r:id="rId6"/>
  </sheets>
  <calcPr calcId="191029"/>
  <pivotCaches>
    <pivotCache cacheId="202" r:id="rId7"/>
    <pivotCache cacheId="203" r:id="rId8"/>
    <pivotCache cacheId="204" r:id="rId9"/>
    <pivotCache cacheId="205" r:id="rId10"/>
    <pivotCache cacheId="206" r:id="rId11"/>
    <pivotCache cacheId="207" r:id="rId12"/>
    <pivotCache cacheId="210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rdio_base_b22513c6-265a-40b3-9c64-4f0467df6ce0" name="cardio_base" connection="Consulta - cardio_base"/>
          <x15:modelTable id="covid_data_52d306bb-b28d-4124-b621-1dcabf517f1d" name="covid_data" connection="Consulta - covid_data"/>
        </x15:modelTables>
        <x15:extLst>
          <ext xmlns:x16="http://schemas.microsoft.com/office/spreadsheetml/2014/11/main" uri="{9835A34E-60A6-4A7C-AAB8-D5F71C897F49}">
            <x16:modelTimeGroupings>
              <x16:modelTimeGrouping tableName="covid_data" columnName="date" columnId="date">
                <x16:calculatedTimeColumn columnName="date (año)" columnId="date (año)" contentType="years" isSelected="1"/>
                <x16:calculatedTimeColumn columnName="date (trimestre)" columnId="date (trimestre)" contentType="quarters" isSelected="1"/>
                <x16:calculatedTimeColumn columnName="date (índice de meses)" columnId="date (índice de meses)" contentType="monthsindex" isSelected="1"/>
                <x16:calculatedTimeColumn columnName="date (mes)" columnId="date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4" i="5"/>
  <c r="G25" i="5"/>
  <c r="G4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4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5" i="4"/>
  <c r="I4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E19" i="3"/>
  <c r="B3" i="3"/>
  <c r="D3" i="3" s="1"/>
  <c r="B2" i="3"/>
  <c r="D2" i="3" s="1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11" i="3" l="1"/>
  <c r="D111" i="2"/>
  <c r="D1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D9822B-144D-4474-9855-6CD7F342F183}" name="Consulta - cardio_base" description="Conexión a la consulta 'cardio_base' en el libro." type="100" refreshedVersion="7" minRefreshableVersion="5">
    <extLst>
      <ext xmlns:x15="http://schemas.microsoft.com/office/spreadsheetml/2010/11/main" uri="{DE250136-89BD-433C-8126-D09CA5730AF9}">
        <x15:connection id="c4629a1b-2d9f-42cb-9775-50ee443547f1"/>
      </ext>
    </extLst>
  </connection>
  <connection id="2" xr16:uid="{18A8773A-4751-4BDB-B4C5-4324EBE6611B}" name="Consulta - covid_data" description="Conexión a la consulta 'covid_data' en el libro." type="100" refreshedVersion="7" minRefreshableVersion="5">
    <extLst>
      <ext xmlns:x15="http://schemas.microsoft.com/office/spreadsheetml/2010/11/main" uri="{DE250136-89BD-433C-8126-D09CA5730AF9}">
        <x15:connection id="283bfe2c-dfe7-481d-9e1f-a1c1067f34e9"/>
      </ext>
    </extLst>
  </connection>
  <connection id="3" xr16:uid="{BCBB2B4F-03B1-4996-821A-3B1628172DE6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ovid_data].[location].&amp;[Italy]}"/>
    <s v="{[covid_data].[dat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<sst xmlns="http://schemas.openxmlformats.org/spreadsheetml/2006/main" count="560" uniqueCount="221">
  <si>
    <t>Etiquetas de fila</t>
  </si>
  <si>
    <t>Total general</t>
  </si>
  <si>
    <t>Recuento de id</t>
  </si>
  <si>
    <t>StdDev de height</t>
  </si>
  <si>
    <t>Promedio de height</t>
  </si>
  <si>
    <t>location</t>
  </si>
  <si>
    <t>All</t>
  </si>
  <si>
    <t>Italy</t>
  </si>
  <si>
    <t>Germany</t>
  </si>
  <si>
    <t>date</t>
  </si>
  <si>
    <t>Suma de new_cases</t>
  </si>
  <si>
    <t>Afghanistan</t>
  </si>
  <si>
    <t>Algeria</t>
  </si>
  <si>
    <t>Armenia</t>
  </si>
  <si>
    <t>Australia</t>
  </si>
  <si>
    <t>Austria</t>
  </si>
  <si>
    <t>Azerbaijan</t>
  </si>
  <si>
    <t>Bahrain</t>
  </si>
  <si>
    <t>Belarus</t>
  </si>
  <si>
    <t>Belgium</t>
  </si>
  <si>
    <t>Brazil</t>
  </si>
  <si>
    <t>Cambodia</t>
  </si>
  <si>
    <t>Canada</t>
  </si>
  <si>
    <t>China</t>
  </si>
  <si>
    <t>Croatia</t>
  </si>
  <si>
    <t>Czech Republic</t>
  </si>
  <si>
    <t>Denmark</t>
  </si>
  <si>
    <t>Dominican Republic</t>
  </si>
  <si>
    <t>Ecuador</t>
  </si>
  <si>
    <t>Egypt</t>
  </si>
  <si>
    <t>Estonia</t>
  </si>
  <si>
    <t>Finland</t>
  </si>
  <si>
    <t>France</t>
  </si>
  <si>
    <t>Georgia</t>
  </si>
  <si>
    <t>Greece</t>
  </si>
  <si>
    <t>Iceland</t>
  </si>
  <si>
    <t>India</t>
  </si>
  <si>
    <t>Indonesia</t>
  </si>
  <si>
    <t>Iran</t>
  </si>
  <si>
    <t>Iraq</t>
  </si>
  <si>
    <t>Ireland</t>
  </si>
  <si>
    <t>Israel</t>
  </si>
  <si>
    <t>Japan</t>
  </si>
  <si>
    <t>Kuwait</t>
  </si>
  <si>
    <t>Lebanon</t>
  </si>
  <si>
    <t>Lithuania</t>
  </si>
  <si>
    <t>Luxembourg</t>
  </si>
  <si>
    <t>Macedonia</t>
  </si>
  <si>
    <t>Malaysia</t>
  </si>
  <si>
    <t>Mexico</t>
  </si>
  <si>
    <t>Monaco</t>
  </si>
  <si>
    <t>Nepal</t>
  </si>
  <si>
    <t>Netherlands</t>
  </si>
  <si>
    <t>New Zealand</t>
  </si>
  <si>
    <t>Nigeria</t>
  </si>
  <si>
    <t>Norway</t>
  </si>
  <si>
    <t>Oman</t>
  </si>
  <si>
    <t>Pakistan</t>
  </si>
  <si>
    <t>Philippines</t>
  </si>
  <si>
    <t>Qatar</t>
  </si>
  <si>
    <t>Romania</t>
  </si>
  <si>
    <t>Russia</t>
  </si>
  <si>
    <t>San Marino</t>
  </si>
  <si>
    <t>Singapore</t>
  </si>
  <si>
    <t>South Korea</t>
  </si>
  <si>
    <t>Spain</t>
  </si>
  <si>
    <t>Sri Lanka</t>
  </si>
  <si>
    <t>Sweden</t>
  </si>
  <si>
    <t>Switzerland</t>
  </si>
  <si>
    <t>Taiwan</t>
  </si>
  <si>
    <t>Thailand</t>
  </si>
  <si>
    <t>United Arab Emirates</t>
  </si>
  <si>
    <t>United Kingdom</t>
  </si>
  <si>
    <t>United States</t>
  </si>
  <si>
    <t>Vietnam</t>
  </si>
  <si>
    <t>World</t>
  </si>
  <si>
    <t>Hong Kong</t>
  </si>
  <si>
    <t>Morocco</t>
  </si>
  <si>
    <t>South Africa</t>
  </si>
  <si>
    <t>Serbia</t>
  </si>
  <si>
    <t>Latvia</t>
  </si>
  <si>
    <t>Portugal</t>
  </si>
  <si>
    <t>Senegal</t>
  </si>
  <si>
    <t>Andorra</t>
  </si>
  <si>
    <t>Jordan</t>
  </si>
  <si>
    <t>Poland</t>
  </si>
  <si>
    <t>Saudi Arabia</t>
  </si>
  <si>
    <t>Sint Maarten (Dutch part)</t>
  </si>
  <si>
    <t>Tunisia</t>
  </si>
  <si>
    <t>Argentina</t>
  </si>
  <si>
    <t>Bangladesh</t>
  </si>
  <si>
    <t>Chile</t>
  </si>
  <si>
    <t>Hungary</t>
  </si>
  <si>
    <t>Peru</t>
  </si>
  <si>
    <t>Ukraine</t>
  </si>
  <si>
    <t>Colombia</t>
  </si>
  <si>
    <t>Liechtenstein</t>
  </si>
  <si>
    <t>Slovenia</t>
  </si>
  <si>
    <t>Bhutan</t>
  </si>
  <si>
    <t>Bosnia and Herzegovina</t>
  </si>
  <si>
    <t>Kenya</t>
  </si>
  <si>
    <t>Palestine</t>
  </si>
  <si>
    <t>Cameroon</t>
  </si>
  <si>
    <t>Costa Rica</t>
  </si>
  <si>
    <t>Malta</t>
  </si>
  <si>
    <t>Paraguay</t>
  </si>
  <si>
    <t>Slovakia</t>
  </si>
  <si>
    <t>Togo</t>
  </si>
  <si>
    <t>Vatican</t>
  </si>
  <si>
    <t>Bulgaria</t>
  </si>
  <si>
    <t>Maldives</t>
  </si>
  <si>
    <t>Moldova</t>
  </si>
  <si>
    <t>Albania</t>
  </si>
  <si>
    <t>Panama</t>
  </si>
  <si>
    <t>Brunei</t>
  </si>
  <si>
    <t>Cyprus</t>
  </si>
  <si>
    <t>Mongolia</t>
  </si>
  <si>
    <t>Burkina Faso</t>
  </si>
  <si>
    <t>Democratic Republic of Congo</t>
  </si>
  <si>
    <t>Bolivia</t>
  </si>
  <si>
    <t>Cote d'Ivoire</t>
  </si>
  <si>
    <t>Cuba</t>
  </si>
  <si>
    <t>Honduras</t>
  </si>
  <si>
    <t>Jamaica</t>
  </si>
  <si>
    <t>Turkey</t>
  </si>
  <si>
    <t>Aruba</t>
  </si>
  <si>
    <t>Curacao</t>
  </si>
  <si>
    <t>Gabon</t>
  </si>
  <si>
    <t>Ghana</t>
  </si>
  <si>
    <t>Guyana</t>
  </si>
  <si>
    <t>Kazakhstan</t>
  </si>
  <si>
    <t>Saint Vincent and the Grenadines</t>
  </si>
  <si>
    <t>Trinidad and Tobago</t>
  </si>
  <si>
    <t>Ethiopia</t>
  </si>
  <si>
    <t>Guinea</t>
  </si>
  <si>
    <t>Sudan</t>
  </si>
  <si>
    <t>Antigua and Barbuda</t>
  </si>
  <si>
    <t>Equatorial Guinea</t>
  </si>
  <si>
    <t>Guatemala</t>
  </si>
  <si>
    <t>Mauritania</t>
  </si>
  <si>
    <t>Namibia</t>
  </si>
  <si>
    <t>Rwanda</t>
  </si>
  <si>
    <t>Saint Lucia</t>
  </si>
  <si>
    <t>Seychelles</t>
  </si>
  <si>
    <t>Suriname</t>
  </si>
  <si>
    <t>Swaziland</t>
  </si>
  <si>
    <t>Uruguay</t>
  </si>
  <si>
    <t>Venezuela</t>
  </si>
  <si>
    <t>Bahamas</t>
  </si>
  <si>
    <t>Central African Republic</t>
  </si>
  <si>
    <t>Congo</t>
  </si>
  <si>
    <t>Kosovo</t>
  </si>
  <si>
    <t>Uzbekistan</t>
  </si>
  <si>
    <t>Benin</t>
  </si>
  <si>
    <t>Liberia</t>
  </si>
  <si>
    <t>Myanmar</t>
  </si>
  <si>
    <t>Somalia</t>
  </si>
  <si>
    <t>Tanzania</t>
  </si>
  <si>
    <t>Barbados</t>
  </si>
  <si>
    <t>Gambia</t>
  </si>
  <si>
    <t>Montenegro</t>
  </si>
  <si>
    <t>Djibouti</t>
  </si>
  <si>
    <t>El Salvador</t>
  </si>
  <si>
    <t>French Polynesia</t>
  </si>
  <si>
    <t>Guam</t>
  </si>
  <si>
    <t>Kyrgyzstan</t>
  </si>
  <si>
    <t>Nicaragua</t>
  </si>
  <si>
    <t>Zambia</t>
  </si>
  <si>
    <t>Bermuda</t>
  </si>
  <si>
    <t>Cayman Islands</t>
  </si>
  <si>
    <t>Chad</t>
  </si>
  <si>
    <t>Faeroe Islands</t>
  </si>
  <si>
    <t>Fiji</t>
  </si>
  <si>
    <t>Gibraltar</t>
  </si>
  <si>
    <t>Greenland</t>
  </si>
  <si>
    <t>Guernsey</t>
  </si>
  <si>
    <t>Haiti</t>
  </si>
  <si>
    <t>Jersey</t>
  </si>
  <si>
    <t>Mauritius</t>
  </si>
  <si>
    <t>Cape Verde</t>
  </si>
  <si>
    <t>Isle of Man</t>
  </si>
  <si>
    <t>Madagascar</t>
  </si>
  <si>
    <t>Montserrat</t>
  </si>
  <si>
    <t>New Caledonia</t>
  </si>
  <si>
    <t>Niger</t>
  </si>
  <si>
    <t>Papua New Guinea</t>
  </si>
  <si>
    <t>Zimbabwe</t>
  </si>
  <si>
    <t>Angola</t>
  </si>
  <si>
    <t>Eritrea</t>
  </si>
  <si>
    <t>Timor</t>
  </si>
  <si>
    <t>Uganda</t>
  </si>
  <si>
    <t>Dominica</t>
  </si>
  <si>
    <t>Grenada</t>
  </si>
  <si>
    <t>Mozambique</t>
  </si>
  <si>
    <t>Syria</t>
  </si>
  <si>
    <t>Belize</t>
  </si>
  <si>
    <t>United States Virgin Islands</t>
  </si>
  <si>
    <t>Laos</t>
  </si>
  <si>
    <t>Libya</t>
  </si>
  <si>
    <t>Turks and Caicos Islands</t>
  </si>
  <si>
    <t>Mali</t>
  </si>
  <si>
    <t>Saint Kitts and Nevis</t>
  </si>
  <si>
    <t>Anguilla</t>
  </si>
  <si>
    <t>British Virgin Islands</t>
  </si>
  <si>
    <t>Guinea-Bissau</t>
  </si>
  <si>
    <t>Puerto Rico</t>
  </si>
  <si>
    <t>Northern Mariana Islands</t>
  </si>
  <si>
    <t>Botswana</t>
  </si>
  <si>
    <t>Burundi</t>
  </si>
  <si>
    <t>Sierra Leone</t>
  </si>
  <si>
    <t>Bonaire Sint Eustatius and Saba</t>
  </si>
  <si>
    <t>Malawi</t>
  </si>
  <si>
    <t>Falkland Islands</t>
  </si>
  <si>
    <t>South Sudan</t>
  </si>
  <si>
    <t>Sao Tome and Principe</t>
  </si>
  <si>
    <t>Yemen</t>
  </si>
  <si>
    <t>Western Sahara</t>
  </si>
  <si>
    <t>Tajikistan</t>
  </si>
  <si>
    <t>Comoros</t>
  </si>
  <si>
    <t>Lesotho</t>
  </si>
  <si>
    <t>Promedio de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</si>
</sst>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4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Hoja1!$A$2:$A$111</c:f>
              <c:strCache>
                <c:ptCount val="109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60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80</c:v>
                </c:pt>
                <c:pt idx="16">
                  <c:v>81</c:v>
                </c:pt>
                <c:pt idx="17">
                  <c:v>91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100</c:v>
                </c:pt>
                <c:pt idx="23">
                  <c:v>104</c:v>
                </c:pt>
                <c:pt idx="24">
                  <c:v>105</c:v>
                </c:pt>
                <c:pt idx="25">
                  <c:v>108</c:v>
                </c:pt>
                <c:pt idx="26">
                  <c:v>109</c:v>
                </c:pt>
                <c:pt idx="27">
                  <c:v>110</c:v>
                </c:pt>
                <c:pt idx="28">
                  <c:v>111</c:v>
                </c:pt>
                <c:pt idx="29">
                  <c:v>112</c:v>
                </c:pt>
                <c:pt idx="30">
                  <c:v>113</c:v>
                </c:pt>
                <c:pt idx="31">
                  <c:v>117</c:v>
                </c:pt>
                <c:pt idx="32">
                  <c:v>119</c:v>
                </c:pt>
                <c:pt idx="33">
                  <c:v>120</c:v>
                </c:pt>
                <c:pt idx="34">
                  <c:v>122</c:v>
                </c:pt>
                <c:pt idx="35">
                  <c:v>125</c:v>
                </c:pt>
                <c:pt idx="36">
                  <c:v>128</c:v>
                </c:pt>
                <c:pt idx="37">
                  <c:v>130</c:v>
                </c:pt>
                <c:pt idx="38">
                  <c:v>131</c:v>
                </c:pt>
                <c:pt idx="39">
                  <c:v>132</c:v>
                </c:pt>
                <c:pt idx="40">
                  <c:v>133</c:v>
                </c:pt>
                <c:pt idx="41">
                  <c:v>134</c:v>
                </c:pt>
                <c:pt idx="42">
                  <c:v>135</c:v>
                </c:pt>
                <c:pt idx="43">
                  <c:v>136</c:v>
                </c:pt>
                <c:pt idx="44">
                  <c:v>137</c:v>
                </c:pt>
                <c:pt idx="45">
                  <c:v>138</c:v>
                </c:pt>
                <c:pt idx="46">
                  <c:v>139</c:v>
                </c:pt>
                <c:pt idx="47">
                  <c:v>140</c:v>
                </c:pt>
                <c:pt idx="48">
                  <c:v>141</c:v>
                </c:pt>
                <c:pt idx="49">
                  <c:v>142</c:v>
                </c:pt>
                <c:pt idx="50">
                  <c:v>143</c:v>
                </c:pt>
                <c:pt idx="51">
                  <c:v>144</c:v>
                </c:pt>
                <c:pt idx="52">
                  <c:v>145</c:v>
                </c:pt>
                <c:pt idx="53">
                  <c:v>146</c:v>
                </c:pt>
                <c:pt idx="54">
                  <c:v>147</c:v>
                </c:pt>
                <c:pt idx="55">
                  <c:v>148</c:v>
                </c:pt>
                <c:pt idx="56">
                  <c:v>149</c:v>
                </c:pt>
                <c:pt idx="57">
                  <c:v>150</c:v>
                </c:pt>
                <c:pt idx="58">
                  <c:v>151</c:v>
                </c:pt>
                <c:pt idx="59">
                  <c:v>152</c:v>
                </c:pt>
                <c:pt idx="60">
                  <c:v>153</c:v>
                </c:pt>
                <c:pt idx="61">
                  <c:v>154</c:v>
                </c:pt>
                <c:pt idx="62">
                  <c:v>155</c:v>
                </c:pt>
                <c:pt idx="63">
                  <c:v>156</c:v>
                </c:pt>
                <c:pt idx="64">
                  <c:v>157</c:v>
                </c:pt>
                <c:pt idx="65">
                  <c:v>158</c:v>
                </c:pt>
                <c:pt idx="66">
                  <c:v>159</c:v>
                </c:pt>
                <c:pt idx="67">
                  <c:v>160</c:v>
                </c:pt>
                <c:pt idx="68">
                  <c:v>161</c:v>
                </c:pt>
                <c:pt idx="69">
                  <c:v>162</c:v>
                </c:pt>
                <c:pt idx="70">
                  <c:v>163</c:v>
                </c:pt>
                <c:pt idx="71">
                  <c:v>164</c:v>
                </c:pt>
                <c:pt idx="72">
                  <c:v>165</c:v>
                </c:pt>
                <c:pt idx="73">
                  <c:v>166</c:v>
                </c:pt>
                <c:pt idx="74">
                  <c:v>167</c:v>
                </c:pt>
                <c:pt idx="75">
                  <c:v>168</c:v>
                </c:pt>
                <c:pt idx="76">
                  <c:v>169</c:v>
                </c:pt>
                <c:pt idx="77">
                  <c:v>170</c:v>
                </c:pt>
                <c:pt idx="78">
                  <c:v>171</c:v>
                </c:pt>
                <c:pt idx="79">
                  <c:v>172</c:v>
                </c:pt>
                <c:pt idx="80">
                  <c:v>173</c:v>
                </c:pt>
                <c:pt idx="81">
                  <c:v>174</c:v>
                </c:pt>
                <c:pt idx="82">
                  <c:v>175</c:v>
                </c:pt>
                <c:pt idx="83">
                  <c:v>176</c:v>
                </c:pt>
                <c:pt idx="84">
                  <c:v>177</c:v>
                </c:pt>
                <c:pt idx="85">
                  <c:v>178</c:v>
                </c:pt>
                <c:pt idx="86">
                  <c:v>179</c:v>
                </c:pt>
                <c:pt idx="87">
                  <c:v>180</c:v>
                </c:pt>
                <c:pt idx="88">
                  <c:v>181</c:v>
                </c:pt>
                <c:pt idx="89">
                  <c:v>182</c:v>
                </c:pt>
                <c:pt idx="90">
                  <c:v>183</c:v>
                </c:pt>
                <c:pt idx="91">
                  <c:v>184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188</c:v>
                </c:pt>
                <c:pt idx="96">
                  <c:v>189</c:v>
                </c:pt>
                <c:pt idx="97">
                  <c:v>190</c:v>
                </c:pt>
                <c:pt idx="98">
                  <c:v>191</c:v>
                </c:pt>
                <c:pt idx="99">
                  <c:v>192</c:v>
                </c:pt>
                <c:pt idx="100">
                  <c:v>193</c:v>
                </c:pt>
                <c:pt idx="101">
                  <c:v>194</c:v>
                </c:pt>
                <c:pt idx="102">
                  <c:v>195</c:v>
                </c:pt>
                <c:pt idx="103">
                  <c:v>196</c:v>
                </c:pt>
                <c:pt idx="104">
                  <c:v>197</c:v>
                </c:pt>
                <c:pt idx="105">
                  <c:v>198</c:v>
                </c:pt>
                <c:pt idx="106">
                  <c:v>200</c:v>
                </c:pt>
                <c:pt idx="107">
                  <c:v>207</c:v>
                </c:pt>
                <c:pt idx="108">
                  <c:v>250</c:v>
                </c:pt>
              </c:strCache>
            </c:strRef>
          </c:cat>
          <c:val>
            <c:numRef>
              <c:f>Hoja1!$B$2:$B$111</c:f>
              <c:numCache>
                <c:formatCode>General</c:formatCode>
                <c:ptCount val="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34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12</c:v>
                </c:pt>
                <c:pt idx="38">
                  <c:v>1</c:v>
                </c:pt>
                <c:pt idx="39">
                  <c:v>3</c:v>
                </c:pt>
                <c:pt idx="40">
                  <c:v>6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11</c:v>
                </c:pt>
                <c:pt idx="45">
                  <c:v>9</c:v>
                </c:pt>
                <c:pt idx="46">
                  <c:v>6</c:v>
                </c:pt>
                <c:pt idx="47">
                  <c:v>48</c:v>
                </c:pt>
                <c:pt idx="48">
                  <c:v>21</c:v>
                </c:pt>
                <c:pt idx="49">
                  <c:v>29</c:v>
                </c:pt>
                <c:pt idx="50">
                  <c:v>46</c:v>
                </c:pt>
                <c:pt idx="51">
                  <c:v>71</c:v>
                </c:pt>
                <c:pt idx="52">
                  <c:v>153</c:v>
                </c:pt>
                <c:pt idx="53">
                  <c:v>151</c:v>
                </c:pt>
                <c:pt idx="54">
                  <c:v>225</c:v>
                </c:pt>
                <c:pt idx="55">
                  <c:v>300</c:v>
                </c:pt>
                <c:pt idx="56">
                  <c:v>341</c:v>
                </c:pt>
                <c:pt idx="57">
                  <c:v>1051</c:v>
                </c:pt>
                <c:pt idx="58">
                  <c:v>614</c:v>
                </c:pt>
                <c:pt idx="59">
                  <c:v>1161</c:v>
                </c:pt>
                <c:pt idx="60">
                  <c:v>1059</c:v>
                </c:pt>
                <c:pt idx="61">
                  <c:v>1443</c:v>
                </c:pt>
                <c:pt idx="62">
                  <c:v>1782</c:v>
                </c:pt>
                <c:pt idx="63">
                  <c:v>2755</c:v>
                </c:pt>
                <c:pt idx="64">
                  <c:v>1814</c:v>
                </c:pt>
                <c:pt idx="65">
                  <c:v>3313</c:v>
                </c:pt>
                <c:pt idx="66">
                  <c:v>1994</c:v>
                </c:pt>
                <c:pt idx="67">
                  <c:v>5022</c:v>
                </c:pt>
                <c:pt idx="68">
                  <c:v>1712</c:v>
                </c:pt>
                <c:pt idx="69">
                  <c:v>3257</c:v>
                </c:pt>
                <c:pt idx="70">
                  <c:v>2516</c:v>
                </c:pt>
                <c:pt idx="71">
                  <c:v>3396</c:v>
                </c:pt>
                <c:pt idx="72">
                  <c:v>5853</c:v>
                </c:pt>
                <c:pt idx="73">
                  <c:v>1979</c:v>
                </c:pt>
                <c:pt idx="74">
                  <c:v>2538</c:v>
                </c:pt>
                <c:pt idx="75">
                  <c:v>4399</c:v>
                </c:pt>
                <c:pt idx="76">
                  <c:v>2791</c:v>
                </c:pt>
                <c:pt idx="77">
                  <c:v>4679</c:v>
                </c:pt>
                <c:pt idx="78">
                  <c:v>1312</c:v>
                </c:pt>
                <c:pt idx="79">
                  <c:v>2016</c:v>
                </c:pt>
                <c:pt idx="80">
                  <c:v>1077</c:v>
                </c:pt>
                <c:pt idx="81">
                  <c:v>1557</c:v>
                </c:pt>
                <c:pt idx="82">
                  <c:v>1809</c:v>
                </c:pt>
                <c:pt idx="83">
                  <c:v>1145</c:v>
                </c:pt>
                <c:pt idx="84">
                  <c:v>456</c:v>
                </c:pt>
                <c:pt idx="85">
                  <c:v>1227</c:v>
                </c:pt>
                <c:pt idx="86">
                  <c:v>418</c:v>
                </c:pt>
                <c:pt idx="87">
                  <c:v>879</c:v>
                </c:pt>
                <c:pt idx="88">
                  <c:v>191</c:v>
                </c:pt>
                <c:pt idx="89">
                  <c:v>328</c:v>
                </c:pt>
                <c:pt idx="90">
                  <c:v>159</c:v>
                </c:pt>
                <c:pt idx="91">
                  <c:v>156</c:v>
                </c:pt>
                <c:pt idx="92">
                  <c:v>227</c:v>
                </c:pt>
                <c:pt idx="93">
                  <c:v>109</c:v>
                </c:pt>
                <c:pt idx="94">
                  <c:v>81</c:v>
                </c:pt>
                <c:pt idx="95">
                  <c:v>47</c:v>
                </c:pt>
                <c:pt idx="96">
                  <c:v>36</c:v>
                </c:pt>
                <c:pt idx="97">
                  <c:v>41</c:v>
                </c:pt>
                <c:pt idx="98">
                  <c:v>11</c:v>
                </c:pt>
                <c:pt idx="99">
                  <c:v>12</c:v>
                </c:pt>
                <c:pt idx="100">
                  <c:v>6</c:v>
                </c:pt>
                <c:pt idx="101">
                  <c:v>2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14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7-4EF3-81C0-D2F3BE0C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414320"/>
        <c:axId val="719413904"/>
      </c:barChart>
      <c:catAx>
        <c:axId val="7194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719413904"/>
        <c:crosses val="autoZero"/>
        <c:auto val="1"/>
        <c:lblAlgn val="ctr"/>
        <c:lblOffset val="100"/>
        <c:noMultiLvlLbl val="0"/>
      </c:catAx>
      <c:valAx>
        <c:axId val="7194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7194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[trabajo.xlsx]Desv!TablaDinámica1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Desv!$A$1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Desv!$A$2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Desv!$A$2</c:f>
              <c:numCache>
                <c:formatCode>General</c:formatCode>
                <c:ptCount val="1"/>
                <c:pt idx="0">
                  <c:v>8.2101263645380786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9-48A5-AB86-11FF510A1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414320"/>
        <c:axId val="719413904"/>
      </c:barChart>
      <c:catAx>
        <c:axId val="7194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719413904"/>
        <c:crosses val="autoZero"/>
        <c:auto val="1"/>
        <c:lblAlgn val="ctr"/>
        <c:lblOffset val="100"/>
        <c:noMultiLvlLbl val="0"/>
      </c:catAx>
      <c:valAx>
        <c:axId val="7194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7194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[trabajo.xlsx]Prom!TablaDinámica1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Prom!$A$1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Prom!$A$2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Prom!$A$2</c:f>
              <c:numCache>
                <c:formatCode>General</c:formatCode>
                <c:ptCount val="1"/>
                <c:pt idx="0">
                  <c:v>164.35922857142856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4-423E-8E4E-6C3A95A39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414320"/>
        <c:axId val="719413904"/>
      </c:barChart>
      <c:catAx>
        <c:axId val="7194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719413904"/>
        <c:crosses val="autoZero"/>
        <c:auto val="1"/>
        <c:lblAlgn val="ctr"/>
        <c:lblOffset val="100"/>
        <c:noMultiLvlLbl val="0"/>
      </c:catAx>
      <c:valAx>
        <c:axId val="7194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7194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9525</xdr:rowOff>
    </xdr:from>
    <xdr:to>
      <xdr:col>15</xdr:col>
      <xdr:colOff>533400</xdr:colOff>
      <xdr:row>19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040FDB-66B5-402F-94C1-D43CF6C36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9525</xdr:rowOff>
    </xdr:from>
    <xdr:to>
      <xdr:col>15</xdr:col>
      <xdr:colOff>533400</xdr:colOff>
      <xdr:row>19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3C0EE0-F917-4B2F-A4CE-96494DA85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9525</xdr:rowOff>
    </xdr:from>
    <xdr:to>
      <xdr:col>15</xdr:col>
      <xdr:colOff>533400</xdr:colOff>
      <xdr:row>19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377E3B-6D5E-45B1-87CA-12202EFCB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Daniel Ordoñez Avila" refreshedDate="44535.819793402778" backgroundQuery="1" createdVersion="7" refreshedVersion="7" minRefreshableVersion="3" recordCount="0" supportSubquery="1" supportAdvancedDrill="1" xr:uid="{441690DF-83B4-4D77-A98A-8554A5FFD635}">
  <cacheSource type="external" connectionId="3"/>
  <cacheFields count="2">
    <cacheField name="[cardio_base].[height].[height]" caption="height" numFmtId="0" hierarchy="3" level="1">
      <sharedItems containsSemiMixedTypes="0" containsString="0" containsNumber="1" containsInteger="1" minValue="55" maxValue="250" count="109">
        <n v="55"/>
        <n v="57"/>
        <n v="59"/>
        <n v="60"/>
        <n v="64"/>
        <n v="65"/>
        <n v="66"/>
        <n v="67"/>
        <n v="68"/>
        <n v="70"/>
        <n v="71"/>
        <n v="72"/>
        <n v="74"/>
        <n v="75"/>
        <n v="76"/>
        <n v="80"/>
        <n v="81"/>
        <n v="91"/>
        <n v="96"/>
        <n v="97"/>
        <n v="98"/>
        <n v="99"/>
        <n v="100"/>
        <n v="104"/>
        <n v="105"/>
        <n v="108"/>
        <n v="109"/>
        <n v="110"/>
        <n v="111"/>
        <n v="112"/>
        <n v="113"/>
        <n v="117"/>
        <n v="119"/>
        <n v="120"/>
        <n v="122"/>
        <n v="125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200"/>
        <n v="207"/>
        <n v="250"/>
      </sharedItems>
      <extLst>
        <ext xmlns:x15="http://schemas.microsoft.com/office/spreadsheetml/2010/11/main" uri="{4F2E5C28-24EA-4eb8-9CBF-B6C8F9C3D259}">
          <x15:cachedUniqueNames>
            <x15:cachedUniqueName index="0" name="[cardio_base].[height].&amp;[55]"/>
            <x15:cachedUniqueName index="1" name="[cardio_base].[height].&amp;[57]"/>
            <x15:cachedUniqueName index="2" name="[cardio_base].[height].&amp;[59]"/>
            <x15:cachedUniqueName index="3" name="[cardio_base].[height].&amp;[60]"/>
            <x15:cachedUniqueName index="4" name="[cardio_base].[height].&amp;[64]"/>
            <x15:cachedUniqueName index="5" name="[cardio_base].[height].&amp;[65]"/>
            <x15:cachedUniqueName index="6" name="[cardio_base].[height].&amp;[66]"/>
            <x15:cachedUniqueName index="7" name="[cardio_base].[height].&amp;[67]"/>
            <x15:cachedUniqueName index="8" name="[cardio_base].[height].&amp;[68]"/>
            <x15:cachedUniqueName index="9" name="[cardio_base].[height].&amp;[70]"/>
            <x15:cachedUniqueName index="10" name="[cardio_base].[height].&amp;[71]"/>
            <x15:cachedUniqueName index="11" name="[cardio_base].[height].&amp;[72]"/>
            <x15:cachedUniqueName index="12" name="[cardio_base].[height].&amp;[74]"/>
            <x15:cachedUniqueName index="13" name="[cardio_base].[height].&amp;[75]"/>
            <x15:cachedUniqueName index="14" name="[cardio_base].[height].&amp;[76]"/>
            <x15:cachedUniqueName index="15" name="[cardio_base].[height].&amp;[80]"/>
            <x15:cachedUniqueName index="16" name="[cardio_base].[height].&amp;[81]"/>
            <x15:cachedUniqueName index="17" name="[cardio_base].[height].&amp;[91]"/>
            <x15:cachedUniqueName index="18" name="[cardio_base].[height].&amp;[96]"/>
            <x15:cachedUniqueName index="19" name="[cardio_base].[height].&amp;[97]"/>
            <x15:cachedUniqueName index="20" name="[cardio_base].[height].&amp;[98]"/>
            <x15:cachedUniqueName index="21" name="[cardio_base].[height].&amp;[99]"/>
            <x15:cachedUniqueName index="22" name="[cardio_base].[height].&amp;[100]"/>
            <x15:cachedUniqueName index="23" name="[cardio_base].[height].&amp;[104]"/>
            <x15:cachedUniqueName index="24" name="[cardio_base].[height].&amp;[105]"/>
            <x15:cachedUniqueName index="25" name="[cardio_base].[height].&amp;[108]"/>
            <x15:cachedUniqueName index="26" name="[cardio_base].[height].&amp;[109]"/>
            <x15:cachedUniqueName index="27" name="[cardio_base].[height].&amp;[110]"/>
            <x15:cachedUniqueName index="28" name="[cardio_base].[height].&amp;[111]"/>
            <x15:cachedUniqueName index="29" name="[cardio_base].[height].&amp;[112]"/>
            <x15:cachedUniqueName index="30" name="[cardio_base].[height].&amp;[113]"/>
            <x15:cachedUniqueName index="31" name="[cardio_base].[height].&amp;[117]"/>
            <x15:cachedUniqueName index="32" name="[cardio_base].[height].&amp;[119]"/>
            <x15:cachedUniqueName index="33" name="[cardio_base].[height].&amp;[120]"/>
            <x15:cachedUniqueName index="34" name="[cardio_base].[height].&amp;[122]"/>
            <x15:cachedUniqueName index="35" name="[cardio_base].[height].&amp;[125]"/>
            <x15:cachedUniqueName index="36" name="[cardio_base].[height].&amp;[128]"/>
            <x15:cachedUniqueName index="37" name="[cardio_base].[height].&amp;[130]"/>
            <x15:cachedUniqueName index="38" name="[cardio_base].[height].&amp;[131]"/>
            <x15:cachedUniqueName index="39" name="[cardio_base].[height].&amp;[132]"/>
            <x15:cachedUniqueName index="40" name="[cardio_base].[height].&amp;[133]"/>
            <x15:cachedUniqueName index="41" name="[cardio_base].[height].&amp;[134]"/>
            <x15:cachedUniqueName index="42" name="[cardio_base].[height].&amp;[135]"/>
            <x15:cachedUniqueName index="43" name="[cardio_base].[height].&amp;[136]"/>
            <x15:cachedUniqueName index="44" name="[cardio_base].[height].&amp;[137]"/>
            <x15:cachedUniqueName index="45" name="[cardio_base].[height].&amp;[138]"/>
            <x15:cachedUniqueName index="46" name="[cardio_base].[height].&amp;[139]"/>
            <x15:cachedUniqueName index="47" name="[cardio_base].[height].&amp;[140]"/>
            <x15:cachedUniqueName index="48" name="[cardio_base].[height].&amp;[141]"/>
            <x15:cachedUniqueName index="49" name="[cardio_base].[height].&amp;[142]"/>
            <x15:cachedUniqueName index="50" name="[cardio_base].[height].&amp;[143]"/>
            <x15:cachedUniqueName index="51" name="[cardio_base].[height].&amp;[144]"/>
            <x15:cachedUniqueName index="52" name="[cardio_base].[height].&amp;[145]"/>
            <x15:cachedUniqueName index="53" name="[cardio_base].[height].&amp;[146]"/>
            <x15:cachedUniqueName index="54" name="[cardio_base].[height].&amp;[147]"/>
            <x15:cachedUniqueName index="55" name="[cardio_base].[height].&amp;[148]"/>
            <x15:cachedUniqueName index="56" name="[cardio_base].[height].&amp;[149]"/>
            <x15:cachedUniqueName index="57" name="[cardio_base].[height].&amp;[150]"/>
            <x15:cachedUniqueName index="58" name="[cardio_base].[height].&amp;[151]"/>
            <x15:cachedUniqueName index="59" name="[cardio_base].[height].&amp;[152]"/>
            <x15:cachedUniqueName index="60" name="[cardio_base].[height].&amp;[153]"/>
            <x15:cachedUniqueName index="61" name="[cardio_base].[height].&amp;[154]"/>
            <x15:cachedUniqueName index="62" name="[cardio_base].[height].&amp;[155]"/>
            <x15:cachedUniqueName index="63" name="[cardio_base].[height].&amp;[156]"/>
            <x15:cachedUniqueName index="64" name="[cardio_base].[height].&amp;[157]"/>
            <x15:cachedUniqueName index="65" name="[cardio_base].[height].&amp;[158]"/>
            <x15:cachedUniqueName index="66" name="[cardio_base].[height].&amp;[159]"/>
            <x15:cachedUniqueName index="67" name="[cardio_base].[height].&amp;[160]"/>
            <x15:cachedUniqueName index="68" name="[cardio_base].[height].&amp;[161]"/>
            <x15:cachedUniqueName index="69" name="[cardio_base].[height].&amp;[162]"/>
            <x15:cachedUniqueName index="70" name="[cardio_base].[height].&amp;[163]"/>
            <x15:cachedUniqueName index="71" name="[cardio_base].[height].&amp;[164]"/>
            <x15:cachedUniqueName index="72" name="[cardio_base].[height].&amp;[165]"/>
            <x15:cachedUniqueName index="73" name="[cardio_base].[height].&amp;[166]"/>
            <x15:cachedUniqueName index="74" name="[cardio_base].[height].&amp;[167]"/>
            <x15:cachedUniqueName index="75" name="[cardio_base].[height].&amp;[168]"/>
            <x15:cachedUniqueName index="76" name="[cardio_base].[height].&amp;[169]"/>
            <x15:cachedUniqueName index="77" name="[cardio_base].[height].&amp;[170]"/>
            <x15:cachedUniqueName index="78" name="[cardio_base].[height].&amp;[171]"/>
            <x15:cachedUniqueName index="79" name="[cardio_base].[height].&amp;[172]"/>
            <x15:cachedUniqueName index="80" name="[cardio_base].[height].&amp;[173]"/>
            <x15:cachedUniqueName index="81" name="[cardio_base].[height].&amp;[174]"/>
            <x15:cachedUniqueName index="82" name="[cardio_base].[height].&amp;[175]"/>
            <x15:cachedUniqueName index="83" name="[cardio_base].[height].&amp;[176]"/>
            <x15:cachedUniqueName index="84" name="[cardio_base].[height].&amp;[177]"/>
            <x15:cachedUniqueName index="85" name="[cardio_base].[height].&amp;[178]"/>
            <x15:cachedUniqueName index="86" name="[cardio_base].[height].&amp;[179]"/>
            <x15:cachedUniqueName index="87" name="[cardio_base].[height].&amp;[180]"/>
            <x15:cachedUniqueName index="88" name="[cardio_base].[height].&amp;[181]"/>
            <x15:cachedUniqueName index="89" name="[cardio_base].[height].&amp;[182]"/>
            <x15:cachedUniqueName index="90" name="[cardio_base].[height].&amp;[183]"/>
            <x15:cachedUniqueName index="91" name="[cardio_base].[height].&amp;[184]"/>
            <x15:cachedUniqueName index="92" name="[cardio_base].[height].&amp;[185]"/>
            <x15:cachedUniqueName index="93" name="[cardio_base].[height].&amp;[186]"/>
            <x15:cachedUniqueName index="94" name="[cardio_base].[height].&amp;[187]"/>
            <x15:cachedUniqueName index="95" name="[cardio_base].[height].&amp;[188]"/>
            <x15:cachedUniqueName index="96" name="[cardio_base].[height].&amp;[189]"/>
            <x15:cachedUniqueName index="97" name="[cardio_base].[height].&amp;[190]"/>
            <x15:cachedUniqueName index="98" name="[cardio_base].[height].&amp;[191]"/>
            <x15:cachedUniqueName index="99" name="[cardio_base].[height].&amp;[192]"/>
            <x15:cachedUniqueName index="100" name="[cardio_base].[height].&amp;[193]"/>
            <x15:cachedUniqueName index="101" name="[cardio_base].[height].&amp;[194]"/>
            <x15:cachedUniqueName index="102" name="[cardio_base].[height].&amp;[195]"/>
            <x15:cachedUniqueName index="103" name="[cardio_base].[height].&amp;[196]"/>
            <x15:cachedUniqueName index="104" name="[cardio_base].[height].&amp;[197]"/>
            <x15:cachedUniqueName index="105" name="[cardio_base].[height].&amp;[198]"/>
            <x15:cachedUniqueName index="106" name="[cardio_base].[height].&amp;[200]"/>
            <x15:cachedUniqueName index="107" name="[cardio_base].[height].&amp;[207]"/>
            <x15:cachedUniqueName index="108" name="[cardio_base].[height].&amp;[250]"/>
          </x15:cachedUniqueNames>
        </ext>
      </extLst>
    </cacheField>
    <cacheField name="[Measures].[Recuento de id]" caption="Recuento de id" numFmtId="0" hierarchy="25" level="32767"/>
  </cacheFields>
  <cacheHierarchies count="33">
    <cacheHierarchy uniqueName="[cardio_base].[id]" caption="id" attribute="1" defaultMemberUniqueName="[cardio_base].[id].[All]" allUniqueName="[cardio_base].[id].[All]" dimensionUniqueName="[cardio_base]" displayFolder="" count="0" memberValueDatatype="20" unbalanced="0"/>
    <cacheHierarchy uniqueName="[cardio_base].[age]" caption="age" attribute="1" defaultMemberUniqueName="[cardio_base].[age].[All]" allUniqueName="[cardio_base].[age].[All]" dimensionUniqueName="[cardio_base]" displayFolder="" count="0" memberValueDatatype="20" unbalanced="0"/>
    <cacheHierarchy uniqueName="[cardio_base].[gender]" caption="gender" attribute="1" defaultMemberUniqueName="[cardio_base].[gender].[All]" allUniqueName="[cardio_base].[gender].[All]" dimensionUniqueName="[cardio_base]" displayFolder="" count="0" memberValueDatatype="20" unbalanced="0"/>
    <cacheHierarchy uniqueName="[cardio_base].[height]" caption="height" attribute="1" defaultMemberUniqueName="[cardio_base].[height].[All]" allUniqueName="[cardio_base].[height].[All]" dimensionUniqueName="[cardio_base]" displayFolder="" count="2" memberValueDatatype="20" unbalanced="0">
      <fieldsUsage count="2">
        <fieldUsage x="-1"/>
        <fieldUsage x="0"/>
      </fieldsUsage>
    </cacheHierarchy>
    <cacheHierarchy uniqueName="[cardio_base].[weight]" caption="weight" attribute="1" defaultMemberUniqueName="[cardio_base].[weight].[All]" allUniqueName="[cardio_base].[weight].[All]" dimensionUniqueName="[cardio_base]" displayFolder="" count="0" memberValueDatatype="20" unbalanced="0"/>
    <cacheHierarchy uniqueName="[cardio_base].[ap_hi]" caption="ap_hi" attribute="1" defaultMemberUniqueName="[cardio_base].[ap_hi].[All]" allUniqueName="[cardio_base].[ap_hi].[All]" dimensionUniqueName="[cardio_base]" displayFolder="" count="0" memberValueDatatype="20" unbalanced="0"/>
    <cacheHierarchy uniqueName="[cardio_base].[ap_lo]" caption="ap_lo" attribute="1" defaultMemberUniqueName="[cardio_base].[ap_lo].[All]" allUniqueName="[cardio_base].[ap_lo].[All]" dimensionUniqueName="[cardio_base]" displayFolder="" count="0" memberValueDatatype="20" unbalanced="0"/>
    <cacheHierarchy uniqueName="[cardio_base].[cholesterol]" caption="cholesterol" attribute="1" defaultMemberUniqueName="[cardio_base].[cholesterol].[All]" allUniqueName="[cardio_base].[cholesterol].[All]" dimensionUniqueName="[cardio_base]" displayFolder="" count="0" memberValueDatatype="20" unbalanced="0"/>
    <cacheHierarchy uniqueName="[cardio_base].[smoke]" caption="smoke" attribute="1" defaultMemberUniqueName="[cardio_base].[smoke].[All]" allUniqueName="[cardio_base].[smoke].[All]" dimensionUniqueName="[cardio_base]" displayFolder="" count="0" memberValueDatatype="20" unbalanced="0"/>
    <cacheHierarchy uniqueName="[covid_data].[location]" caption="location" attribute="1" defaultMemberUniqueName="[covid_data].[location].[All]" allUniqueName="[covid_data].[location].[All]" dimensionUniqueName="[covid_data]" displayFolder="" count="0" memberValueDatatype="130" unbalanced="0"/>
    <cacheHierarchy uniqueName="[covid_data].[date]" caption="date" attribute="1" time="1" defaultMemberUniqueName="[covid_data].[date].[All]" allUniqueName="[covid_data].[date].[All]" dimensionUniqueName="[covid_data]" displayFolder="" count="0" memberValueDatatype="7" unbalanced="0"/>
    <cacheHierarchy uniqueName="[covid_data].[new_cases]" caption="new_cases" attribute="1" defaultMemberUniqueName="[covid_data].[new_cases].[All]" allUniqueName="[covid_data].[new_cases].[All]" dimensionUniqueName="[covid_data]" displayFolder="" count="0" memberValueDatatype="20" unbalanced="0"/>
    <cacheHierarchy uniqueName="[covid_data].[new_deaths]" caption="new_deaths" attribute="1" defaultMemberUniqueName="[covid_data].[new_deaths].[All]" allUniqueName="[covid_data].[new_deaths].[All]" dimensionUniqueName="[covid_data]" displayFolder="" count="0" memberValueDatatype="20" unbalanced="0"/>
    <cacheHierarchy uniqueName="[covid_data].[population]" caption="population" attribute="1" defaultMemberUniqueName="[covid_data].[population].[All]" allUniqueName="[covid_data].[population].[All]" dimensionUniqueName="[covid_data]" displayFolder="" count="0" memberValueDatatype="20" unbalanced="0"/>
    <cacheHierarchy uniqueName="[covid_data].[aged_65_older_percent]" caption="aged_65_older_percent" attribute="1" defaultMemberUniqueName="[covid_data].[aged_65_older_percent].[All]" allUniqueName="[covid_data].[aged_65_older_percent].[All]" dimensionUniqueName="[covid_data]" displayFolder="" count="0" memberValueDatatype="5" unbalanced="0"/>
    <cacheHierarchy uniqueName="[covid_data].[gdp_per_capita]" caption="gdp_per_capita" attribute="1" defaultMemberUniqueName="[covid_data].[gdp_per_capita].[All]" allUniqueName="[covid_data].[gdp_per_capita].[All]" dimensionUniqueName="[covid_data]" displayFolder="" count="0" memberValueDatatype="5" unbalanced="0"/>
    <cacheHierarchy uniqueName="[covid_data].[hospital_beds_per_thousand]" caption="hospital_beds_per_thousand" attribute="1" defaultMemberUniqueName="[covid_data].[hospital_beds_per_thousand].[All]" allUniqueName="[covid_data].[hospital_beds_per_thousand].[All]" dimensionUniqueName="[covid_data]" displayFolder="" count="0" memberValueDatatype="5" unbalanced="0"/>
    <cacheHierarchy uniqueName="[covid_data].[date (año)]" caption="date (año)" attribute="1" defaultMemberUniqueName="[covid_data].[date (año)].[All]" allUniqueName="[covid_data].[date (año)].[All]" dimensionUniqueName="[covid_data]" displayFolder="" count="0" memberValueDatatype="130" unbalanced="0"/>
    <cacheHierarchy uniqueName="[covid_data].[date (trimestre)]" caption="date (trimestre)" attribute="1" defaultMemberUniqueName="[covid_data].[date (trimestre)].[All]" allUniqueName="[covid_data].[date (trimestre)].[All]" dimensionUniqueName="[covid_data]" displayFolder="" count="0" memberValueDatatype="130" unbalanced="0"/>
    <cacheHierarchy uniqueName="[covid_data].[date (mes)]" caption="date (mes)" attribute="1" defaultMemberUniqueName="[covid_data].[date (mes)].[All]" allUniqueName="[covid_data].[date (mes)].[All]" dimensionUniqueName="[covid_data]" displayFolder="" count="0" memberValueDatatype="130" unbalanced="0"/>
    <cacheHierarchy uniqueName="[covid_data].[date (índice de meses)]" caption="date (índice de meses)" attribute="1" defaultMemberUniqueName="[covid_data].[date (índice de meses)].[All]" allUniqueName="[covid_data].[date (índice de meses)].[All]" dimensionUniqueName="[covid_data]" displayFolder="" count="0" memberValueDatatype="20" unbalanced="0" hidden="1"/>
    <cacheHierarchy uniqueName="[Measures].[__XL_Count cardio_base]" caption="__XL_Count cardio_base" measure="1" displayFolder="" measureGroup="cardio_base" count="0" hidden="1"/>
    <cacheHierarchy uniqueName="[Measures].[__XL_Count covid_data]" caption="__XL_Count covid_data" measure="1" displayFolder="" measureGroup="covid_data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ardio_bas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height]" caption="Suma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tdDev de id]" caption="StdDev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tdDev de height]" caption="StdDev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height]" caption="Promedio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new_cases]" caption="Suma de new_cases" measure="1" displayFolder="" measureGroup="covid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opulation]" caption="Suma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population]" caption="Promedio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ardio_base" uniqueName="[cardio_base]" caption="cardio_base"/>
    <dimension name="covid_data" uniqueName="[covid_data]" caption="covid_data"/>
    <dimension measure="1" name="Measures" uniqueName="[Measures]" caption="Measures"/>
  </dimensions>
  <measureGroups count="2">
    <measureGroup name="cardio_base" caption="cardio_base"/>
    <measureGroup name="covid_data" caption="covid_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Daniel Ordoñez Avila" refreshedDate="44535.822948726855" backgroundQuery="1" createdVersion="7" refreshedVersion="7" minRefreshableVersion="3" recordCount="0" supportSubquery="1" supportAdvancedDrill="1" xr:uid="{6D1150C5-BB95-4D3B-84BE-A3FD15ECCC09}">
  <cacheSource type="external" connectionId="3"/>
  <cacheFields count="1">
    <cacheField name="[Measures].[StdDev de height]" caption="StdDev de height" numFmtId="0" hierarchy="28" level="32767"/>
  </cacheFields>
  <cacheHierarchies count="33">
    <cacheHierarchy uniqueName="[cardio_base].[id]" caption="id" attribute="1" defaultMemberUniqueName="[cardio_base].[id].[All]" allUniqueName="[cardio_base].[id].[All]" dimensionUniqueName="[cardio_base]" displayFolder="" count="0" memberValueDatatype="20" unbalanced="0"/>
    <cacheHierarchy uniqueName="[cardio_base].[age]" caption="age" attribute="1" defaultMemberUniqueName="[cardio_base].[age].[All]" allUniqueName="[cardio_base].[age].[All]" dimensionUniqueName="[cardio_base]" displayFolder="" count="0" memberValueDatatype="20" unbalanced="0"/>
    <cacheHierarchy uniqueName="[cardio_base].[gender]" caption="gender" attribute="1" defaultMemberUniqueName="[cardio_base].[gender].[All]" allUniqueName="[cardio_base].[gender].[All]" dimensionUniqueName="[cardio_base]" displayFolder="" count="0" memberValueDatatype="20" unbalanced="0"/>
    <cacheHierarchy uniqueName="[cardio_base].[height]" caption="height" attribute="1" defaultMemberUniqueName="[cardio_base].[height].[All]" allUniqueName="[cardio_base].[height].[All]" dimensionUniqueName="[cardio_base]" displayFolder="" count="0" memberValueDatatype="20" unbalanced="0"/>
    <cacheHierarchy uniqueName="[cardio_base].[weight]" caption="weight" attribute="1" defaultMemberUniqueName="[cardio_base].[weight].[All]" allUniqueName="[cardio_base].[weight].[All]" dimensionUniqueName="[cardio_base]" displayFolder="" count="0" memberValueDatatype="20" unbalanced="0"/>
    <cacheHierarchy uniqueName="[cardio_base].[ap_hi]" caption="ap_hi" attribute="1" defaultMemberUniqueName="[cardio_base].[ap_hi].[All]" allUniqueName="[cardio_base].[ap_hi].[All]" dimensionUniqueName="[cardio_base]" displayFolder="" count="0" memberValueDatatype="20" unbalanced="0"/>
    <cacheHierarchy uniqueName="[cardio_base].[ap_lo]" caption="ap_lo" attribute="1" defaultMemberUniqueName="[cardio_base].[ap_lo].[All]" allUniqueName="[cardio_base].[ap_lo].[All]" dimensionUniqueName="[cardio_base]" displayFolder="" count="0" memberValueDatatype="20" unbalanced="0"/>
    <cacheHierarchy uniqueName="[cardio_base].[cholesterol]" caption="cholesterol" attribute="1" defaultMemberUniqueName="[cardio_base].[cholesterol].[All]" allUniqueName="[cardio_base].[cholesterol].[All]" dimensionUniqueName="[cardio_base]" displayFolder="" count="0" memberValueDatatype="20" unbalanced="0"/>
    <cacheHierarchy uniqueName="[cardio_base].[smoke]" caption="smoke" attribute="1" defaultMemberUniqueName="[cardio_base].[smoke].[All]" allUniqueName="[cardio_base].[smoke].[All]" dimensionUniqueName="[cardio_base]" displayFolder="" count="0" memberValueDatatype="20" unbalanced="0"/>
    <cacheHierarchy uniqueName="[covid_data].[location]" caption="location" attribute="1" defaultMemberUniqueName="[covid_data].[location].[All]" allUniqueName="[covid_data].[location].[All]" dimensionUniqueName="[covid_data]" displayFolder="" count="0" memberValueDatatype="130" unbalanced="0"/>
    <cacheHierarchy uniqueName="[covid_data].[date]" caption="date" attribute="1" time="1" defaultMemberUniqueName="[covid_data].[date].[All]" allUniqueName="[covid_data].[date].[All]" dimensionUniqueName="[covid_data]" displayFolder="" count="0" memberValueDatatype="7" unbalanced="0"/>
    <cacheHierarchy uniqueName="[covid_data].[new_cases]" caption="new_cases" attribute="1" defaultMemberUniqueName="[covid_data].[new_cases].[All]" allUniqueName="[covid_data].[new_cases].[All]" dimensionUniqueName="[covid_data]" displayFolder="" count="0" memberValueDatatype="20" unbalanced="0"/>
    <cacheHierarchy uniqueName="[covid_data].[new_deaths]" caption="new_deaths" attribute="1" defaultMemberUniqueName="[covid_data].[new_deaths].[All]" allUniqueName="[covid_data].[new_deaths].[All]" dimensionUniqueName="[covid_data]" displayFolder="" count="0" memberValueDatatype="20" unbalanced="0"/>
    <cacheHierarchy uniqueName="[covid_data].[population]" caption="population" attribute="1" defaultMemberUniqueName="[covid_data].[population].[All]" allUniqueName="[covid_data].[population].[All]" dimensionUniqueName="[covid_data]" displayFolder="" count="0" memberValueDatatype="20" unbalanced="0"/>
    <cacheHierarchy uniqueName="[covid_data].[aged_65_older_percent]" caption="aged_65_older_percent" attribute="1" defaultMemberUniqueName="[covid_data].[aged_65_older_percent].[All]" allUniqueName="[covid_data].[aged_65_older_percent].[All]" dimensionUniqueName="[covid_data]" displayFolder="" count="0" memberValueDatatype="5" unbalanced="0"/>
    <cacheHierarchy uniqueName="[covid_data].[gdp_per_capita]" caption="gdp_per_capita" attribute="1" defaultMemberUniqueName="[covid_data].[gdp_per_capita].[All]" allUniqueName="[covid_data].[gdp_per_capita].[All]" dimensionUniqueName="[covid_data]" displayFolder="" count="0" memberValueDatatype="5" unbalanced="0"/>
    <cacheHierarchy uniqueName="[covid_data].[hospital_beds_per_thousand]" caption="hospital_beds_per_thousand" attribute="1" defaultMemberUniqueName="[covid_data].[hospital_beds_per_thousand].[All]" allUniqueName="[covid_data].[hospital_beds_per_thousand].[All]" dimensionUniqueName="[covid_data]" displayFolder="" count="0" memberValueDatatype="5" unbalanced="0"/>
    <cacheHierarchy uniqueName="[covid_data].[date (año)]" caption="date (año)" attribute="1" defaultMemberUniqueName="[covid_data].[date (año)].[All]" allUniqueName="[covid_data].[date (año)].[All]" dimensionUniqueName="[covid_data]" displayFolder="" count="0" memberValueDatatype="130" unbalanced="0"/>
    <cacheHierarchy uniqueName="[covid_data].[date (trimestre)]" caption="date (trimestre)" attribute="1" defaultMemberUniqueName="[covid_data].[date (trimestre)].[All]" allUniqueName="[covid_data].[date (trimestre)].[All]" dimensionUniqueName="[covid_data]" displayFolder="" count="0" memberValueDatatype="130" unbalanced="0"/>
    <cacheHierarchy uniqueName="[covid_data].[date (mes)]" caption="date (mes)" attribute="1" defaultMemberUniqueName="[covid_data].[date (mes)].[All]" allUniqueName="[covid_data].[date (mes)].[All]" dimensionUniqueName="[covid_data]" displayFolder="" count="0" memberValueDatatype="130" unbalanced="0"/>
    <cacheHierarchy uniqueName="[covid_data].[date (índice de meses)]" caption="date (índice de meses)" attribute="1" defaultMemberUniqueName="[covid_data].[date (índice de meses)].[All]" allUniqueName="[covid_data].[date (índice de meses)].[All]" dimensionUniqueName="[covid_data]" displayFolder="" count="0" memberValueDatatype="20" unbalanced="0" hidden="1"/>
    <cacheHierarchy uniqueName="[Measures].[__XL_Count cardio_base]" caption="__XL_Count cardio_base" measure="1" displayFolder="" measureGroup="cardio_base" count="0" hidden="1"/>
    <cacheHierarchy uniqueName="[Measures].[__XL_Count covid_data]" caption="__XL_Count covid_data" measure="1" displayFolder="" measureGroup="covid_data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height]" caption="Suma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tdDev de id]" caption="StdDev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tdDev de height]" caption="StdDev de height" measure="1" displayFolder="" measureGroup="cardio_bas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height]" caption="Promedio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new_cases]" caption="Suma de new_cases" measure="1" displayFolder="" measureGroup="covid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opulation]" caption="Suma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population]" caption="Promedio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ardio_base" uniqueName="[cardio_base]" caption="cardio_base"/>
    <dimension name="covid_data" uniqueName="[covid_data]" caption="covid_data"/>
    <dimension measure="1" name="Measures" uniqueName="[Measures]" caption="Measures"/>
  </dimensions>
  <measureGroups count="2">
    <measureGroup name="cardio_base" caption="cardio_base"/>
    <measureGroup name="covid_data" caption="covid_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Daniel Ordoñez Avila" refreshedDate="44535.823537268516" backgroundQuery="1" createdVersion="7" refreshedVersion="7" minRefreshableVersion="3" recordCount="0" supportSubquery="1" supportAdvancedDrill="1" xr:uid="{2828BB69-A59A-4EFC-AC9C-360B3559BC11}">
  <cacheSource type="external" connectionId="3"/>
  <cacheFields count="1">
    <cacheField name="[Measures].[Promedio de height]" caption="Promedio de height" numFmtId="0" hierarchy="29" level="32767"/>
  </cacheFields>
  <cacheHierarchies count="33">
    <cacheHierarchy uniqueName="[cardio_base].[id]" caption="id" attribute="1" defaultMemberUniqueName="[cardio_base].[id].[All]" allUniqueName="[cardio_base].[id].[All]" dimensionUniqueName="[cardio_base]" displayFolder="" count="0" memberValueDatatype="20" unbalanced="0"/>
    <cacheHierarchy uniqueName="[cardio_base].[age]" caption="age" attribute="1" defaultMemberUniqueName="[cardio_base].[age].[All]" allUniqueName="[cardio_base].[age].[All]" dimensionUniqueName="[cardio_base]" displayFolder="" count="0" memberValueDatatype="20" unbalanced="0"/>
    <cacheHierarchy uniqueName="[cardio_base].[gender]" caption="gender" attribute="1" defaultMemberUniqueName="[cardio_base].[gender].[All]" allUniqueName="[cardio_base].[gender].[All]" dimensionUniqueName="[cardio_base]" displayFolder="" count="0" memberValueDatatype="20" unbalanced="0"/>
    <cacheHierarchy uniqueName="[cardio_base].[height]" caption="height" attribute="1" defaultMemberUniqueName="[cardio_base].[height].[All]" allUniqueName="[cardio_base].[height].[All]" dimensionUniqueName="[cardio_base]" displayFolder="" count="0" memberValueDatatype="20" unbalanced="0"/>
    <cacheHierarchy uniqueName="[cardio_base].[weight]" caption="weight" attribute="1" defaultMemberUniqueName="[cardio_base].[weight].[All]" allUniqueName="[cardio_base].[weight].[All]" dimensionUniqueName="[cardio_base]" displayFolder="" count="0" memberValueDatatype="20" unbalanced="0"/>
    <cacheHierarchy uniqueName="[cardio_base].[ap_hi]" caption="ap_hi" attribute="1" defaultMemberUniqueName="[cardio_base].[ap_hi].[All]" allUniqueName="[cardio_base].[ap_hi].[All]" dimensionUniqueName="[cardio_base]" displayFolder="" count="0" memberValueDatatype="20" unbalanced="0"/>
    <cacheHierarchy uniqueName="[cardio_base].[ap_lo]" caption="ap_lo" attribute="1" defaultMemberUniqueName="[cardio_base].[ap_lo].[All]" allUniqueName="[cardio_base].[ap_lo].[All]" dimensionUniqueName="[cardio_base]" displayFolder="" count="0" memberValueDatatype="20" unbalanced="0"/>
    <cacheHierarchy uniqueName="[cardio_base].[cholesterol]" caption="cholesterol" attribute="1" defaultMemberUniqueName="[cardio_base].[cholesterol].[All]" allUniqueName="[cardio_base].[cholesterol].[All]" dimensionUniqueName="[cardio_base]" displayFolder="" count="0" memberValueDatatype="20" unbalanced="0"/>
    <cacheHierarchy uniqueName="[cardio_base].[smoke]" caption="smoke" attribute="1" defaultMemberUniqueName="[cardio_base].[smoke].[All]" allUniqueName="[cardio_base].[smoke].[All]" dimensionUniqueName="[cardio_base]" displayFolder="" count="0" memberValueDatatype="20" unbalanced="0"/>
    <cacheHierarchy uniqueName="[covid_data].[location]" caption="location" attribute="1" defaultMemberUniqueName="[covid_data].[location].[All]" allUniqueName="[covid_data].[location].[All]" dimensionUniqueName="[covid_data]" displayFolder="" count="0" memberValueDatatype="130" unbalanced="0"/>
    <cacheHierarchy uniqueName="[covid_data].[date]" caption="date" attribute="1" time="1" defaultMemberUniqueName="[covid_data].[date].[All]" allUniqueName="[covid_data].[date].[All]" dimensionUniqueName="[covid_data]" displayFolder="" count="0" memberValueDatatype="7" unbalanced="0"/>
    <cacheHierarchy uniqueName="[covid_data].[new_cases]" caption="new_cases" attribute="1" defaultMemberUniqueName="[covid_data].[new_cases].[All]" allUniqueName="[covid_data].[new_cases].[All]" dimensionUniqueName="[covid_data]" displayFolder="" count="0" memberValueDatatype="20" unbalanced="0"/>
    <cacheHierarchy uniqueName="[covid_data].[new_deaths]" caption="new_deaths" attribute="1" defaultMemberUniqueName="[covid_data].[new_deaths].[All]" allUniqueName="[covid_data].[new_deaths].[All]" dimensionUniqueName="[covid_data]" displayFolder="" count="0" memberValueDatatype="20" unbalanced="0"/>
    <cacheHierarchy uniqueName="[covid_data].[population]" caption="population" attribute="1" defaultMemberUniqueName="[covid_data].[population].[All]" allUniqueName="[covid_data].[population].[All]" dimensionUniqueName="[covid_data]" displayFolder="" count="0" memberValueDatatype="20" unbalanced="0"/>
    <cacheHierarchy uniqueName="[covid_data].[aged_65_older_percent]" caption="aged_65_older_percent" attribute="1" defaultMemberUniqueName="[covid_data].[aged_65_older_percent].[All]" allUniqueName="[covid_data].[aged_65_older_percent].[All]" dimensionUniqueName="[covid_data]" displayFolder="" count="0" memberValueDatatype="5" unbalanced="0"/>
    <cacheHierarchy uniqueName="[covid_data].[gdp_per_capita]" caption="gdp_per_capita" attribute="1" defaultMemberUniqueName="[covid_data].[gdp_per_capita].[All]" allUniqueName="[covid_data].[gdp_per_capita].[All]" dimensionUniqueName="[covid_data]" displayFolder="" count="0" memberValueDatatype="5" unbalanced="0"/>
    <cacheHierarchy uniqueName="[covid_data].[hospital_beds_per_thousand]" caption="hospital_beds_per_thousand" attribute="1" defaultMemberUniqueName="[covid_data].[hospital_beds_per_thousand].[All]" allUniqueName="[covid_data].[hospital_beds_per_thousand].[All]" dimensionUniqueName="[covid_data]" displayFolder="" count="0" memberValueDatatype="5" unbalanced="0"/>
    <cacheHierarchy uniqueName="[covid_data].[date (año)]" caption="date (año)" attribute="1" defaultMemberUniqueName="[covid_data].[date (año)].[All]" allUniqueName="[covid_data].[date (año)].[All]" dimensionUniqueName="[covid_data]" displayFolder="" count="0" memberValueDatatype="130" unbalanced="0"/>
    <cacheHierarchy uniqueName="[covid_data].[date (trimestre)]" caption="date (trimestre)" attribute="1" defaultMemberUniqueName="[covid_data].[date (trimestre)].[All]" allUniqueName="[covid_data].[date (trimestre)].[All]" dimensionUniqueName="[covid_data]" displayFolder="" count="0" memberValueDatatype="130" unbalanced="0"/>
    <cacheHierarchy uniqueName="[covid_data].[date (mes)]" caption="date (mes)" attribute="1" defaultMemberUniqueName="[covid_data].[date (mes)].[All]" allUniqueName="[covid_data].[date (mes)].[All]" dimensionUniqueName="[covid_data]" displayFolder="" count="0" memberValueDatatype="130" unbalanced="0"/>
    <cacheHierarchy uniqueName="[covid_data].[date (índice de meses)]" caption="date (índice de meses)" attribute="1" defaultMemberUniqueName="[covid_data].[date (índice de meses)].[All]" allUniqueName="[covid_data].[date (índice de meses)].[All]" dimensionUniqueName="[covid_data]" displayFolder="" count="0" memberValueDatatype="20" unbalanced="0" hidden="1"/>
    <cacheHierarchy uniqueName="[Measures].[__XL_Count cardio_base]" caption="__XL_Count cardio_base" measure="1" displayFolder="" measureGroup="cardio_base" count="0" hidden="1"/>
    <cacheHierarchy uniqueName="[Measures].[__XL_Count covid_data]" caption="__XL_Count covid_data" measure="1" displayFolder="" measureGroup="covid_data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height]" caption="Suma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tdDev de id]" caption="StdDev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tdDev de height]" caption="StdDev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height]" caption="Promedio de height" measure="1" displayFolder="" measureGroup="cardio_bas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new_cases]" caption="Suma de new_cases" measure="1" displayFolder="" measureGroup="covid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opulation]" caption="Suma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population]" caption="Promedio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ardio_base" uniqueName="[cardio_base]" caption="cardio_base"/>
    <dimension name="covid_data" uniqueName="[covid_data]" caption="covid_data"/>
    <dimension measure="1" name="Measures" uniqueName="[Measures]" caption="Measures"/>
  </dimensions>
  <measureGroups count="2">
    <measureGroup name="cardio_base" caption="cardio_base"/>
    <measureGroup name="covid_data" caption="covid_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Daniel Ordoñez Avila" refreshedDate="44535.840731481483" backgroundQuery="1" createdVersion="7" refreshedVersion="7" minRefreshableVersion="3" recordCount="0" supportSubquery="1" supportAdvancedDrill="1" xr:uid="{3D726C9E-F572-40BC-8C91-1AF15411B232}">
  <cacheSource type="external" connectionId="3"/>
  <cacheFields count="3">
    <cacheField name="[covid_data].[date].[date]" caption="date" numFmtId="0" hierarchy="10" level="1">
      <sharedItems containsSemiMixedTypes="0" containsNonDate="0" containsDate="1" containsString="0" minDate="2019-12-31T00:00:00" maxDate="2020-06-11T00:00:00" count="163"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</sharedItems>
    </cacheField>
    <cacheField name="[covid_data].[location].[location]" caption="location" numFmtId="0" hierarchy="9" level="1">
      <sharedItems count="1">
        <s v="Italy"/>
      </sharedItems>
    </cacheField>
    <cacheField name="[Measures].[Suma de new_cases]" caption="Suma de new_cases" numFmtId="0" hierarchy="30" level="32767"/>
  </cacheFields>
  <cacheHierarchies count="33">
    <cacheHierarchy uniqueName="[cardio_base].[id]" caption="id" attribute="1" defaultMemberUniqueName="[cardio_base].[id].[All]" allUniqueName="[cardio_base].[id].[All]" dimensionUniqueName="[cardio_base]" displayFolder="" count="0" memberValueDatatype="20" unbalanced="0"/>
    <cacheHierarchy uniqueName="[cardio_base].[age]" caption="age" attribute="1" defaultMemberUniqueName="[cardio_base].[age].[All]" allUniqueName="[cardio_base].[age].[All]" dimensionUniqueName="[cardio_base]" displayFolder="" count="0" memberValueDatatype="20" unbalanced="0"/>
    <cacheHierarchy uniqueName="[cardio_base].[gender]" caption="gender" attribute="1" defaultMemberUniqueName="[cardio_base].[gender].[All]" allUniqueName="[cardio_base].[gender].[All]" dimensionUniqueName="[cardio_base]" displayFolder="" count="0" memberValueDatatype="20" unbalanced="0"/>
    <cacheHierarchy uniqueName="[cardio_base].[height]" caption="height" attribute="1" defaultMemberUniqueName="[cardio_base].[height].[All]" allUniqueName="[cardio_base].[height].[All]" dimensionUniqueName="[cardio_base]" displayFolder="" count="0" memberValueDatatype="20" unbalanced="0"/>
    <cacheHierarchy uniqueName="[cardio_base].[weight]" caption="weight" attribute="1" defaultMemberUniqueName="[cardio_base].[weight].[All]" allUniqueName="[cardio_base].[weight].[All]" dimensionUniqueName="[cardio_base]" displayFolder="" count="0" memberValueDatatype="20" unbalanced="0"/>
    <cacheHierarchy uniqueName="[cardio_base].[ap_hi]" caption="ap_hi" attribute="1" defaultMemberUniqueName="[cardio_base].[ap_hi].[All]" allUniqueName="[cardio_base].[ap_hi].[All]" dimensionUniqueName="[cardio_base]" displayFolder="" count="0" memberValueDatatype="20" unbalanced="0"/>
    <cacheHierarchy uniqueName="[cardio_base].[ap_lo]" caption="ap_lo" attribute="1" defaultMemberUniqueName="[cardio_base].[ap_lo].[All]" allUniqueName="[cardio_base].[ap_lo].[All]" dimensionUniqueName="[cardio_base]" displayFolder="" count="0" memberValueDatatype="20" unbalanced="0"/>
    <cacheHierarchy uniqueName="[cardio_base].[cholesterol]" caption="cholesterol" attribute="1" defaultMemberUniqueName="[cardio_base].[cholesterol].[All]" allUniqueName="[cardio_base].[cholesterol].[All]" dimensionUniqueName="[cardio_base]" displayFolder="" count="0" memberValueDatatype="20" unbalanced="0"/>
    <cacheHierarchy uniqueName="[cardio_base].[smoke]" caption="smoke" attribute="1" defaultMemberUniqueName="[cardio_base].[smoke].[All]" allUniqueName="[cardio_base].[smoke].[All]" dimensionUniqueName="[cardio_base]" displayFolder="" count="0" memberValueDatatype="20" unbalanced="0"/>
    <cacheHierarchy uniqueName="[covid_data].[location]" caption="location" attribute="1" defaultMemberUniqueName="[covid_data].[location].[All]" allUniqueName="[covid_data].[location].[All]" dimensionUniqueName="[covid_data]" displayFolder="" count="2" memberValueDatatype="130" unbalanced="0">
      <fieldsUsage count="2">
        <fieldUsage x="-1"/>
        <fieldUsage x="1"/>
      </fieldsUsage>
    </cacheHierarchy>
    <cacheHierarchy uniqueName="[covid_data].[date]" caption="date" attribute="1" time="1" defaultMemberUniqueName="[covid_data].[date].[All]" allUniqueName="[covid_data].[date].[All]" dimensionUniqueName="[covid_data]" displayFolder="" count="2" memberValueDatatype="7" unbalanced="0">
      <fieldsUsage count="2">
        <fieldUsage x="-1"/>
        <fieldUsage x="0"/>
      </fieldsUsage>
    </cacheHierarchy>
    <cacheHierarchy uniqueName="[covid_data].[new_cases]" caption="new_cases" attribute="1" defaultMemberUniqueName="[covid_data].[new_cases].[All]" allUniqueName="[covid_data].[new_cases].[All]" dimensionUniqueName="[covid_data]" displayFolder="" count="0" memberValueDatatype="20" unbalanced="0"/>
    <cacheHierarchy uniqueName="[covid_data].[new_deaths]" caption="new_deaths" attribute="1" defaultMemberUniqueName="[covid_data].[new_deaths].[All]" allUniqueName="[covid_data].[new_deaths].[All]" dimensionUniqueName="[covid_data]" displayFolder="" count="0" memberValueDatatype="20" unbalanced="0"/>
    <cacheHierarchy uniqueName="[covid_data].[population]" caption="population" attribute="1" defaultMemberUniqueName="[covid_data].[population].[All]" allUniqueName="[covid_data].[population].[All]" dimensionUniqueName="[covid_data]" displayFolder="" count="0" memberValueDatatype="20" unbalanced="0"/>
    <cacheHierarchy uniqueName="[covid_data].[aged_65_older_percent]" caption="aged_65_older_percent" attribute="1" defaultMemberUniqueName="[covid_data].[aged_65_older_percent].[All]" allUniqueName="[covid_data].[aged_65_older_percent].[All]" dimensionUniqueName="[covid_data]" displayFolder="" count="0" memberValueDatatype="5" unbalanced="0"/>
    <cacheHierarchy uniqueName="[covid_data].[gdp_per_capita]" caption="gdp_per_capita" attribute="1" defaultMemberUniqueName="[covid_data].[gdp_per_capita].[All]" allUniqueName="[covid_data].[gdp_per_capita].[All]" dimensionUniqueName="[covid_data]" displayFolder="" count="0" memberValueDatatype="5" unbalanced="0"/>
    <cacheHierarchy uniqueName="[covid_data].[hospital_beds_per_thousand]" caption="hospital_beds_per_thousand" attribute="1" defaultMemberUniqueName="[covid_data].[hospital_beds_per_thousand].[All]" allUniqueName="[covid_data].[hospital_beds_per_thousand].[All]" dimensionUniqueName="[covid_data]" displayFolder="" count="0" memberValueDatatype="5" unbalanced="0"/>
    <cacheHierarchy uniqueName="[covid_data].[date (año)]" caption="date (año)" attribute="1" defaultMemberUniqueName="[covid_data].[date (año)].[All]" allUniqueName="[covid_data].[date (año)].[All]" dimensionUniqueName="[covid_data]" displayFolder="" count="0" memberValueDatatype="130" unbalanced="0"/>
    <cacheHierarchy uniqueName="[covid_data].[date (trimestre)]" caption="date (trimestre)" attribute="1" defaultMemberUniqueName="[covid_data].[date (trimestre)].[All]" allUniqueName="[covid_data].[date (trimestre)].[All]" dimensionUniqueName="[covid_data]" displayFolder="" count="0" memberValueDatatype="130" unbalanced="0"/>
    <cacheHierarchy uniqueName="[covid_data].[date (mes)]" caption="date (mes)" attribute="1" defaultMemberUniqueName="[covid_data].[date (mes)].[All]" allUniqueName="[covid_data].[date (mes)].[All]" dimensionUniqueName="[covid_data]" displayFolder="" count="0" memberValueDatatype="130" unbalanced="0"/>
    <cacheHierarchy uniqueName="[covid_data].[date (índice de meses)]" caption="date (índice de meses)" attribute="1" defaultMemberUniqueName="[covid_data].[date (índice de meses)].[All]" allUniqueName="[covid_data].[date (índice de meses)].[All]" dimensionUniqueName="[covid_data]" displayFolder="" count="0" memberValueDatatype="20" unbalanced="0" hidden="1"/>
    <cacheHierarchy uniqueName="[Measures].[__XL_Count cardio_base]" caption="__XL_Count cardio_base" measure="1" displayFolder="" measureGroup="cardio_base" count="0" hidden="1"/>
    <cacheHierarchy uniqueName="[Measures].[__XL_Count covid_data]" caption="__XL_Count covid_data" measure="1" displayFolder="" measureGroup="covid_data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height]" caption="Suma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tdDev de id]" caption="StdDev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tdDev de height]" caption="StdDev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height]" caption="Promedio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new_cases]" caption="Suma de new_cases" measure="1" displayFolder="" measureGroup="covid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opulation]" caption="Suma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population]" caption="Promedio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ardio_base" uniqueName="[cardio_base]" caption="cardio_base"/>
    <dimension name="covid_data" uniqueName="[covid_data]" caption="covid_data"/>
    <dimension measure="1" name="Measures" uniqueName="[Measures]" caption="Measures"/>
  </dimensions>
  <measureGroups count="2">
    <measureGroup name="cardio_base" caption="cardio_base"/>
    <measureGroup name="covid_data" caption="covid_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Daniel Ordoñez Avila" refreshedDate="44535.840145601855" backgroundQuery="1" createdVersion="7" refreshedVersion="7" minRefreshableVersion="3" recordCount="0" supportSubquery="1" supportAdvancedDrill="1" xr:uid="{0EE64D0E-1380-4609-B9FE-FE77CF831732}">
  <cacheSource type="external" connectionId="3"/>
  <cacheFields count="3">
    <cacheField name="[covid_data].[location].[location]" caption="location" numFmtId="0" hierarchy="9" level="1">
      <sharedItems count="1">
        <s v="Germany"/>
      </sharedItems>
    </cacheField>
    <cacheField name="[covid_data].[date].[date]" caption="date" numFmtId="0" hierarchy="10" level="1">
      <sharedItems containsSemiMixedTypes="0" containsNonDate="0" containsDate="1" containsString="0" minDate="2019-12-31T00:00:00" maxDate="2020-06-11T00:00:00" count="163"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</sharedItems>
    </cacheField>
    <cacheField name="[Measures].[Suma de new_cases]" caption="Suma de new_cases" numFmtId="0" hierarchy="30" level="32767"/>
  </cacheFields>
  <cacheHierarchies count="33">
    <cacheHierarchy uniqueName="[cardio_base].[id]" caption="id" attribute="1" defaultMemberUniqueName="[cardio_base].[id].[All]" allUniqueName="[cardio_base].[id].[All]" dimensionUniqueName="[cardio_base]" displayFolder="" count="0" memberValueDatatype="20" unbalanced="0"/>
    <cacheHierarchy uniqueName="[cardio_base].[age]" caption="age" attribute="1" defaultMemberUniqueName="[cardio_base].[age].[All]" allUniqueName="[cardio_base].[age].[All]" dimensionUniqueName="[cardio_base]" displayFolder="" count="0" memberValueDatatype="20" unbalanced="0"/>
    <cacheHierarchy uniqueName="[cardio_base].[gender]" caption="gender" attribute="1" defaultMemberUniqueName="[cardio_base].[gender].[All]" allUniqueName="[cardio_base].[gender].[All]" dimensionUniqueName="[cardio_base]" displayFolder="" count="0" memberValueDatatype="20" unbalanced="0"/>
    <cacheHierarchy uniqueName="[cardio_base].[height]" caption="height" attribute="1" defaultMemberUniqueName="[cardio_base].[height].[All]" allUniqueName="[cardio_base].[height].[All]" dimensionUniqueName="[cardio_base]" displayFolder="" count="0" memberValueDatatype="20" unbalanced="0"/>
    <cacheHierarchy uniqueName="[cardio_base].[weight]" caption="weight" attribute="1" defaultMemberUniqueName="[cardio_base].[weight].[All]" allUniqueName="[cardio_base].[weight].[All]" dimensionUniqueName="[cardio_base]" displayFolder="" count="0" memberValueDatatype="20" unbalanced="0"/>
    <cacheHierarchy uniqueName="[cardio_base].[ap_hi]" caption="ap_hi" attribute="1" defaultMemberUniqueName="[cardio_base].[ap_hi].[All]" allUniqueName="[cardio_base].[ap_hi].[All]" dimensionUniqueName="[cardio_base]" displayFolder="" count="0" memberValueDatatype="20" unbalanced="0"/>
    <cacheHierarchy uniqueName="[cardio_base].[ap_lo]" caption="ap_lo" attribute="1" defaultMemberUniqueName="[cardio_base].[ap_lo].[All]" allUniqueName="[cardio_base].[ap_lo].[All]" dimensionUniqueName="[cardio_base]" displayFolder="" count="0" memberValueDatatype="20" unbalanced="0"/>
    <cacheHierarchy uniqueName="[cardio_base].[cholesterol]" caption="cholesterol" attribute="1" defaultMemberUniqueName="[cardio_base].[cholesterol].[All]" allUniqueName="[cardio_base].[cholesterol].[All]" dimensionUniqueName="[cardio_base]" displayFolder="" count="0" memberValueDatatype="20" unbalanced="0"/>
    <cacheHierarchy uniqueName="[cardio_base].[smoke]" caption="smoke" attribute="1" defaultMemberUniqueName="[cardio_base].[smoke].[All]" allUniqueName="[cardio_base].[smoke].[All]" dimensionUniqueName="[cardio_base]" displayFolder="" count="0" memberValueDatatype="20" unbalanced="0"/>
    <cacheHierarchy uniqueName="[covid_data].[location]" caption="location" attribute="1" defaultMemberUniqueName="[covid_data].[location].[All]" allUniqueName="[covid_data].[location].[All]" dimensionUniqueName="[covid_data]" displayFolder="" count="2" memberValueDatatype="130" unbalanced="0">
      <fieldsUsage count="2">
        <fieldUsage x="-1"/>
        <fieldUsage x="0"/>
      </fieldsUsage>
    </cacheHierarchy>
    <cacheHierarchy uniqueName="[covid_data].[date]" caption="date" attribute="1" time="1" defaultMemberUniqueName="[covid_data].[date].[All]" allUniqueName="[covid_data].[date].[All]" dimensionUniqueName="[covid_data]" displayFolder="" count="2" memberValueDatatype="7" unbalanced="0">
      <fieldsUsage count="2">
        <fieldUsage x="-1"/>
        <fieldUsage x="1"/>
      </fieldsUsage>
    </cacheHierarchy>
    <cacheHierarchy uniqueName="[covid_data].[new_cases]" caption="new_cases" attribute="1" defaultMemberUniqueName="[covid_data].[new_cases].[All]" allUniqueName="[covid_data].[new_cases].[All]" dimensionUniqueName="[covid_data]" displayFolder="" count="0" memberValueDatatype="20" unbalanced="0"/>
    <cacheHierarchy uniqueName="[covid_data].[new_deaths]" caption="new_deaths" attribute="1" defaultMemberUniqueName="[covid_data].[new_deaths].[All]" allUniqueName="[covid_data].[new_deaths].[All]" dimensionUniqueName="[covid_data]" displayFolder="" count="0" memberValueDatatype="20" unbalanced="0"/>
    <cacheHierarchy uniqueName="[covid_data].[population]" caption="population" attribute="1" defaultMemberUniqueName="[covid_data].[population].[All]" allUniqueName="[covid_data].[population].[All]" dimensionUniqueName="[covid_data]" displayFolder="" count="0" memberValueDatatype="20" unbalanced="0"/>
    <cacheHierarchy uniqueName="[covid_data].[aged_65_older_percent]" caption="aged_65_older_percent" attribute="1" defaultMemberUniqueName="[covid_data].[aged_65_older_percent].[All]" allUniqueName="[covid_data].[aged_65_older_percent].[All]" dimensionUniqueName="[covid_data]" displayFolder="" count="0" memberValueDatatype="5" unbalanced="0"/>
    <cacheHierarchy uniqueName="[covid_data].[gdp_per_capita]" caption="gdp_per_capita" attribute="1" defaultMemberUniqueName="[covid_data].[gdp_per_capita].[All]" allUniqueName="[covid_data].[gdp_per_capita].[All]" dimensionUniqueName="[covid_data]" displayFolder="" count="0" memberValueDatatype="5" unbalanced="0"/>
    <cacheHierarchy uniqueName="[covid_data].[hospital_beds_per_thousand]" caption="hospital_beds_per_thousand" attribute="1" defaultMemberUniqueName="[covid_data].[hospital_beds_per_thousand].[All]" allUniqueName="[covid_data].[hospital_beds_per_thousand].[All]" dimensionUniqueName="[covid_data]" displayFolder="" count="0" memberValueDatatype="5" unbalanced="0"/>
    <cacheHierarchy uniqueName="[covid_data].[date (año)]" caption="date (año)" attribute="1" defaultMemberUniqueName="[covid_data].[date (año)].[All]" allUniqueName="[covid_data].[date (año)].[All]" dimensionUniqueName="[covid_data]" displayFolder="" count="0" memberValueDatatype="130" unbalanced="0"/>
    <cacheHierarchy uniqueName="[covid_data].[date (trimestre)]" caption="date (trimestre)" attribute="1" defaultMemberUniqueName="[covid_data].[date (trimestre)].[All]" allUniqueName="[covid_data].[date (trimestre)].[All]" dimensionUniqueName="[covid_data]" displayFolder="" count="0" memberValueDatatype="130" unbalanced="0"/>
    <cacheHierarchy uniqueName="[covid_data].[date (mes)]" caption="date (mes)" attribute="1" defaultMemberUniqueName="[covid_data].[date (mes)].[All]" allUniqueName="[covid_data].[date (mes)].[All]" dimensionUniqueName="[covid_data]" displayFolder="" count="0" memberValueDatatype="130" unbalanced="0"/>
    <cacheHierarchy uniqueName="[covid_data].[date (índice de meses)]" caption="date (índice de meses)" attribute="1" defaultMemberUniqueName="[covid_data].[date (índice de meses)].[All]" allUniqueName="[covid_data].[date (índice de meses)].[All]" dimensionUniqueName="[covid_data]" displayFolder="" count="0" memberValueDatatype="20" unbalanced="0" hidden="1"/>
    <cacheHierarchy uniqueName="[Measures].[__XL_Count cardio_base]" caption="__XL_Count cardio_base" measure="1" displayFolder="" measureGroup="cardio_base" count="0" hidden="1"/>
    <cacheHierarchy uniqueName="[Measures].[__XL_Count covid_data]" caption="__XL_Count covid_data" measure="1" displayFolder="" measureGroup="covid_data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height]" caption="Suma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tdDev de id]" caption="StdDev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tdDev de height]" caption="StdDev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height]" caption="Promedio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new_cases]" caption="Suma de new_cases" measure="1" displayFolder="" measureGroup="covid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opulation]" caption="Suma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population]" caption="Promedio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ardio_base" uniqueName="[cardio_base]" caption="cardio_base"/>
    <dimension name="covid_data" uniqueName="[covid_data]" caption="covid_data"/>
    <dimension measure="1" name="Measures" uniqueName="[Measures]" caption="Measures"/>
  </dimensions>
  <measureGroups count="2">
    <measureGroup name="cardio_base" caption="cardio_base"/>
    <measureGroup name="covid_data" caption="covid_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Daniel Ordoñez Avila" refreshedDate="44535.844351736108" backgroundQuery="1" createdVersion="7" refreshedVersion="7" minRefreshableVersion="3" recordCount="0" supportSubquery="1" supportAdvancedDrill="1" xr:uid="{FBCA938B-C823-4527-B073-D55CBC9379AD}">
  <cacheSource type="external" connectionId="3"/>
  <cacheFields count="3">
    <cacheField name="[covid_data].[date].[date]" caption="date" numFmtId="0" hierarchy="10" level="1">
      <sharedItems containsSemiMixedTypes="0" containsNonDate="0" containsDate="1" containsString="0" minDate="2020-02-28T00:00:00" maxDate="2020-03-21T00:00:00" count="22"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</sharedItems>
    </cacheField>
    <cacheField name="[covid_data].[location].[location]" caption="location" numFmtId="0" hierarchy="9" level="1">
      <sharedItems count="1">
        <s v="Italy"/>
      </sharedItems>
    </cacheField>
    <cacheField name="[Measures].[Suma de new_cases]" caption="Suma de new_cases" numFmtId="0" hierarchy="30" level="32767"/>
  </cacheFields>
  <cacheHierarchies count="33">
    <cacheHierarchy uniqueName="[cardio_base].[id]" caption="id" attribute="1" defaultMemberUniqueName="[cardio_base].[id].[All]" allUniqueName="[cardio_base].[id].[All]" dimensionUniqueName="[cardio_base]" displayFolder="" count="0" memberValueDatatype="20" unbalanced="0"/>
    <cacheHierarchy uniqueName="[cardio_base].[age]" caption="age" attribute="1" defaultMemberUniqueName="[cardio_base].[age].[All]" allUniqueName="[cardio_base].[age].[All]" dimensionUniqueName="[cardio_base]" displayFolder="" count="0" memberValueDatatype="20" unbalanced="0"/>
    <cacheHierarchy uniqueName="[cardio_base].[gender]" caption="gender" attribute="1" defaultMemberUniqueName="[cardio_base].[gender].[All]" allUniqueName="[cardio_base].[gender].[All]" dimensionUniqueName="[cardio_base]" displayFolder="" count="0" memberValueDatatype="20" unbalanced="0"/>
    <cacheHierarchy uniqueName="[cardio_base].[height]" caption="height" attribute="1" defaultMemberUniqueName="[cardio_base].[height].[All]" allUniqueName="[cardio_base].[height].[All]" dimensionUniqueName="[cardio_base]" displayFolder="" count="0" memberValueDatatype="20" unbalanced="0"/>
    <cacheHierarchy uniqueName="[cardio_base].[weight]" caption="weight" attribute="1" defaultMemberUniqueName="[cardio_base].[weight].[All]" allUniqueName="[cardio_base].[weight].[All]" dimensionUniqueName="[cardio_base]" displayFolder="" count="0" memberValueDatatype="20" unbalanced="0"/>
    <cacheHierarchy uniqueName="[cardio_base].[ap_hi]" caption="ap_hi" attribute="1" defaultMemberUniqueName="[cardio_base].[ap_hi].[All]" allUniqueName="[cardio_base].[ap_hi].[All]" dimensionUniqueName="[cardio_base]" displayFolder="" count="0" memberValueDatatype="20" unbalanced="0"/>
    <cacheHierarchy uniqueName="[cardio_base].[ap_lo]" caption="ap_lo" attribute="1" defaultMemberUniqueName="[cardio_base].[ap_lo].[All]" allUniqueName="[cardio_base].[ap_lo].[All]" dimensionUniqueName="[cardio_base]" displayFolder="" count="0" memberValueDatatype="20" unbalanced="0"/>
    <cacheHierarchy uniqueName="[cardio_base].[cholesterol]" caption="cholesterol" attribute="1" defaultMemberUniqueName="[cardio_base].[cholesterol].[All]" allUniqueName="[cardio_base].[cholesterol].[All]" dimensionUniqueName="[cardio_base]" displayFolder="" count="0" memberValueDatatype="20" unbalanced="0"/>
    <cacheHierarchy uniqueName="[cardio_base].[smoke]" caption="smoke" attribute="1" defaultMemberUniqueName="[cardio_base].[smoke].[All]" allUniqueName="[cardio_base].[smoke].[All]" dimensionUniqueName="[cardio_base]" displayFolder="" count="0" memberValueDatatype="20" unbalanced="0"/>
    <cacheHierarchy uniqueName="[covid_data].[location]" caption="location" attribute="1" defaultMemberUniqueName="[covid_data].[location].[All]" allUniqueName="[covid_data].[location].[All]" dimensionUniqueName="[covid_data]" displayFolder="" count="2" memberValueDatatype="130" unbalanced="0">
      <fieldsUsage count="2">
        <fieldUsage x="-1"/>
        <fieldUsage x="1"/>
      </fieldsUsage>
    </cacheHierarchy>
    <cacheHierarchy uniqueName="[covid_data].[date]" caption="date" attribute="1" time="1" defaultMemberUniqueName="[covid_data].[date].[All]" allUniqueName="[covid_data].[date].[All]" dimensionUniqueName="[covid_data]" displayFolder="" count="2" memberValueDatatype="7" unbalanced="0">
      <fieldsUsage count="2">
        <fieldUsage x="-1"/>
        <fieldUsage x="0"/>
      </fieldsUsage>
    </cacheHierarchy>
    <cacheHierarchy uniqueName="[covid_data].[new_cases]" caption="new_cases" attribute="1" defaultMemberUniqueName="[covid_data].[new_cases].[All]" allUniqueName="[covid_data].[new_cases].[All]" dimensionUniqueName="[covid_data]" displayFolder="" count="0" memberValueDatatype="20" unbalanced="0"/>
    <cacheHierarchy uniqueName="[covid_data].[new_deaths]" caption="new_deaths" attribute="1" defaultMemberUniqueName="[covid_data].[new_deaths].[All]" allUniqueName="[covid_data].[new_deaths].[All]" dimensionUniqueName="[covid_data]" displayFolder="" count="0" memberValueDatatype="20" unbalanced="0"/>
    <cacheHierarchy uniqueName="[covid_data].[population]" caption="population" attribute="1" defaultMemberUniqueName="[covid_data].[population].[All]" allUniqueName="[covid_data].[population].[All]" dimensionUniqueName="[covid_data]" displayFolder="" count="0" memberValueDatatype="20" unbalanced="0"/>
    <cacheHierarchy uniqueName="[covid_data].[aged_65_older_percent]" caption="aged_65_older_percent" attribute="1" defaultMemberUniqueName="[covid_data].[aged_65_older_percent].[All]" allUniqueName="[covid_data].[aged_65_older_percent].[All]" dimensionUniqueName="[covid_data]" displayFolder="" count="0" memberValueDatatype="5" unbalanced="0"/>
    <cacheHierarchy uniqueName="[covid_data].[gdp_per_capita]" caption="gdp_per_capita" attribute="1" defaultMemberUniqueName="[covid_data].[gdp_per_capita].[All]" allUniqueName="[covid_data].[gdp_per_capita].[All]" dimensionUniqueName="[covid_data]" displayFolder="" count="0" memberValueDatatype="5" unbalanced="0"/>
    <cacheHierarchy uniqueName="[covid_data].[hospital_beds_per_thousand]" caption="hospital_beds_per_thousand" attribute="1" defaultMemberUniqueName="[covid_data].[hospital_beds_per_thousand].[All]" allUniqueName="[covid_data].[hospital_beds_per_thousand].[All]" dimensionUniqueName="[covid_data]" displayFolder="" count="0" memberValueDatatype="5" unbalanced="0"/>
    <cacheHierarchy uniqueName="[covid_data].[date (año)]" caption="date (año)" attribute="1" defaultMemberUniqueName="[covid_data].[date (año)].[All]" allUniqueName="[covid_data].[date (año)].[All]" dimensionUniqueName="[covid_data]" displayFolder="" count="0" memberValueDatatype="130" unbalanced="0"/>
    <cacheHierarchy uniqueName="[covid_data].[date (trimestre)]" caption="date (trimestre)" attribute="1" defaultMemberUniqueName="[covid_data].[date (trimestre)].[All]" allUniqueName="[covid_data].[date (trimestre)].[All]" dimensionUniqueName="[covid_data]" displayFolder="" count="0" memberValueDatatype="130" unbalanced="0"/>
    <cacheHierarchy uniqueName="[covid_data].[date (mes)]" caption="date (mes)" attribute="1" defaultMemberUniqueName="[covid_data].[date (mes)].[All]" allUniqueName="[covid_data].[date (mes)].[All]" dimensionUniqueName="[covid_data]" displayFolder="" count="0" memberValueDatatype="130" unbalanced="0"/>
    <cacheHierarchy uniqueName="[covid_data].[date (índice de meses)]" caption="date (índice de meses)" attribute="1" defaultMemberUniqueName="[covid_data].[date (índice de meses)].[All]" allUniqueName="[covid_data].[date (índice de meses)].[All]" dimensionUniqueName="[covid_data]" displayFolder="" count="0" memberValueDatatype="20" unbalanced="0" hidden="1"/>
    <cacheHierarchy uniqueName="[Measures].[__XL_Count cardio_base]" caption="__XL_Count cardio_base" measure="1" displayFolder="" measureGroup="cardio_base" count="0" hidden="1"/>
    <cacheHierarchy uniqueName="[Measures].[__XL_Count covid_data]" caption="__XL_Count covid_data" measure="1" displayFolder="" measureGroup="covid_data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height]" caption="Suma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tdDev de id]" caption="StdDev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tdDev de height]" caption="StdDev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height]" caption="Promedio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new_cases]" caption="Suma de new_cases" measure="1" displayFolder="" measureGroup="covid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opulation]" caption="Suma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population]" caption="Promedio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ardio_base" uniqueName="[cardio_base]" caption="cardio_base"/>
    <dimension name="covid_data" uniqueName="[covid_data]" caption="covid_data"/>
    <dimension measure="1" name="Measures" uniqueName="[Measures]" caption="Measures"/>
  </dimensions>
  <measureGroups count="2">
    <measureGroup name="cardio_base" caption="cardio_base"/>
    <measureGroup name="covid_data" caption="covid_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Daniel Ordoñez Avila" refreshedDate="44535.854678703705" backgroundQuery="1" createdVersion="7" refreshedVersion="7" minRefreshableVersion="3" recordCount="0" supportSubquery="1" supportAdvancedDrill="1" xr:uid="{DBFFBA32-B413-4E7F-BA03-53EAFBD83EA0}">
  <cacheSource type="external" connectionId="3"/>
  <cacheFields count="3">
    <cacheField name="[covid_data].[location].[location]" caption="location" numFmtId="0" hierarchy="9" level="1">
      <sharedItems count="211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naire Sint Eustatius and Sab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ngo"/>
        <s v="Costa Rica"/>
        <s v="Cote d'Ivoire"/>
        <s v="Croatia"/>
        <s v="Cuba"/>
        <s v="Curacao"/>
        <s v="Cyprus"/>
        <s v="Czech Republic"/>
        <s v="Democratic Republic of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aeroe Islands"/>
        <s v="Falkland Islands"/>
        <s v="Fiji"/>
        <s v="Finland"/>
        <s v="France"/>
        <s v="French Polynesia"/>
        <s v="Gabon"/>
        <s v="Gambia"/>
        <s v="Georgia"/>
        <s v="Germany"/>
        <s v="Ghana"/>
        <s v="Gibraltar"/>
        <s v="Greece"/>
        <s v="Greenland"/>
        <s v="Grenada"/>
        <s v="Guam"/>
        <s v="Guatemala"/>
        <s v="Guernsey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Jamaica"/>
        <s v="Japan"/>
        <s v="Jersey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edonia"/>
        <s v="Madagascar"/>
        <s v="Malawi"/>
        <s v="Malaysia"/>
        <s v="Maldives"/>
        <s v="Mali"/>
        <s v="Malta"/>
        <s v="Mauritania"/>
        <s v="Mauritius"/>
        <s v="Mexico"/>
        <s v="Moldova"/>
        <s v="Monaco"/>
        <s v="Mongolia"/>
        <s v="Montenegro"/>
        <s v="Montserrat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thern Mariana Islands"/>
        <s v="Norway"/>
        <s v="Oman"/>
        <s v="Pakistan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"/>
        <s v="Rwanda"/>
        <s v="Saint Kitts and Nevis"/>
        <s v="Saint Lucia"/>
        <s v="Saint Vincent and the Grenadines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malia"/>
        <s v="South Africa"/>
        <s v="South Korea"/>
        <s v="South Sudan"/>
        <s v="Spain"/>
        <s v="Sri Lanka"/>
        <s v="Sudan"/>
        <s v="Suriname"/>
        <s v="Swaziland"/>
        <s v="Sweden"/>
        <s v="Switzerland"/>
        <s v="Syria"/>
        <s v="Taiwan"/>
        <s v="Tajikistan"/>
        <s v="Tanzania"/>
        <s v="Thailand"/>
        <s v="Timor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nited States Virgin Islands"/>
        <s v="Uruguay"/>
        <s v="Uzbekistan"/>
        <s v="Vatican"/>
        <s v="Venezuela"/>
        <s v="Vietnam"/>
        <s v="Western Sahara"/>
        <s v="World"/>
        <s v="Yemen"/>
        <s v="Zambia"/>
        <s v="Zimbabwe"/>
      </sharedItems>
    </cacheField>
    <cacheField name="[covid_data].[date].[date]" caption="date" numFmtId="0" hierarchy="10" level="1">
      <sharedItems containsSemiMixedTypes="0" containsNonDate="0" containsString="0"/>
    </cacheField>
    <cacheField name="[Measures].[Promedio de population]" caption="Promedio de population" numFmtId="0" hierarchy="32" level="32767"/>
  </cacheFields>
  <cacheHierarchies count="33">
    <cacheHierarchy uniqueName="[cardio_base].[id]" caption="id" attribute="1" defaultMemberUniqueName="[cardio_base].[id].[All]" allUniqueName="[cardio_base].[id].[All]" dimensionUniqueName="[cardio_base]" displayFolder="" count="0" memberValueDatatype="20" unbalanced="0"/>
    <cacheHierarchy uniqueName="[cardio_base].[age]" caption="age" attribute="1" defaultMemberUniqueName="[cardio_base].[age].[All]" allUniqueName="[cardio_base].[age].[All]" dimensionUniqueName="[cardio_base]" displayFolder="" count="0" memberValueDatatype="20" unbalanced="0"/>
    <cacheHierarchy uniqueName="[cardio_base].[gender]" caption="gender" attribute="1" defaultMemberUniqueName="[cardio_base].[gender].[All]" allUniqueName="[cardio_base].[gender].[All]" dimensionUniqueName="[cardio_base]" displayFolder="" count="0" memberValueDatatype="20" unbalanced="0"/>
    <cacheHierarchy uniqueName="[cardio_base].[height]" caption="height" attribute="1" defaultMemberUniqueName="[cardio_base].[height].[All]" allUniqueName="[cardio_base].[height].[All]" dimensionUniqueName="[cardio_base]" displayFolder="" count="0" memberValueDatatype="20" unbalanced="0"/>
    <cacheHierarchy uniqueName="[cardio_base].[weight]" caption="weight" attribute="1" defaultMemberUniqueName="[cardio_base].[weight].[All]" allUniqueName="[cardio_base].[weight].[All]" dimensionUniqueName="[cardio_base]" displayFolder="" count="0" memberValueDatatype="20" unbalanced="0"/>
    <cacheHierarchy uniqueName="[cardio_base].[ap_hi]" caption="ap_hi" attribute="1" defaultMemberUniqueName="[cardio_base].[ap_hi].[All]" allUniqueName="[cardio_base].[ap_hi].[All]" dimensionUniqueName="[cardio_base]" displayFolder="" count="0" memberValueDatatype="20" unbalanced="0"/>
    <cacheHierarchy uniqueName="[cardio_base].[ap_lo]" caption="ap_lo" attribute="1" defaultMemberUniqueName="[cardio_base].[ap_lo].[All]" allUniqueName="[cardio_base].[ap_lo].[All]" dimensionUniqueName="[cardio_base]" displayFolder="" count="0" memberValueDatatype="20" unbalanced="0"/>
    <cacheHierarchy uniqueName="[cardio_base].[cholesterol]" caption="cholesterol" attribute="1" defaultMemberUniqueName="[cardio_base].[cholesterol].[All]" allUniqueName="[cardio_base].[cholesterol].[All]" dimensionUniqueName="[cardio_base]" displayFolder="" count="0" memberValueDatatype="20" unbalanced="0"/>
    <cacheHierarchy uniqueName="[cardio_base].[smoke]" caption="smoke" attribute="1" defaultMemberUniqueName="[cardio_base].[smoke].[All]" allUniqueName="[cardio_base].[smoke].[All]" dimensionUniqueName="[cardio_base]" displayFolder="" count="0" memberValueDatatype="20" unbalanced="0"/>
    <cacheHierarchy uniqueName="[covid_data].[location]" caption="location" attribute="1" defaultMemberUniqueName="[covid_data].[location].[All]" allUniqueName="[covid_data].[location].[All]" dimensionUniqueName="[covid_data]" displayFolder="" count="2" memberValueDatatype="130" unbalanced="0">
      <fieldsUsage count="2">
        <fieldUsage x="-1"/>
        <fieldUsage x="0"/>
      </fieldsUsage>
    </cacheHierarchy>
    <cacheHierarchy uniqueName="[covid_data].[date]" caption="date" attribute="1" time="1" defaultMemberUniqueName="[covid_data].[date].[All]" allUniqueName="[covid_data].[date].[All]" dimensionUniqueName="[covid_data]" displayFolder="" count="2" memberValueDatatype="7" unbalanced="0">
      <fieldsUsage count="2">
        <fieldUsage x="-1"/>
        <fieldUsage x="1"/>
      </fieldsUsage>
    </cacheHierarchy>
    <cacheHierarchy uniqueName="[covid_data].[new_cases]" caption="new_cases" attribute="1" defaultMemberUniqueName="[covid_data].[new_cases].[All]" allUniqueName="[covid_data].[new_cases].[All]" dimensionUniqueName="[covid_data]" displayFolder="" count="0" memberValueDatatype="20" unbalanced="0"/>
    <cacheHierarchy uniqueName="[covid_data].[new_deaths]" caption="new_deaths" attribute="1" defaultMemberUniqueName="[covid_data].[new_deaths].[All]" allUniqueName="[covid_data].[new_deaths].[All]" dimensionUniqueName="[covid_data]" displayFolder="" count="0" memberValueDatatype="20" unbalanced="0"/>
    <cacheHierarchy uniqueName="[covid_data].[population]" caption="population" attribute="1" defaultMemberUniqueName="[covid_data].[population].[All]" allUniqueName="[covid_data].[population].[All]" dimensionUniqueName="[covid_data]" displayFolder="" count="0" memberValueDatatype="20" unbalanced="0"/>
    <cacheHierarchy uniqueName="[covid_data].[aged_65_older_percent]" caption="aged_65_older_percent" attribute="1" defaultMemberUniqueName="[covid_data].[aged_65_older_percent].[All]" allUniqueName="[covid_data].[aged_65_older_percent].[All]" dimensionUniqueName="[covid_data]" displayFolder="" count="0" memberValueDatatype="5" unbalanced="0"/>
    <cacheHierarchy uniqueName="[covid_data].[gdp_per_capita]" caption="gdp_per_capita" attribute="1" defaultMemberUniqueName="[covid_data].[gdp_per_capita].[All]" allUniqueName="[covid_data].[gdp_per_capita].[All]" dimensionUniqueName="[covid_data]" displayFolder="" count="0" memberValueDatatype="5" unbalanced="0"/>
    <cacheHierarchy uniqueName="[covid_data].[hospital_beds_per_thousand]" caption="hospital_beds_per_thousand" attribute="1" defaultMemberUniqueName="[covid_data].[hospital_beds_per_thousand].[All]" allUniqueName="[covid_data].[hospital_beds_per_thousand].[All]" dimensionUniqueName="[covid_data]" displayFolder="" count="0" memberValueDatatype="5" unbalanced="0"/>
    <cacheHierarchy uniqueName="[covid_data].[date (año)]" caption="date (año)" attribute="1" defaultMemberUniqueName="[covid_data].[date (año)].[All]" allUniqueName="[covid_data].[date (año)].[All]" dimensionUniqueName="[covid_data]" displayFolder="" count="0" memberValueDatatype="130" unbalanced="0"/>
    <cacheHierarchy uniqueName="[covid_data].[date (trimestre)]" caption="date (trimestre)" attribute="1" defaultMemberUniqueName="[covid_data].[date (trimestre)].[All]" allUniqueName="[covid_data].[date (trimestre)].[All]" dimensionUniqueName="[covid_data]" displayFolder="" count="0" memberValueDatatype="130" unbalanced="0"/>
    <cacheHierarchy uniqueName="[covid_data].[date (mes)]" caption="date (mes)" attribute="1" defaultMemberUniqueName="[covid_data].[date (mes)].[All]" allUniqueName="[covid_data].[date (mes)].[All]" dimensionUniqueName="[covid_data]" displayFolder="" count="0" memberValueDatatype="130" unbalanced="0"/>
    <cacheHierarchy uniqueName="[covid_data].[date (índice de meses)]" caption="date (índice de meses)" attribute="1" defaultMemberUniqueName="[covid_data].[date (índice de meses)].[All]" allUniqueName="[covid_data].[date (índice de meses)].[All]" dimensionUniqueName="[covid_data]" displayFolder="" count="0" memberValueDatatype="20" unbalanced="0" hidden="1"/>
    <cacheHierarchy uniqueName="[Measures].[__XL_Count cardio_base]" caption="__XL_Count cardio_base" measure="1" displayFolder="" measureGroup="cardio_base" count="0" hidden="1"/>
    <cacheHierarchy uniqueName="[Measures].[__XL_Count covid_data]" caption="__XL_Count covid_data" measure="1" displayFolder="" measureGroup="covid_data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height]" caption="Suma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tdDev de id]" caption="StdDev de id" measure="1" displayFolder="" measureGroup="cardio_bas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tdDev de height]" caption="StdDev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height]" caption="Promedio de height" measure="1" displayFolder="" measureGroup="cardio_bas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new_cases]" caption="Suma de new_cases" measure="1" displayFolder="" measureGroup="covid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opulation]" caption="Suma de population" measure="1" displayFolder="" measureGroup="covid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Promedio de population]" caption="Promedio de population" measure="1" displayFolder="" measureGroup="covid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ardio_base" uniqueName="[cardio_base]" caption="cardio_base"/>
    <dimension name="covid_data" uniqueName="[covid_data]" caption="covid_data"/>
    <dimension measure="1" name="Measures" uniqueName="[Measures]" caption="Measures"/>
  </dimensions>
  <measureGroups count="2">
    <measureGroup name="cardio_base" caption="cardio_base"/>
    <measureGroup name="covid_data" caption="covid_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AC33B-D0C2-4E4E-BAFC-FCD0E362D645}" name="TablaDinámica1" cacheId="202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1">
  <location ref="A1:B111" firstHeaderRow="1" firstDataRow="1" firstDataCol="1"/>
  <pivotFields count="2">
    <pivotField axis="axisRow" allDrilled="1" subtotalTop="0" showAll="0" dataSourceSort="1" defaultSubtotal="0" defaultAttributeDrillState="1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</pivotField>
    <pivotField dataField="1" subtotalTop="0" showAll="0" defaultSubtotal="0"/>
  </pivotFields>
  <rowFields count="1">
    <field x="0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Recuento de id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cardio_base">
        <x15:activeTabTopLevelEntity name="[cardio_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1A949-F509-4996-9E5A-1788C7DE3C8A}" name="TablaDinámica1" cacheId="203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2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tdDev de height" fld="0" subtotal="stdDev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 caption="StdDev de heigh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cardio_base">
        <x15:activeTabTopLevelEntity name="[cardio_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8F10A-C948-4D91-822C-6FB00BA754C0}" name="TablaDinámica1" cacheId="204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3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Promedio de height" fld="0" subtotal="average" baseField="0" baseItem="0"/>
  </dataFields>
  <chartFormats count="2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 caption="StdDev de height"/>
    <pivotHierarchy dragToData="1" caption="Promedio de heigh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cardio_base">
        <x15:activeTabTopLevelEntity name="[cardio_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33D8A-A8EE-4A10-B6FF-A9CB5A40504F}" name="TablaDinámica3" cacheId="20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3:H167" firstHeaderRow="1" firstDataRow="1" firstDataCol="2"/>
  <pivotFields count="3">
    <pivotField axis="axisRow" compact="0" allDrilled="1" outline="0" subtotalTop="0" showAll="0" dataSourceSort="1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  <pivotField axis="axisRow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</pivotFields>
  <rowFields count="2">
    <field x="0"/>
    <field x="1"/>
  </rowFields>
  <rowItems count="164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/>
    </i>
    <i>
      <x v="80"/>
      <x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/>
    </i>
    <i>
      <x v="127"/>
      <x/>
    </i>
    <i>
      <x v="128"/>
      <x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 t="grand">
      <x/>
    </i>
  </rowItems>
  <colItems count="1">
    <i/>
  </colItems>
  <dataFields count="1">
    <dataField name="Suma de new_cases" fld="2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covid_data">
        <x15:activeTabTopLevelEntity name="[covi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7D79C-F66C-4071-B762-4629713D4B6E}" name="TablaDinámica2" cacheId="20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C167" firstHeaderRow="1" firstDataRow="1" firstDataCol="2"/>
  <pivotFields count="3">
    <pivotField axis="axisRow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  <pivotField dataField="1" compact="0" outline="0" subtotalTop="0" showAll="0" defaultSubtotal="0"/>
  </pivotFields>
  <rowFields count="2">
    <field x="1"/>
    <field x="0"/>
  </rowFields>
  <rowItems count="164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/>
    </i>
    <i>
      <x v="80"/>
      <x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/>
    </i>
    <i>
      <x v="127"/>
      <x/>
    </i>
    <i>
      <x v="128"/>
      <x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 t="grand">
      <x/>
    </i>
  </rowItems>
  <colItems count="1">
    <i/>
  </colItems>
  <dataFields count="1">
    <dataField name="Suma de new_cases" fld="2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covid_data">
        <x15:activeTabTopLevelEntity name="[covi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253C4-0018-43C2-B9F0-8A4A849AAD58}" name="TablaDinámica3" cacheId="20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compactData="0" multipleFieldFilters="0">
  <location ref="A3:B26" firstHeaderRow="1" firstDataRow="1" firstDataCol="1" rowPageCount="1" colPageCount="1"/>
  <pivotFields count="3">
    <pivotField axis="axisRow" compact="0" allDrilled="1" outline="0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1" hier="9" name="[covid_data].[location].&amp;[Italy]" cap="Italy"/>
  </pageFields>
  <dataFields count="1">
    <dataField name="Suma de new_cases" fld="2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1">
      <autoFilter ref="A1">
        <filterColumn colId="0">
          <customFilters and="1">
            <customFilter operator="greaterThanOrEqual" val="43889"/>
            <customFilter operator="lessThanOrEqual" val="4391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covid_data">
        <x15:activeTabTopLevelEntity name="[covi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2A79B-0EFE-4EF5-83EA-9B093DF838C3}" name="TablaDinámica4" cacheId="210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>
  <location ref="A3:B215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Items count="1">
    <i/>
  </colItems>
  <pageFields count="1">
    <pageField fld="1" hier="10" name="[covid_data].[date].[All]" cap="All"/>
  </pageFields>
  <dataFields count="1">
    <dataField name="Promedio de population" fld="2" subtotal="average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population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covid_data">
        <x15:activeTabTopLevelEntity name="[covi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F90-5A59-4453-9EE8-A3C3B8E0BB92}">
  <dimension ref="A1:D111"/>
  <sheetViews>
    <sheetView topLeftCell="A79" workbookViewId="0">
      <selection activeCell="D111" sqref="D111"/>
    </sheetView>
  </sheetViews>
  <sheetFormatPr baseColWidth="10" defaultRowHeight="15" x14ac:dyDescent="0.25"/>
  <cols>
    <col min="1" max="1" width="17.5703125" bestFit="1" customWidth="1"/>
    <col min="2" max="2" width="14.28515625" bestFit="1" customWidth="1"/>
  </cols>
  <sheetData>
    <row r="1" spans="1:4" x14ac:dyDescent="0.25">
      <c r="A1" s="1" t="s">
        <v>0</v>
      </c>
      <c r="B1" t="s">
        <v>2</v>
      </c>
    </row>
    <row r="2" spans="1:4" x14ac:dyDescent="0.25">
      <c r="A2" s="2">
        <v>55</v>
      </c>
      <c r="B2" s="3">
        <v>1</v>
      </c>
      <c r="D2">
        <f>A2*B2</f>
        <v>55</v>
      </c>
    </row>
    <row r="3" spans="1:4" x14ac:dyDescent="0.25">
      <c r="A3" s="2">
        <v>57</v>
      </c>
      <c r="B3" s="3">
        <v>1</v>
      </c>
      <c r="D3">
        <f t="shared" ref="D3:D66" si="0">A3*B3</f>
        <v>57</v>
      </c>
    </row>
    <row r="4" spans="1:4" x14ac:dyDescent="0.25">
      <c r="A4" s="2">
        <v>59</v>
      </c>
      <c r="B4" s="3">
        <v>1</v>
      </c>
      <c r="D4">
        <f t="shared" si="0"/>
        <v>59</v>
      </c>
    </row>
    <row r="5" spans="1:4" x14ac:dyDescent="0.25">
      <c r="A5" s="2">
        <v>60</v>
      </c>
      <c r="B5" s="3">
        <v>1</v>
      </c>
      <c r="D5">
        <f t="shared" si="0"/>
        <v>60</v>
      </c>
    </row>
    <row r="6" spans="1:4" x14ac:dyDescent="0.25">
      <c r="A6" s="2">
        <v>64</v>
      </c>
      <c r="B6" s="3">
        <v>1</v>
      </c>
      <c r="D6">
        <f t="shared" si="0"/>
        <v>64</v>
      </c>
    </row>
    <row r="7" spans="1:4" x14ac:dyDescent="0.25">
      <c r="A7" s="2">
        <v>65</v>
      </c>
      <c r="B7" s="3">
        <v>2</v>
      </c>
      <c r="D7">
        <f t="shared" si="0"/>
        <v>130</v>
      </c>
    </row>
    <row r="8" spans="1:4" x14ac:dyDescent="0.25">
      <c r="A8" s="2">
        <v>66</v>
      </c>
      <c r="B8" s="3">
        <v>1</v>
      </c>
      <c r="D8">
        <f t="shared" si="0"/>
        <v>66</v>
      </c>
    </row>
    <row r="9" spans="1:4" x14ac:dyDescent="0.25">
      <c r="A9" s="2">
        <v>67</v>
      </c>
      <c r="B9" s="3">
        <v>3</v>
      </c>
      <c r="D9">
        <f t="shared" si="0"/>
        <v>201</v>
      </c>
    </row>
    <row r="10" spans="1:4" x14ac:dyDescent="0.25">
      <c r="A10" s="2">
        <v>68</v>
      </c>
      <c r="B10" s="3">
        <v>2</v>
      </c>
      <c r="D10">
        <f t="shared" si="0"/>
        <v>136</v>
      </c>
    </row>
    <row r="11" spans="1:4" x14ac:dyDescent="0.25">
      <c r="A11" s="2">
        <v>70</v>
      </c>
      <c r="B11" s="3">
        <v>3</v>
      </c>
      <c r="D11">
        <f t="shared" si="0"/>
        <v>210</v>
      </c>
    </row>
    <row r="12" spans="1:4" x14ac:dyDescent="0.25">
      <c r="A12" s="2">
        <v>71</v>
      </c>
      <c r="B12" s="3">
        <v>1</v>
      </c>
      <c r="D12">
        <f t="shared" si="0"/>
        <v>71</v>
      </c>
    </row>
    <row r="13" spans="1:4" x14ac:dyDescent="0.25">
      <c r="A13" s="2">
        <v>72</v>
      </c>
      <c r="B13" s="3">
        <v>1</v>
      </c>
      <c r="D13">
        <f t="shared" si="0"/>
        <v>72</v>
      </c>
    </row>
    <row r="14" spans="1:4" x14ac:dyDescent="0.25">
      <c r="A14" s="2">
        <v>74</v>
      </c>
      <c r="B14" s="3">
        <v>1</v>
      </c>
      <c r="D14">
        <f t="shared" si="0"/>
        <v>74</v>
      </c>
    </row>
    <row r="15" spans="1:4" x14ac:dyDescent="0.25">
      <c r="A15" s="2">
        <v>75</v>
      </c>
      <c r="B15" s="3">
        <v>2</v>
      </c>
      <c r="D15">
        <f t="shared" si="0"/>
        <v>150</v>
      </c>
    </row>
    <row r="16" spans="1:4" x14ac:dyDescent="0.25">
      <c r="A16" s="2">
        <v>76</v>
      </c>
      <c r="B16" s="3">
        <v>1</v>
      </c>
      <c r="D16">
        <f t="shared" si="0"/>
        <v>76</v>
      </c>
    </row>
    <row r="17" spans="1:4" x14ac:dyDescent="0.25">
      <c r="A17" s="2">
        <v>80</v>
      </c>
      <c r="B17" s="3">
        <v>1</v>
      </c>
      <c r="D17">
        <f t="shared" si="0"/>
        <v>80</v>
      </c>
    </row>
    <row r="18" spans="1:4" x14ac:dyDescent="0.25">
      <c r="A18" s="2">
        <v>81</v>
      </c>
      <c r="B18" s="3">
        <v>1</v>
      </c>
      <c r="D18">
        <f t="shared" si="0"/>
        <v>81</v>
      </c>
    </row>
    <row r="19" spans="1:4" x14ac:dyDescent="0.25">
      <c r="A19" s="2">
        <v>91</v>
      </c>
      <c r="B19" s="3">
        <v>1</v>
      </c>
      <c r="D19">
        <f t="shared" si="0"/>
        <v>91</v>
      </c>
    </row>
    <row r="20" spans="1:4" x14ac:dyDescent="0.25">
      <c r="A20" s="2">
        <v>96</v>
      </c>
      <c r="B20" s="3">
        <v>1</v>
      </c>
      <c r="D20">
        <f t="shared" si="0"/>
        <v>96</v>
      </c>
    </row>
    <row r="21" spans="1:4" x14ac:dyDescent="0.25">
      <c r="A21" s="2">
        <v>97</v>
      </c>
      <c r="B21" s="3">
        <v>1</v>
      </c>
      <c r="D21">
        <f t="shared" si="0"/>
        <v>97</v>
      </c>
    </row>
    <row r="22" spans="1:4" x14ac:dyDescent="0.25">
      <c r="A22" s="2">
        <v>98</v>
      </c>
      <c r="B22" s="3">
        <v>1</v>
      </c>
      <c r="D22">
        <f t="shared" si="0"/>
        <v>98</v>
      </c>
    </row>
    <row r="23" spans="1:4" x14ac:dyDescent="0.25">
      <c r="A23" s="2">
        <v>99</v>
      </c>
      <c r="B23" s="3">
        <v>1</v>
      </c>
      <c r="D23">
        <f t="shared" si="0"/>
        <v>99</v>
      </c>
    </row>
    <row r="24" spans="1:4" x14ac:dyDescent="0.25">
      <c r="A24" s="2">
        <v>100</v>
      </c>
      <c r="B24" s="3">
        <v>3</v>
      </c>
      <c r="D24">
        <f t="shared" si="0"/>
        <v>300</v>
      </c>
    </row>
    <row r="25" spans="1:4" x14ac:dyDescent="0.25">
      <c r="A25" s="2">
        <v>104</v>
      </c>
      <c r="B25" s="3">
        <v>2</v>
      </c>
      <c r="D25">
        <f t="shared" si="0"/>
        <v>208</v>
      </c>
    </row>
    <row r="26" spans="1:4" x14ac:dyDescent="0.25">
      <c r="A26" s="2">
        <v>105</v>
      </c>
      <c r="B26" s="3">
        <v>2</v>
      </c>
      <c r="D26">
        <f t="shared" si="0"/>
        <v>210</v>
      </c>
    </row>
    <row r="27" spans="1:4" x14ac:dyDescent="0.25">
      <c r="A27" s="2">
        <v>108</v>
      </c>
      <c r="B27" s="3">
        <v>1</v>
      </c>
      <c r="D27">
        <f t="shared" si="0"/>
        <v>108</v>
      </c>
    </row>
    <row r="28" spans="1:4" x14ac:dyDescent="0.25">
      <c r="A28" s="2">
        <v>109</v>
      </c>
      <c r="B28" s="3">
        <v>2</v>
      </c>
      <c r="D28">
        <f t="shared" si="0"/>
        <v>218</v>
      </c>
    </row>
    <row r="29" spans="1:4" x14ac:dyDescent="0.25">
      <c r="A29" s="2">
        <v>110</v>
      </c>
      <c r="B29" s="3">
        <v>7</v>
      </c>
      <c r="D29">
        <f t="shared" si="0"/>
        <v>770</v>
      </c>
    </row>
    <row r="30" spans="1:4" x14ac:dyDescent="0.25">
      <c r="A30" s="2">
        <v>111</v>
      </c>
      <c r="B30" s="3">
        <v>1</v>
      </c>
      <c r="D30">
        <f t="shared" si="0"/>
        <v>111</v>
      </c>
    </row>
    <row r="31" spans="1:4" x14ac:dyDescent="0.25">
      <c r="A31" s="2">
        <v>112</v>
      </c>
      <c r="B31" s="3">
        <v>1</v>
      </c>
      <c r="D31">
        <f t="shared" si="0"/>
        <v>112</v>
      </c>
    </row>
    <row r="32" spans="1:4" x14ac:dyDescent="0.25">
      <c r="A32" s="2">
        <v>113</v>
      </c>
      <c r="B32" s="3">
        <v>1</v>
      </c>
      <c r="D32">
        <f t="shared" si="0"/>
        <v>113</v>
      </c>
    </row>
    <row r="33" spans="1:4" x14ac:dyDescent="0.25">
      <c r="A33" s="2">
        <v>117</v>
      </c>
      <c r="B33" s="3">
        <v>2</v>
      </c>
      <c r="D33">
        <f t="shared" si="0"/>
        <v>234</v>
      </c>
    </row>
    <row r="34" spans="1:4" x14ac:dyDescent="0.25">
      <c r="A34" s="2">
        <v>119</v>
      </c>
      <c r="B34" s="3">
        <v>1</v>
      </c>
      <c r="D34">
        <f t="shared" si="0"/>
        <v>119</v>
      </c>
    </row>
    <row r="35" spans="1:4" x14ac:dyDescent="0.25">
      <c r="A35" s="2">
        <v>120</v>
      </c>
      <c r="B35" s="3">
        <v>34</v>
      </c>
      <c r="D35">
        <f t="shared" si="0"/>
        <v>4080</v>
      </c>
    </row>
    <row r="36" spans="1:4" x14ac:dyDescent="0.25">
      <c r="A36" s="2">
        <v>122</v>
      </c>
      <c r="B36" s="3">
        <v>1</v>
      </c>
      <c r="D36">
        <f t="shared" si="0"/>
        <v>122</v>
      </c>
    </row>
    <row r="37" spans="1:4" x14ac:dyDescent="0.25">
      <c r="A37" s="2">
        <v>125</v>
      </c>
      <c r="B37" s="3">
        <v>4</v>
      </c>
      <c r="D37">
        <f t="shared" si="0"/>
        <v>500</v>
      </c>
    </row>
    <row r="38" spans="1:4" x14ac:dyDescent="0.25">
      <c r="A38" s="2">
        <v>128</v>
      </c>
      <c r="B38" s="3">
        <v>1</v>
      </c>
      <c r="D38">
        <f t="shared" si="0"/>
        <v>128</v>
      </c>
    </row>
    <row r="39" spans="1:4" x14ac:dyDescent="0.25">
      <c r="A39" s="2">
        <v>130</v>
      </c>
      <c r="B39" s="3">
        <v>12</v>
      </c>
      <c r="D39">
        <f t="shared" si="0"/>
        <v>1560</v>
      </c>
    </row>
    <row r="40" spans="1:4" x14ac:dyDescent="0.25">
      <c r="A40" s="2">
        <v>131</v>
      </c>
      <c r="B40" s="3">
        <v>1</v>
      </c>
      <c r="D40">
        <f t="shared" si="0"/>
        <v>131</v>
      </c>
    </row>
    <row r="41" spans="1:4" x14ac:dyDescent="0.25">
      <c r="A41" s="2">
        <v>132</v>
      </c>
      <c r="B41" s="3">
        <v>3</v>
      </c>
      <c r="D41">
        <f t="shared" si="0"/>
        <v>396</v>
      </c>
    </row>
    <row r="42" spans="1:4" x14ac:dyDescent="0.25">
      <c r="A42" s="2">
        <v>133</v>
      </c>
      <c r="B42" s="3">
        <v>6</v>
      </c>
      <c r="D42">
        <f t="shared" si="0"/>
        <v>798</v>
      </c>
    </row>
    <row r="43" spans="1:4" x14ac:dyDescent="0.25">
      <c r="A43" s="2">
        <v>134</v>
      </c>
      <c r="B43" s="3">
        <v>2</v>
      </c>
      <c r="D43">
        <f t="shared" si="0"/>
        <v>268</v>
      </c>
    </row>
    <row r="44" spans="1:4" x14ac:dyDescent="0.25">
      <c r="A44" s="2">
        <v>135</v>
      </c>
      <c r="B44" s="3">
        <v>5</v>
      </c>
      <c r="D44">
        <f t="shared" si="0"/>
        <v>675</v>
      </c>
    </row>
    <row r="45" spans="1:4" x14ac:dyDescent="0.25">
      <c r="A45" s="2">
        <v>136</v>
      </c>
      <c r="B45" s="3">
        <v>5</v>
      </c>
      <c r="D45">
        <f t="shared" si="0"/>
        <v>680</v>
      </c>
    </row>
    <row r="46" spans="1:4" x14ac:dyDescent="0.25">
      <c r="A46" s="2">
        <v>137</v>
      </c>
      <c r="B46" s="3">
        <v>11</v>
      </c>
      <c r="D46">
        <f t="shared" si="0"/>
        <v>1507</v>
      </c>
    </row>
    <row r="47" spans="1:4" x14ac:dyDescent="0.25">
      <c r="A47" s="2">
        <v>138</v>
      </c>
      <c r="B47" s="3">
        <v>9</v>
      </c>
      <c r="D47">
        <f t="shared" si="0"/>
        <v>1242</v>
      </c>
    </row>
    <row r="48" spans="1:4" x14ac:dyDescent="0.25">
      <c r="A48" s="2">
        <v>139</v>
      </c>
      <c r="B48" s="3">
        <v>6</v>
      </c>
      <c r="D48">
        <f t="shared" si="0"/>
        <v>834</v>
      </c>
    </row>
    <row r="49" spans="1:4" x14ac:dyDescent="0.25">
      <c r="A49" s="2">
        <v>140</v>
      </c>
      <c r="B49" s="3">
        <v>48</v>
      </c>
      <c r="D49">
        <f t="shared" si="0"/>
        <v>6720</v>
      </c>
    </row>
    <row r="50" spans="1:4" x14ac:dyDescent="0.25">
      <c r="A50" s="2">
        <v>141</v>
      </c>
      <c r="B50" s="3">
        <v>21</v>
      </c>
      <c r="D50">
        <f t="shared" si="0"/>
        <v>2961</v>
      </c>
    </row>
    <row r="51" spans="1:4" x14ac:dyDescent="0.25">
      <c r="A51" s="2">
        <v>142</v>
      </c>
      <c r="B51" s="3">
        <v>29</v>
      </c>
      <c r="D51">
        <f t="shared" si="0"/>
        <v>4118</v>
      </c>
    </row>
    <row r="52" spans="1:4" x14ac:dyDescent="0.25">
      <c r="A52" s="2">
        <v>143</v>
      </c>
      <c r="B52" s="3">
        <v>46</v>
      </c>
      <c r="D52">
        <f t="shared" si="0"/>
        <v>6578</v>
      </c>
    </row>
    <row r="53" spans="1:4" x14ac:dyDescent="0.25">
      <c r="A53" s="2">
        <v>144</v>
      </c>
      <c r="B53" s="3">
        <v>71</v>
      </c>
      <c r="D53">
        <f t="shared" si="0"/>
        <v>10224</v>
      </c>
    </row>
    <row r="54" spans="1:4" x14ac:dyDescent="0.25">
      <c r="A54" s="2">
        <v>145</v>
      </c>
      <c r="B54" s="3">
        <v>153</v>
      </c>
      <c r="D54">
        <f t="shared" si="0"/>
        <v>22185</v>
      </c>
    </row>
    <row r="55" spans="1:4" x14ac:dyDescent="0.25">
      <c r="A55" s="2">
        <v>146</v>
      </c>
      <c r="B55" s="3">
        <v>151</v>
      </c>
      <c r="D55">
        <f t="shared" si="0"/>
        <v>22046</v>
      </c>
    </row>
    <row r="56" spans="1:4" x14ac:dyDescent="0.25">
      <c r="A56" s="2">
        <v>147</v>
      </c>
      <c r="B56" s="3">
        <v>225</v>
      </c>
      <c r="D56">
        <f t="shared" si="0"/>
        <v>33075</v>
      </c>
    </row>
    <row r="57" spans="1:4" x14ac:dyDescent="0.25">
      <c r="A57" s="2">
        <v>148</v>
      </c>
      <c r="B57" s="3">
        <v>300</v>
      </c>
      <c r="D57">
        <f t="shared" si="0"/>
        <v>44400</v>
      </c>
    </row>
    <row r="58" spans="1:4" x14ac:dyDescent="0.25">
      <c r="A58" s="2">
        <v>149</v>
      </c>
      <c r="B58" s="3">
        <v>341</v>
      </c>
      <c r="D58">
        <f t="shared" si="0"/>
        <v>50809</v>
      </c>
    </row>
    <row r="59" spans="1:4" x14ac:dyDescent="0.25">
      <c r="A59" s="2">
        <v>150</v>
      </c>
      <c r="B59" s="3">
        <v>1051</v>
      </c>
      <c r="D59">
        <f t="shared" si="0"/>
        <v>157650</v>
      </c>
    </row>
    <row r="60" spans="1:4" x14ac:dyDescent="0.25">
      <c r="A60" s="2">
        <v>151</v>
      </c>
      <c r="B60" s="3">
        <v>614</v>
      </c>
      <c r="D60">
        <f t="shared" si="0"/>
        <v>92714</v>
      </c>
    </row>
    <row r="61" spans="1:4" x14ac:dyDescent="0.25">
      <c r="A61" s="2">
        <v>152</v>
      </c>
      <c r="B61" s="3">
        <v>1161</v>
      </c>
      <c r="D61">
        <f t="shared" si="0"/>
        <v>176472</v>
      </c>
    </row>
    <row r="62" spans="1:4" x14ac:dyDescent="0.25">
      <c r="A62" s="2">
        <v>153</v>
      </c>
      <c r="B62" s="3">
        <v>1059</v>
      </c>
      <c r="D62">
        <f t="shared" si="0"/>
        <v>162027</v>
      </c>
    </row>
    <row r="63" spans="1:4" x14ac:dyDescent="0.25">
      <c r="A63" s="2">
        <v>154</v>
      </c>
      <c r="B63" s="3">
        <v>1443</v>
      </c>
      <c r="D63">
        <f t="shared" si="0"/>
        <v>222222</v>
      </c>
    </row>
    <row r="64" spans="1:4" x14ac:dyDescent="0.25">
      <c r="A64" s="2">
        <v>155</v>
      </c>
      <c r="B64" s="3">
        <v>1782</v>
      </c>
      <c r="D64">
        <f t="shared" si="0"/>
        <v>276210</v>
      </c>
    </row>
    <row r="65" spans="1:4" x14ac:dyDescent="0.25">
      <c r="A65" s="2">
        <v>156</v>
      </c>
      <c r="B65" s="3">
        <v>2755</v>
      </c>
      <c r="D65">
        <f t="shared" si="0"/>
        <v>429780</v>
      </c>
    </row>
    <row r="66" spans="1:4" x14ac:dyDescent="0.25">
      <c r="A66" s="2">
        <v>157</v>
      </c>
      <c r="B66" s="3">
        <v>1814</v>
      </c>
      <c r="D66">
        <f t="shared" si="0"/>
        <v>284798</v>
      </c>
    </row>
    <row r="67" spans="1:4" x14ac:dyDescent="0.25">
      <c r="A67" s="2">
        <v>158</v>
      </c>
      <c r="B67" s="3">
        <v>3313</v>
      </c>
      <c r="D67">
        <f t="shared" ref="D67:D110" si="1">A67*B67</f>
        <v>523454</v>
      </c>
    </row>
    <row r="68" spans="1:4" x14ac:dyDescent="0.25">
      <c r="A68" s="2">
        <v>159</v>
      </c>
      <c r="B68" s="3">
        <v>1994</v>
      </c>
      <c r="D68">
        <f t="shared" si="1"/>
        <v>317046</v>
      </c>
    </row>
    <row r="69" spans="1:4" x14ac:dyDescent="0.25">
      <c r="A69" s="2">
        <v>160</v>
      </c>
      <c r="B69" s="3">
        <v>5022</v>
      </c>
      <c r="D69">
        <f t="shared" si="1"/>
        <v>803520</v>
      </c>
    </row>
    <row r="70" spans="1:4" x14ac:dyDescent="0.25">
      <c r="A70" s="2">
        <v>161</v>
      </c>
      <c r="B70" s="3">
        <v>1712</v>
      </c>
      <c r="D70">
        <f t="shared" si="1"/>
        <v>275632</v>
      </c>
    </row>
    <row r="71" spans="1:4" x14ac:dyDescent="0.25">
      <c r="A71" s="2">
        <v>162</v>
      </c>
      <c r="B71" s="3">
        <v>3257</v>
      </c>
      <c r="D71">
        <f t="shared" si="1"/>
        <v>527634</v>
      </c>
    </row>
    <row r="72" spans="1:4" x14ac:dyDescent="0.25">
      <c r="A72" s="2">
        <v>163</v>
      </c>
      <c r="B72" s="3">
        <v>2516</v>
      </c>
      <c r="D72">
        <f t="shared" si="1"/>
        <v>410108</v>
      </c>
    </row>
    <row r="73" spans="1:4" x14ac:dyDescent="0.25">
      <c r="A73" s="2">
        <v>164</v>
      </c>
      <c r="B73" s="3">
        <v>3396</v>
      </c>
      <c r="D73">
        <f t="shared" si="1"/>
        <v>556944</v>
      </c>
    </row>
    <row r="74" spans="1:4" x14ac:dyDescent="0.25">
      <c r="A74" s="2">
        <v>165</v>
      </c>
      <c r="B74" s="3">
        <v>5853</v>
      </c>
      <c r="D74">
        <f t="shared" si="1"/>
        <v>965745</v>
      </c>
    </row>
    <row r="75" spans="1:4" x14ac:dyDescent="0.25">
      <c r="A75" s="2">
        <v>166</v>
      </c>
      <c r="B75" s="3">
        <v>1979</v>
      </c>
      <c r="D75">
        <f t="shared" si="1"/>
        <v>328514</v>
      </c>
    </row>
    <row r="76" spans="1:4" x14ac:dyDescent="0.25">
      <c r="A76" s="2">
        <v>167</v>
      </c>
      <c r="B76" s="3">
        <v>2538</v>
      </c>
      <c r="D76">
        <f t="shared" si="1"/>
        <v>423846</v>
      </c>
    </row>
    <row r="77" spans="1:4" x14ac:dyDescent="0.25">
      <c r="A77" s="2">
        <v>168</v>
      </c>
      <c r="B77" s="3">
        <v>4399</v>
      </c>
      <c r="D77">
        <f t="shared" si="1"/>
        <v>739032</v>
      </c>
    </row>
    <row r="78" spans="1:4" x14ac:dyDescent="0.25">
      <c r="A78" s="2">
        <v>169</v>
      </c>
      <c r="B78" s="3">
        <v>2791</v>
      </c>
      <c r="D78">
        <f t="shared" si="1"/>
        <v>471679</v>
      </c>
    </row>
    <row r="79" spans="1:4" x14ac:dyDescent="0.25">
      <c r="A79" s="2">
        <v>170</v>
      </c>
      <c r="B79" s="3">
        <v>4679</v>
      </c>
      <c r="D79">
        <f t="shared" si="1"/>
        <v>795430</v>
      </c>
    </row>
    <row r="80" spans="1:4" x14ac:dyDescent="0.25">
      <c r="A80" s="2">
        <v>171</v>
      </c>
      <c r="B80" s="3">
        <v>1312</v>
      </c>
      <c r="D80">
        <f t="shared" si="1"/>
        <v>224352</v>
      </c>
    </row>
    <row r="81" spans="1:4" x14ac:dyDescent="0.25">
      <c r="A81" s="2">
        <v>172</v>
      </c>
      <c r="B81" s="3">
        <v>2016</v>
      </c>
      <c r="D81">
        <f t="shared" si="1"/>
        <v>346752</v>
      </c>
    </row>
    <row r="82" spans="1:4" x14ac:dyDescent="0.25">
      <c r="A82" s="2">
        <v>173</v>
      </c>
      <c r="B82" s="3">
        <v>1077</v>
      </c>
      <c r="D82">
        <f t="shared" si="1"/>
        <v>186321</v>
      </c>
    </row>
    <row r="83" spans="1:4" x14ac:dyDescent="0.25">
      <c r="A83" s="2">
        <v>174</v>
      </c>
      <c r="B83" s="3">
        <v>1557</v>
      </c>
      <c r="D83">
        <f t="shared" si="1"/>
        <v>270918</v>
      </c>
    </row>
    <row r="84" spans="1:4" x14ac:dyDescent="0.25">
      <c r="A84" s="2">
        <v>175</v>
      </c>
      <c r="B84" s="3">
        <v>1809</v>
      </c>
      <c r="D84">
        <f t="shared" si="1"/>
        <v>316575</v>
      </c>
    </row>
    <row r="85" spans="1:4" x14ac:dyDescent="0.25">
      <c r="A85" s="2">
        <v>176</v>
      </c>
      <c r="B85" s="3">
        <v>1145</v>
      </c>
      <c r="D85">
        <f t="shared" si="1"/>
        <v>201520</v>
      </c>
    </row>
    <row r="86" spans="1:4" x14ac:dyDescent="0.25">
      <c r="A86" s="2">
        <v>177</v>
      </c>
      <c r="B86" s="3">
        <v>456</v>
      </c>
      <c r="D86">
        <f t="shared" si="1"/>
        <v>80712</v>
      </c>
    </row>
    <row r="87" spans="1:4" x14ac:dyDescent="0.25">
      <c r="A87" s="2">
        <v>178</v>
      </c>
      <c r="B87" s="3">
        <v>1227</v>
      </c>
      <c r="D87">
        <f t="shared" si="1"/>
        <v>218406</v>
      </c>
    </row>
    <row r="88" spans="1:4" x14ac:dyDescent="0.25">
      <c r="A88" s="2">
        <v>179</v>
      </c>
      <c r="B88" s="3">
        <v>418</v>
      </c>
      <c r="D88">
        <f t="shared" si="1"/>
        <v>74822</v>
      </c>
    </row>
    <row r="89" spans="1:4" x14ac:dyDescent="0.25">
      <c r="A89" s="2">
        <v>180</v>
      </c>
      <c r="B89" s="3">
        <v>879</v>
      </c>
      <c r="D89">
        <f t="shared" si="1"/>
        <v>158220</v>
      </c>
    </row>
    <row r="90" spans="1:4" x14ac:dyDescent="0.25">
      <c r="A90" s="2">
        <v>181</v>
      </c>
      <c r="B90" s="3">
        <v>191</v>
      </c>
      <c r="D90">
        <f t="shared" si="1"/>
        <v>34571</v>
      </c>
    </row>
    <row r="91" spans="1:4" x14ac:dyDescent="0.25">
      <c r="A91" s="2">
        <v>182</v>
      </c>
      <c r="B91" s="3">
        <v>328</v>
      </c>
      <c r="D91">
        <f t="shared" si="1"/>
        <v>59696</v>
      </c>
    </row>
    <row r="92" spans="1:4" x14ac:dyDescent="0.25">
      <c r="A92" s="2">
        <v>183</v>
      </c>
      <c r="B92" s="3">
        <v>159</v>
      </c>
      <c r="D92">
        <f t="shared" si="1"/>
        <v>29097</v>
      </c>
    </row>
    <row r="93" spans="1:4" x14ac:dyDescent="0.25">
      <c r="A93" s="2">
        <v>184</v>
      </c>
      <c r="B93" s="3">
        <v>156</v>
      </c>
      <c r="D93">
        <f t="shared" si="1"/>
        <v>28704</v>
      </c>
    </row>
    <row r="94" spans="1:4" x14ac:dyDescent="0.25">
      <c r="A94" s="2">
        <v>185</v>
      </c>
      <c r="B94" s="3">
        <v>227</v>
      </c>
      <c r="D94">
        <f t="shared" si="1"/>
        <v>41995</v>
      </c>
    </row>
    <row r="95" spans="1:4" x14ac:dyDescent="0.25">
      <c r="A95" s="2">
        <v>186</v>
      </c>
      <c r="B95" s="3">
        <v>109</v>
      </c>
      <c r="D95">
        <f t="shared" si="1"/>
        <v>20274</v>
      </c>
    </row>
    <row r="96" spans="1:4" x14ac:dyDescent="0.25">
      <c r="A96" s="2">
        <v>187</v>
      </c>
      <c r="B96" s="3">
        <v>81</v>
      </c>
      <c r="D96">
        <f t="shared" si="1"/>
        <v>15147</v>
      </c>
    </row>
    <row r="97" spans="1:4" x14ac:dyDescent="0.25">
      <c r="A97" s="2">
        <v>188</v>
      </c>
      <c r="B97" s="3">
        <v>47</v>
      </c>
      <c r="D97">
        <f t="shared" si="1"/>
        <v>8836</v>
      </c>
    </row>
    <row r="98" spans="1:4" x14ac:dyDescent="0.25">
      <c r="A98" s="2">
        <v>189</v>
      </c>
      <c r="B98" s="3">
        <v>36</v>
      </c>
      <c r="D98">
        <f t="shared" si="1"/>
        <v>6804</v>
      </c>
    </row>
    <row r="99" spans="1:4" x14ac:dyDescent="0.25">
      <c r="A99" s="2">
        <v>190</v>
      </c>
      <c r="B99" s="3">
        <v>41</v>
      </c>
      <c r="D99">
        <f t="shared" si="1"/>
        <v>7790</v>
      </c>
    </row>
    <row r="100" spans="1:4" x14ac:dyDescent="0.25">
      <c r="A100" s="2">
        <v>191</v>
      </c>
      <c r="B100" s="3">
        <v>11</v>
      </c>
      <c r="D100">
        <f t="shared" si="1"/>
        <v>2101</v>
      </c>
    </row>
    <row r="101" spans="1:4" x14ac:dyDescent="0.25">
      <c r="A101" s="2">
        <v>192</v>
      </c>
      <c r="B101" s="3">
        <v>12</v>
      </c>
      <c r="D101">
        <f t="shared" si="1"/>
        <v>2304</v>
      </c>
    </row>
    <row r="102" spans="1:4" x14ac:dyDescent="0.25">
      <c r="A102" s="2">
        <v>193</v>
      </c>
      <c r="B102" s="3">
        <v>6</v>
      </c>
      <c r="D102">
        <f t="shared" si="1"/>
        <v>1158</v>
      </c>
    </row>
    <row r="103" spans="1:4" x14ac:dyDescent="0.25">
      <c r="A103" s="2">
        <v>194</v>
      </c>
      <c r="B103" s="3">
        <v>2</v>
      </c>
      <c r="D103">
        <f t="shared" si="1"/>
        <v>388</v>
      </c>
    </row>
    <row r="104" spans="1:4" x14ac:dyDescent="0.25">
      <c r="A104" s="2">
        <v>195</v>
      </c>
      <c r="B104" s="3">
        <v>6</v>
      </c>
      <c r="D104">
        <f t="shared" si="1"/>
        <v>1170</v>
      </c>
    </row>
    <row r="105" spans="1:4" x14ac:dyDescent="0.25">
      <c r="A105" s="2">
        <v>196</v>
      </c>
      <c r="B105" s="3">
        <v>6</v>
      </c>
      <c r="D105">
        <f t="shared" si="1"/>
        <v>1176</v>
      </c>
    </row>
    <row r="106" spans="1:4" x14ac:dyDescent="0.25">
      <c r="A106" s="2">
        <v>197</v>
      </c>
      <c r="B106" s="3">
        <v>4</v>
      </c>
      <c r="D106">
        <f t="shared" si="1"/>
        <v>788</v>
      </c>
    </row>
    <row r="107" spans="1:4" x14ac:dyDescent="0.25">
      <c r="A107" s="2">
        <v>198</v>
      </c>
      <c r="B107" s="3">
        <v>14</v>
      </c>
      <c r="D107">
        <f t="shared" si="1"/>
        <v>2772</v>
      </c>
    </row>
    <row r="108" spans="1:4" x14ac:dyDescent="0.25">
      <c r="A108" s="2">
        <v>200</v>
      </c>
      <c r="B108" s="3">
        <v>1</v>
      </c>
      <c r="D108">
        <f t="shared" si="1"/>
        <v>200</v>
      </c>
    </row>
    <row r="109" spans="1:4" x14ac:dyDescent="0.25">
      <c r="A109" s="2">
        <v>207</v>
      </c>
      <c r="B109" s="3">
        <v>1</v>
      </c>
      <c r="D109">
        <f t="shared" si="1"/>
        <v>207</v>
      </c>
    </row>
    <row r="110" spans="1:4" x14ac:dyDescent="0.25">
      <c r="A110" s="2">
        <v>250</v>
      </c>
      <c r="B110" s="3">
        <v>1</v>
      </c>
      <c r="D110">
        <f t="shared" si="1"/>
        <v>250</v>
      </c>
    </row>
    <row r="111" spans="1:4" x14ac:dyDescent="0.25">
      <c r="A111" s="2" t="s">
        <v>1</v>
      </c>
      <c r="B111" s="3">
        <v>70000</v>
      </c>
      <c r="D111">
        <f>SUM(D2:D110)/B111</f>
        <v>164.35922857142856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0C5C-991F-40A6-AAF5-F0A130727678}">
  <dimension ref="A1:D111"/>
  <sheetViews>
    <sheetView workbookViewId="0">
      <selection activeCell="A3" sqref="A3"/>
    </sheetView>
  </sheetViews>
  <sheetFormatPr baseColWidth="10" defaultRowHeight="15" x14ac:dyDescent="0.25"/>
  <cols>
    <col min="1" max="1" width="16.28515625" bestFit="1" customWidth="1"/>
    <col min="2" max="2" width="14.28515625" bestFit="1" customWidth="1"/>
  </cols>
  <sheetData>
    <row r="1" spans="1:4" x14ac:dyDescent="0.25">
      <c r="A1" t="s">
        <v>3</v>
      </c>
    </row>
    <row r="2" spans="1:4" x14ac:dyDescent="0.25">
      <c r="A2" s="3">
        <v>8.2101263645380786</v>
      </c>
      <c r="D2">
        <f>A2*B2</f>
        <v>0</v>
      </c>
    </row>
    <row r="3" spans="1:4" x14ac:dyDescent="0.25">
      <c r="D3">
        <f t="shared" ref="D3:D66" si="0">A3*B3</f>
        <v>0</v>
      </c>
    </row>
    <row r="4" spans="1:4" x14ac:dyDescent="0.25">
      <c r="D4">
        <f t="shared" si="0"/>
        <v>0</v>
      </c>
    </row>
    <row r="5" spans="1:4" x14ac:dyDescent="0.25">
      <c r="D5">
        <f t="shared" si="0"/>
        <v>0</v>
      </c>
    </row>
    <row r="6" spans="1:4" x14ac:dyDescent="0.25">
      <c r="D6">
        <f t="shared" si="0"/>
        <v>0</v>
      </c>
    </row>
    <row r="7" spans="1:4" x14ac:dyDescent="0.25">
      <c r="D7">
        <f t="shared" si="0"/>
        <v>0</v>
      </c>
    </row>
    <row r="8" spans="1:4" x14ac:dyDescent="0.25">
      <c r="D8">
        <f t="shared" si="0"/>
        <v>0</v>
      </c>
    </row>
    <row r="9" spans="1:4" x14ac:dyDescent="0.25">
      <c r="D9">
        <f t="shared" si="0"/>
        <v>0</v>
      </c>
    </row>
    <row r="10" spans="1:4" x14ac:dyDescent="0.25">
      <c r="D10">
        <f t="shared" si="0"/>
        <v>0</v>
      </c>
    </row>
    <row r="11" spans="1:4" x14ac:dyDescent="0.25">
      <c r="D11">
        <f t="shared" si="0"/>
        <v>0</v>
      </c>
    </row>
    <row r="12" spans="1:4" x14ac:dyDescent="0.25">
      <c r="D12">
        <f t="shared" si="0"/>
        <v>0</v>
      </c>
    </row>
    <row r="13" spans="1:4" x14ac:dyDescent="0.25">
      <c r="D13">
        <f t="shared" si="0"/>
        <v>0</v>
      </c>
    </row>
    <row r="14" spans="1:4" x14ac:dyDescent="0.25">
      <c r="D14">
        <f t="shared" si="0"/>
        <v>0</v>
      </c>
    </row>
    <row r="15" spans="1:4" x14ac:dyDescent="0.25">
      <c r="D15">
        <f t="shared" si="0"/>
        <v>0</v>
      </c>
    </row>
    <row r="16" spans="1:4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  <row r="20" spans="4:4" x14ac:dyDescent="0.25">
      <c r="D20">
        <f t="shared" si="0"/>
        <v>0</v>
      </c>
    </row>
    <row r="21" spans="4:4" x14ac:dyDescent="0.25">
      <c r="D21">
        <f t="shared" si="0"/>
        <v>0</v>
      </c>
    </row>
    <row r="22" spans="4:4" x14ac:dyDescent="0.25">
      <c r="D22">
        <f t="shared" si="0"/>
        <v>0</v>
      </c>
    </row>
    <row r="23" spans="4:4" x14ac:dyDescent="0.25">
      <c r="D23">
        <f t="shared" si="0"/>
        <v>0</v>
      </c>
    </row>
    <row r="24" spans="4:4" x14ac:dyDescent="0.25">
      <c r="D24">
        <f t="shared" si="0"/>
        <v>0</v>
      </c>
    </row>
    <row r="25" spans="4:4" x14ac:dyDescent="0.25">
      <c r="D25">
        <f t="shared" si="0"/>
        <v>0</v>
      </c>
    </row>
    <row r="26" spans="4:4" x14ac:dyDescent="0.25">
      <c r="D26">
        <f t="shared" si="0"/>
        <v>0</v>
      </c>
    </row>
    <row r="27" spans="4:4" x14ac:dyDescent="0.25">
      <c r="D27">
        <f t="shared" si="0"/>
        <v>0</v>
      </c>
    </row>
    <row r="28" spans="4:4" x14ac:dyDescent="0.25">
      <c r="D28">
        <f t="shared" si="0"/>
        <v>0</v>
      </c>
    </row>
    <row r="29" spans="4:4" x14ac:dyDescent="0.25">
      <c r="D29">
        <f t="shared" si="0"/>
        <v>0</v>
      </c>
    </row>
    <row r="30" spans="4:4" x14ac:dyDescent="0.25">
      <c r="D30">
        <f t="shared" si="0"/>
        <v>0</v>
      </c>
    </row>
    <row r="31" spans="4:4" x14ac:dyDescent="0.25">
      <c r="D31">
        <f t="shared" si="0"/>
        <v>0</v>
      </c>
    </row>
    <row r="32" spans="4:4" x14ac:dyDescent="0.25">
      <c r="D32">
        <f t="shared" si="0"/>
        <v>0</v>
      </c>
    </row>
    <row r="33" spans="4:4" x14ac:dyDescent="0.25">
      <c r="D33">
        <f t="shared" si="0"/>
        <v>0</v>
      </c>
    </row>
    <row r="34" spans="4:4" x14ac:dyDescent="0.25">
      <c r="D34">
        <f t="shared" si="0"/>
        <v>0</v>
      </c>
    </row>
    <row r="35" spans="4:4" x14ac:dyDescent="0.25">
      <c r="D35">
        <f t="shared" si="0"/>
        <v>0</v>
      </c>
    </row>
    <row r="36" spans="4:4" x14ac:dyDescent="0.25">
      <c r="D36">
        <f t="shared" si="0"/>
        <v>0</v>
      </c>
    </row>
    <row r="37" spans="4:4" x14ac:dyDescent="0.25">
      <c r="D37">
        <f t="shared" si="0"/>
        <v>0</v>
      </c>
    </row>
    <row r="38" spans="4:4" x14ac:dyDescent="0.25">
      <c r="D38">
        <f t="shared" si="0"/>
        <v>0</v>
      </c>
    </row>
    <row r="39" spans="4:4" x14ac:dyDescent="0.25">
      <c r="D39">
        <f t="shared" si="0"/>
        <v>0</v>
      </c>
    </row>
    <row r="40" spans="4:4" x14ac:dyDescent="0.25">
      <c r="D40">
        <f t="shared" si="0"/>
        <v>0</v>
      </c>
    </row>
    <row r="41" spans="4:4" x14ac:dyDescent="0.25">
      <c r="D41">
        <f t="shared" si="0"/>
        <v>0</v>
      </c>
    </row>
    <row r="42" spans="4:4" x14ac:dyDescent="0.25">
      <c r="D42">
        <f t="shared" si="0"/>
        <v>0</v>
      </c>
    </row>
    <row r="43" spans="4:4" x14ac:dyDescent="0.25">
      <c r="D43">
        <f t="shared" si="0"/>
        <v>0</v>
      </c>
    </row>
    <row r="44" spans="4:4" x14ac:dyDescent="0.25">
      <c r="D44">
        <f t="shared" si="0"/>
        <v>0</v>
      </c>
    </row>
    <row r="45" spans="4:4" x14ac:dyDescent="0.25">
      <c r="D45">
        <f t="shared" si="0"/>
        <v>0</v>
      </c>
    </row>
    <row r="46" spans="4:4" x14ac:dyDescent="0.25">
      <c r="D46">
        <f t="shared" si="0"/>
        <v>0</v>
      </c>
    </row>
    <row r="47" spans="4:4" x14ac:dyDescent="0.25">
      <c r="D47">
        <f t="shared" si="0"/>
        <v>0</v>
      </c>
    </row>
    <row r="48" spans="4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ref="D67:D110" si="1">A67*B67</f>
        <v>0</v>
      </c>
    </row>
    <row r="68" spans="4:4" x14ac:dyDescent="0.25">
      <c r="D68">
        <f t="shared" si="1"/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  <row r="82" spans="4:4" x14ac:dyDescent="0.25">
      <c r="D82">
        <f t="shared" si="1"/>
        <v>0</v>
      </c>
    </row>
    <row r="83" spans="4:4" x14ac:dyDescent="0.25">
      <c r="D83">
        <f t="shared" si="1"/>
        <v>0</v>
      </c>
    </row>
    <row r="84" spans="4:4" x14ac:dyDescent="0.25">
      <c r="D84">
        <f t="shared" si="1"/>
        <v>0</v>
      </c>
    </row>
    <row r="85" spans="4:4" x14ac:dyDescent="0.25">
      <c r="D85">
        <f t="shared" si="1"/>
        <v>0</v>
      </c>
    </row>
    <row r="86" spans="4:4" x14ac:dyDescent="0.25">
      <c r="D86">
        <f t="shared" si="1"/>
        <v>0</v>
      </c>
    </row>
    <row r="87" spans="4:4" x14ac:dyDescent="0.25">
      <c r="D87">
        <f t="shared" si="1"/>
        <v>0</v>
      </c>
    </row>
    <row r="88" spans="4:4" x14ac:dyDescent="0.25">
      <c r="D88">
        <f t="shared" si="1"/>
        <v>0</v>
      </c>
    </row>
    <row r="89" spans="4:4" x14ac:dyDescent="0.25">
      <c r="D89">
        <f t="shared" si="1"/>
        <v>0</v>
      </c>
    </row>
    <row r="90" spans="4:4" x14ac:dyDescent="0.25">
      <c r="D90">
        <f t="shared" si="1"/>
        <v>0</v>
      </c>
    </row>
    <row r="91" spans="4:4" x14ac:dyDescent="0.25">
      <c r="D91">
        <f t="shared" si="1"/>
        <v>0</v>
      </c>
    </row>
    <row r="92" spans="4:4" x14ac:dyDescent="0.25">
      <c r="D92">
        <f t="shared" si="1"/>
        <v>0</v>
      </c>
    </row>
    <row r="93" spans="4:4" x14ac:dyDescent="0.25">
      <c r="D93">
        <f t="shared" si="1"/>
        <v>0</v>
      </c>
    </row>
    <row r="94" spans="4:4" x14ac:dyDescent="0.25">
      <c r="D94">
        <f t="shared" si="1"/>
        <v>0</v>
      </c>
    </row>
    <row r="95" spans="4:4" x14ac:dyDescent="0.25">
      <c r="D95">
        <f t="shared" si="1"/>
        <v>0</v>
      </c>
    </row>
    <row r="96" spans="4:4" x14ac:dyDescent="0.25">
      <c r="D96">
        <f t="shared" si="1"/>
        <v>0</v>
      </c>
    </row>
    <row r="97" spans="4:4" x14ac:dyDescent="0.25">
      <c r="D97">
        <f t="shared" si="1"/>
        <v>0</v>
      </c>
    </row>
    <row r="98" spans="4:4" x14ac:dyDescent="0.25">
      <c r="D98">
        <f t="shared" si="1"/>
        <v>0</v>
      </c>
    </row>
    <row r="99" spans="4:4" x14ac:dyDescent="0.25">
      <c r="D99">
        <f t="shared" si="1"/>
        <v>0</v>
      </c>
    </row>
    <row r="100" spans="4:4" x14ac:dyDescent="0.25">
      <c r="D100">
        <f t="shared" si="1"/>
        <v>0</v>
      </c>
    </row>
    <row r="101" spans="4:4" x14ac:dyDescent="0.25">
      <c r="D101">
        <f t="shared" si="1"/>
        <v>0</v>
      </c>
    </row>
    <row r="102" spans="4:4" x14ac:dyDescent="0.25">
      <c r="D102">
        <f t="shared" si="1"/>
        <v>0</v>
      </c>
    </row>
    <row r="103" spans="4:4" x14ac:dyDescent="0.25">
      <c r="D103">
        <f t="shared" si="1"/>
        <v>0</v>
      </c>
    </row>
    <row r="104" spans="4:4" x14ac:dyDescent="0.25">
      <c r="D104">
        <f t="shared" si="1"/>
        <v>0</v>
      </c>
    </row>
    <row r="105" spans="4:4" x14ac:dyDescent="0.25">
      <c r="D105">
        <f t="shared" si="1"/>
        <v>0</v>
      </c>
    </row>
    <row r="106" spans="4:4" x14ac:dyDescent="0.25">
      <c r="D106">
        <f t="shared" si="1"/>
        <v>0</v>
      </c>
    </row>
    <row r="107" spans="4:4" x14ac:dyDescent="0.25">
      <c r="D107">
        <f t="shared" si="1"/>
        <v>0</v>
      </c>
    </row>
    <row r="108" spans="4:4" x14ac:dyDescent="0.25">
      <c r="D108">
        <f t="shared" si="1"/>
        <v>0</v>
      </c>
    </row>
    <row r="109" spans="4:4" x14ac:dyDescent="0.25">
      <c r="D109">
        <f t="shared" si="1"/>
        <v>0</v>
      </c>
    </row>
    <row r="110" spans="4:4" x14ac:dyDescent="0.25">
      <c r="D110">
        <f t="shared" si="1"/>
        <v>0</v>
      </c>
    </row>
    <row r="111" spans="4:4" x14ac:dyDescent="0.25">
      <c r="D111" t="e">
        <f>SUM(D2:D110)/B111</f>
        <v>#DIV/0!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4516-F8E6-4D19-AD62-1CFD5542CAC6}">
  <dimension ref="A1:E111"/>
  <sheetViews>
    <sheetView workbookViewId="0">
      <selection activeCell="E19" sqref="E19"/>
    </sheetView>
  </sheetViews>
  <sheetFormatPr baseColWidth="10" defaultRowHeight="15" x14ac:dyDescent="0.25"/>
  <cols>
    <col min="1" max="1" width="18.7109375" bestFit="1" customWidth="1"/>
    <col min="2" max="2" width="14.28515625" bestFit="1" customWidth="1"/>
  </cols>
  <sheetData>
    <row r="1" spans="1:4" x14ac:dyDescent="0.25">
      <c r="A1" t="s">
        <v>4</v>
      </c>
    </row>
    <row r="2" spans="1:4" x14ac:dyDescent="0.25">
      <c r="A2" s="3">
        <v>164.35922857142856</v>
      </c>
      <c r="B2">
        <f>A2+2*Desv!A2</f>
        <v>180.77948130050473</v>
      </c>
      <c r="D2">
        <f>A2*B2</f>
        <v>29712.776088093953</v>
      </c>
    </row>
    <row r="3" spans="1:4" x14ac:dyDescent="0.25">
      <c r="B3">
        <f>A2-2*Desv!A2</f>
        <v>147.93897584235239</v>
      </c>
      <c r="D3">
        <f t="shared" ref="D3:D66" si="0">A3*B3</f>
        <v>0</v>
      </c>
    </row>
    <row r="4" spans="1:4" x14ac:dyDescent="0.25">
      <c r="D4">
        <f t="shared" si="0"/>
        <v>0</v>
      </c>
    </row>
    <row r="5" spans="1:4" x14ac:dyDescent="0.25">
      <c r="D5">
        <f t="shared" si="0"/>
        <v>0</v>
      </c>
    </row>
    <row r="6" spans="1:4" x14ac:dyDescent="0.25">
      <c r="D6">
        <f t="shared" si="0"/>
        <v>0</v>
      </c>
    </row>
    <row r="7" spans="1:4" x14ac:dyDescent="0.25">
      <c r="D7">
        <f t="shared" si="0"/>
        <v>0</v>
      </c>
    </row>
    <row r="8" spans="1:4" x14ac:dyDescent="0.25">
      <c r="D8">
        <f t="shared" si="0"/>
        <v>0</v>
      </c>
    </row>
    <row r="9" spans="1:4" x14ac:dyDescent="0.25">
      <c r="D9">
        <f t="shared" si="0"/>
        <v>0</v>
      </c>
    </row>
    <row r="10" spans="1:4" x14ac:dyDescent="0.25">
      <c r="D10">
        <f t="shared" si="0"/>
        <v>0</v>
      </c>
    </row>
    <row r="11" spans="1:4" x14ac:dyDescent="0.25">
      <c r="D11">
        <f t="shared" si="0"/>
        <v>0</v>
      </c>
    </row>
    <row r="12" spans="1:4" x14ac:dyDescent="0.25">
      <c r="D12">
        <f t="shared" si="0"/>
        <v>0</v>
      </c>
    </row>
    <row r="13" spans="1:4" x14ac:dyDescent="0.25">
      <c r="D13">
        <f t="shared" si="0"/>
        <v>0</v>
      </c>
    </row>
    <row r="14" spans="1:4" x14ac:dyDescent="0.25">
      <c r="D14">
        <f t="shared" si="0"/>
        <v>0</v>
      </c>
    </row>
    <row r="15" spans="1:4" x14ac:dyDescent="0.25">
      <c r="D15">
        <f t="shared" si="0"/>
        <v>0</v>
      </c>
    </row>
    <row r="16" spans="1:4" x14ac:dyDescent="0.25">
      <c r="D16">
        <f t="shared" si="0"/>
        <v>0</v>
      </c>
    </row>
    <row r="17" spans="4:5" x14ac:dyDescent="0.25">
      <c r="D17">
        <f t="shared" si="0"/>
        <v>0</v>
      </c>
    </row>
    <row r="18" spans="4:5" x14ac:dyDescent="0.25">
      <c r="D18">
        <f t="shared" si="0"/>
        <v>0</v>
      </c>
    </row>
    <row r="19" spans="4:5" x14ac:dyDescent="0.25">
      <c r="D19">
        <f t="shared" si="0"/>
        <v>0</v>
      </c>
      <c r="E19">
        <f>2335/70000</f>
        <v>3.3357142857142856E-2</v>
      </c>
    </row>
    <row r="20" spans="4:5" x14ac:dyDescent="0.25">
      <c r="D20">
        <f t="shared" si="0"/>
        <v>0</v>
      </c>
    </row>
    <row r="21" spans="4:5" x14ac:dyDescent="0.25">
      <c r="D21">
        <f t="shared" si="0"/>
        <v>0</v>
      </c>
    </row>
    <row r="22" spans="4:5" x14ac:dyDescent="0.25">
      <c r="D22">
        <f t="shared" si="0"/>
        <v>0</v>
      </c>
    </row>
    <row r="23" spans="4:5" x14ac:dyDescent="0.25">
      <c r="D23">
        <f t="shared" si="0"/>
        <v>0</v>
      </c>
    </row>
    <row r="24" spans="4:5" x14ac:dyDescent="0.25">
      <c r="D24">
        <f t="shared" si="0"/>
        <v>0</v>
      </c>
    </row>
    <row r="25" spans="4:5" x14ac:dyDescent="0.25">
      <c r="D25">
        <f t="shared" si="0"/>
        <v>0</v>
      </c>
    </row>
    <row r="26" spans="4:5" x14ac:dyDescent="0.25">
      <c r="D26">
        <f t="shared" si="0"/>
        <v>0</v>
      </c>
    </row>
    <row r="27" spans="4:5" x14ac:dyDescent="0.25">
      <c r="D27">
        <f t="shared" si="0"/>
        <v>0</v>
      </c>
    </row>
    <row r="28" spans="4:5" x14ac:dyDescent="0.25">
      <c r="D28">
        <f t="shared" si="0"/>
        <v>0</v>
      </c>
    </row>
    <row r="29" spans="4:5" x14ac:dyDescent="0.25">
      <c r="D29">
        <f t="shared" si="0"/>
        <v>0</v>
      </c>
    </row>
    <row r="30" spans="4:5" x14ac:dyDescent="0.25">
      <c r="D30">
        <f t="shared" si="0"/>
        <v>0</v>
      </c>
    </row>
    <row r="31" spans="4:5" x14ac:dyDescent="0.25">
      <c r="D31">
        <f t="shared" si="0"/>
        <v>0</v>
      </c>
    </row>
    <row r="32" spans="4:5" x14ac:dyDescent="0.25">
      <c r="D32">
        <f t="shared" si="0"/>
        <v>0</v>
      </c>
    </row>
    <row r="33" spans="4:4" x14ac:dyDescent="0.25">
      <c r="D33">
        <f t="shared" si="0"/>
        <v>0</v>
      </c>
    </row>
    <row r="34" spans="4:4" x14ac:dyDescent="0.25">
      <c r="D34">
        <f t="shared" si="0"/>
        <v>0</v>
      </c>
    </row>
    <row r="35" spans="4:4" x14ac:dyDescent="0.25">
      <c r="D35">
        <f t="shared" si="0"/>
        <v>0</v>
      </c>
    </row>
    <row r="36" spans="4:4" x14ac:dyDescent="0.25">
      <c r="D36">
        <f t="shared" si="0"/>
        <v>0</v>
      </c>
    </row>
    <row r="37" spans="4:4" x14ac:dyDescent="0.25">
      <c r="D37">
        <f t="shared" si="0"/>
        <v>0</v>
      </c>
    </row>
    <row r="38" spans="4:4" x14ac:dyDescent="0.25">
      <c r="D38">
        <f t="shared" si="0"/>
        <v>0</v>
      </c>
    </row>
    <row r="39" spans="4:4" x14ac:dyDescent="0.25">
      <c r="D39">
        <f t="shared" si="0"/>
        <v>0</v>
      </c>
    </row>
    <row r="40" spans="4:4" x14ac:dyDescent="0.25">
      <c r="D40">
        <f t="shared" si="0"/>
        <v>0</v>
      </c>
    </row>
    <row r="41" spans="4:4" x14ac:dyDescent="0.25">
      <c r="D41">
        <f t="shared" si="0"/>
        <v>0</v>
      </c>
    </row>
    <row r="42" spans="4:4" x14ac:dyDescent="0.25">
      <c r="D42">
        <f t="shared" si="0"/>
        <v>0</v>
      </c>
    </row>
    <row r="43" spans="4:4" x14ac:dyDescent="0.25">
      <c r="D43">
        <f t="shared" si="0"/>
        <v>0</v>
      </c>
    </row>
    <row r="44" spans="4:4" x14ac:dyDescent="0.25">
      <c r="D44">
        <f t="shared" si="0"/>
        <v>0</v>
      </c>
    </row>
    <row r="45" spans="4:4" x14ac:dyDescent="0.25">
      <c r="D45">
        <f t="shared" si="0"/>
        <v>0</v>
      </c>
    </row>
    <row r="46" spans="4:4" x14ac:dyDescent="0.25">
      <c r="D46">
        <f t="shared" si="0"/>
        <v>0</v>
      </c>
    </row>
    <row r="47" spans="4:4" x14ac:dyDescent="0.25">
      <c r="D47">
        <f t="shared" si="0"/>
        <v>0</v>
      </c>
    </row>
    <row r="48" spans="4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ref="D67:D110" si="1">A67*B67</f>
        <v>0</v>
      </c>
    </row>
    <row r="68" spans="4:4" x14ac:dyDescent="0.25">
      <c r="D68">
        <f t="shared" si="1"/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  <row r="82" spans="4:4" x14ac:dyDescent="0.25">
      <c r="D82">
        <f t="shared" si="1"/>
        <v>0</v>
      </c>
    </row>
    <row r="83" spans="4:4" x14ac:dyDescent="0.25">
      <c r="D83">
        <f t="shared" si="1"/>
        <v>0</v>
      </c>
    </row>
    <row r="84" spans="4:4" x14ac:dyDescent="0.25">
      <c r="D84">
        <f t="shared" si="1"/>
        <v>0</v>
      </c>
    </row>
    <row r="85" spans="4:4" x14ac:dyDescent="0.25">
      <c r="D85">
        <f t="shared" si="1"/>
        <v>0</v>
      </c>
    </row>
    <row r="86" spans="4:4" x14ac:dyDescent="0.25">
      <c r="D86">
        <f t="shared" si="1"/>
        <v>0</v>
      </c>
    </row>
    <row r="87" spans="4:4" x14ac:dyDescent="0.25">
      <c r="D87">
        <f t="shared" si="1"/>
        <v>0</v>
      </c>
    </row>
    <row r="88" spans="4:4" x14ac:dyDescent="0.25">
      <c r="D88">
        <f t="shared" si="1"/>
        <v>0</v>
      </c>
    </row>
    <row r="89" spans="4:4" x14ac:dyDescent="0.25">
      <c r="D89">
        <f t="shared" si="1"/>
        <v>0</v>
      </c>
    </row>
    <row r="90" spans="4:4" x14ac:dyDescent="0.25">
      <c r="D90">
        <f t="shared" si="1"/>
        <v>0</v>
      </c>
    </row>
    <row r="91" spans="4:4" x14ac:dyDescent="0.25">
      <c r="D91">
        <f t="shared" si="1"/>
        <v>0</v>
      </c>
    </row>
    <row r="92" spans="4:4" x14ac:dyDescent="0.25">
      <c r="D92">
        <f t="shared" si="1"/>
        <v>0</v>
      </c>
    </row>
    <row r="93" spans="4:4" x14ac:dyDescent="0.25">
      <c r="D93">
        <f t="shared" si="1"/>
        <v>0</v>
      </c>
    </row>
    <row r="94" spans="4:4" x14ac:dyDescent="0.25">
      <c r="D94">
        <f t="shared" si="1"/>
        <v>0</v>
      </c>
    </row>
    <row r="95" spans="4:4" x14ac:dyDescent="0.25">
      <c r="D95">
        <f t="shared" si="1"/>
        <v>0</v>
      </c>
    </row>
    <row r="96" spans="4:4" x14ac:dyDescent="0.25">
      <c r="D96">
        <f t="shared" si="1"/>
        <v>0</v>
      </c>
    </row>
    <row r="97" spans="4:4" x14ac:dyDescent="0.25">
      <c r="D97">
        <f t="shared" si="1"/>
        <v>0</v>
      </c>
    </row>
    <row r="98" spans="4:4" x14ac:dyDescent="0.25">
      <c r="D98">
        <f t="shared" si="1"/>
        <v>0</v>
      </c>
    </row>
    <row r="99" spans="4:4" x14ac:dyDescent="0.25">
      <c r="D99">
        <f t="shared" si="1"/>
        <v>0</v>
      </c>
    </row>
    <row r="100" spans="4:4" x14ac:dyDescent="0.25">
      <c r="D100">
        <f t="shared" si="1"/>
        <v>0</v>
      </c>
    </row>
    <row r="101" spans="4:4" x14ac:dyDescent="0.25">
      <c r="D101">
        <f t="shared" si="1"/>
        <v>0</v>
      </c>
    </row>
    <row r="102" spans="4:4" x14ac:dyDescent="0.25">
      <c r="D102">
        <f t="shared" si="1"/>
        <v>0</v>
      </c>
    </row>
    <row r="103" spans="4:4" x14ac:dyDescent="0.25">
      <c r="D103">
        <f t="shared" si="1"/>
        <v>0</v>
      </c>
    </row>
    <row r="104" spans="4:4" x14ac:dyDescent="0.25">
      <c r="D104">
        <f t="shared" si="1"/>
        <v>0</v>
      </c>
    </row>
    <row r="105" spans="4:4" x14ac:dyDescent="0.25">
      <c r="D105">
        <f t="shared" si="1"/>
        <v>0</v>
      </c>
    </row>
    <row r="106" spans="4:4" x14ac:dyDescent="0.25">
      <c r="D106">
        <f t="shared" si="1"/>
        <v>0</v>
      </c>
    </row>
    <row r="107" spans="4:4" x14ac:dyDescent="0.25">
      <c r="D107">
        <f t="shared" si="1"/>
        <v>0</v>
      </c>
    </row>
    <row r="108" spans="4:4" x14ac:dyDescent="0.25">
      <c r="D108">
        <f t="shared" si="1"/>
        <v>0</v>
      </c>
    </row>
    <row r="109" spans="4:4" x14ac:dyDescent="0.25">
      <c r="D109">
        <f t="shared" si="1"/>
        <v>0</v>
      </c>
    </row>
    <row r="110" spans="4:4" x14ac:dyDescent="0.25">
      <c r="D110">
        <f t="shared" si="1"/>
        <v>0</v>
      </c>
    </row>
    <row r="111" spans="4:4" x14ac:dyDescent="0.25">
      <c r="D111" t="e">
        <f>SUM(D2:D110)/B111</f>
        <v>#DIV/0!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3137-1D4D-4D80-8B6F-666BC285F384}">
  <dimension ref="A3:J167"/>
  <sheetViews>
    <sheetView topLeftCell="A69" workbookViewId="0">
      <selection activeCell="I63" sqref="I63"/>
    </sheetView>
  </sheetViews>
  <sheetFormatPr baseColWidth="10" defaultRowHeight="15" x14ac:dyDescent="0.25"/>
  <cols>
    <col min="1" max="1" width="17.5703125" bestFit="1" customWidth="1"/>
    <col min="2" max="2" width="10.42578125" bestFit="1" customWidth="1"/>
    <col min="3" max="3" width="18.7109375" bestFit="1" customWidth="1"/>
    <col min="4" max="4" width="10.42578125" bestFit="1" customWidth="1"/>
    <col min="6" max="6" width="34.7109375" bestFit="1" customWidth="1"/>
    <col min="7" max="7" width="10.42578125" bestFit="1" customWidth="1"/>
    <col min="8" max="8" width="18.7109375" bestFit="1" customWidth="1"/>
    <col min="9" max="9" width="12.5703125" bestFit="1" customWidth="1"/>
    <col min="10" max="12" width="22.42578125" bestFit="1" customWidth="1"/>
    <col min="13" max="13" width="12.5703125" bestFit="1" customWidth="1"/>
    <col min="14" max="168" width="22.42578125" bestFit="1" customWidth="1"/>
    <col min="169" max="169" width="12.5703125" bestFit="1" customWidth="1"/>
  </cols>
  <sheetData>
    <row r="3" spans="1:10" x14ac:dyDescent="0.25">
      <c r="A3" s="1" t="s">
        <v>9</v>
      </c>
      <c r="B3" s="1" t="s">
        <v>5</v>
      </c>
      <c r="C3" t="s">
        <v>10</v>
      </c>
      <c r="F3" s="1" t="s">
        <v>9</v>
      </c>
      <c r="G3" s="1" t="s">
        <v>5</v>
      </c>
      <c r="H3" t="s">
        <v>10</v>
      </c>
    </row>
    <row r="4" spans="1:10" x14ac:dyDescent="0.25">
      <c r="A4" s="4">
        <v>43830</v>
      </c>
      <c r="B4" t="s">
        <v>8</v>
      </c>
      <c r="C4" s="3">
        <v>0</v>
      </c>
      <c r="D4">
        <f>C4</f>
        <v>0</v>
      </c>
      <c r="F4" s="4">
        <v>43830</v>
      </c>
      <c r="G4" t="s">
        <v>7</v>
      </c>
      <c r="H4" s="3">
        <v>0</v>
      </c>
      <c r="I4">
        <f>H4</f>
        <v>0</v>
      </c>
      <c r="J4">
        <f>I4-D4</f>
        <v>0</v>
      </c>
    </row>
    <row r="5" spans="1:10" x14ac:dyDescent="0.25">
      <c r="A5" s="4">
        <v>43831</v>
      </c>
      <c r="B5" t="s">
        <v>8</v>
      </c>
      <c r="C5" s="3">
        <v>0</v>
      </c>
      <c r="D5">
        <f>C5+D4</f>
        <v>0</v>
      </c>
      <c r="F5" s="4">
        <v>43831</v>
      </c>
      <c r="G5" t="s">
        <v>7</v>
      </c>
      <c r="H5" s="3">
        <v>0</v>
      </c>
      <c r="I5">
        <f>H5+I4</f>
        <v>0</v>
      </c>
      <c r="J5">
        <f t="shared" ref="J5:J68" si="0">I5-D5</f>
        <v>0</v>
      </c>
    </row>
    <row r="6" spans="1:10" x14ac:dyDescent="0.25">
      <c r="A6" s="4">
        <v>43832</v>
      </c>
      <c r="B6" t="s">
        <v>8</v>
      </c>
      <c r="C6" s="3">
        <v>0</v>
      </c>
      <c r="D6">
        <f t="shared" ref="D6:D69" si="1">C6+D5</f>
        <v>0</v>
      </c>
      <c r="F6" s="4">
        <v>43832</v>
      </c>
      <c r="G6" t="s">
        <v>7</v>
      </c>
      <c r="H6" s="3">
        <v>0</v>
      </c>
      <c r="I6">
        <f t="shared" ref="I6:I69" si="2">H6+I5</f>
        <v>0</v>
      </c>
      <c r="J6">
        <f t="shared" si="0"/>
        <v>0</v>
      </c>
    </row>
    <row r="7" spans="1:10" x14ac:dyDescent="0.25">
      <c r="A7" s="4">
        <v>43833</v>
      </c>
      <c r="B7" t="s">
        <v>8</v>
      </c>
      <c r="C7" s="3">
        <v>0</v>
      </c>
      <c r="D7">
        <f t="shared" si="1"/>
        <v>0</v>
      </c>
      <c r="F7" s="4">
        <v>43833</v>
      </c>
      <c r="G7" t="s">
        <v>7</v>
      </c>
      <c r="H7" s="3">
        <v>0</v>
      </c>
      <c r="I7">
        <f t="shared" si="2"/>
        <v>0</v>
      </c>
      <c r="J7">
        <f t="shared" si="0"/>
        <v>0</v>
      </c>
    </row>
    <row r="8" spans="1:10" x14ac:dyDescent="0.25">
      <c r="A8" s="4">
        <v>43834</v>
      </c>
      <c r="B8" t="s">
        <v>8</v>
      </c>
      <c r="C8" s="3">
        <v>0</v>
      </c>
      <c r="D8">
        <f t="shared" si="1"/>
        <v>0</v>
      </c>
      <c r="F8" s="4">
        <v>43834</v>
      </c>
      <c r="G8" t="s">
        <v>7</v>
      </c>
      <c r="H8" s="3">
        <v>0</v>
      </c>
      <c r="I8">
        <f t="shared" si="2"/>
        <v>0</v>
      </c>
      <c r="J8">
        <f t="shared" si="0"/>
        <v>0</v>
      </c>
    </row>
    <row r="9" spans="1:10" x14ac:dyDescent="0.25">
      <c r="A9" s="4">
        <v>43835</v>
      </c>
      <c r="B9" t="s">
        <v>8</v>
      </c>
      <c r="C9" s="3">
        <v>0</v>
      </c>
      <c r="D9">
        <f t="shared" si="1"/>
        <v>0</v>
      </c>
      <c r="F9" s="4">
        <v>43835</v>
      </c>
      <c r="G9" t="s">
        <v>7</v>
      </c>
      <c r="H9" s="3">
        <v>0</v>
      </c>
      <c r="I9">
        <f t="shared" si="2"/>
        <v>0</v>
      </c>
      <c r="J9">
        <f t="shared" si="0"/>
        <v>0</v>
      </c>
    </row>
    <row r="10" spans="1:10" x14ac:dyDescent="0.25">
      <c r="A10" s="4">
        <v>43836</v>
      </c>
      <c r="B10" t="s">
        <v>8</v>
      </c>
      <c r="C10" s="3">
        <v>0</v>
      </c>
      <c r="D10">
        <f t="shared" si="1"/>
        <v>0</v>
      </c>
      <c r="F10" s="4">
        <v>43836</v>
      </c>
      <c r="G10" t="s">
        <v>7</v>
      </c>
      <c r="H10" s="3">
        <v>0</v>
      </c>
      <c r="I10">
        <f t="shared" si="2"/>
        <v>0</v>
      </c>
      <c r="J10">
        <f t="shared" si="0"/>
        <v>0</v>
      </c>
    </row>
    <row r="11" spans="1:10" x14ac:dyDescent="0.25">
      <c r="A11" s="4">
        <v>43837</v>
      </c>
      <c r="B11" t="s">
        <v>8</v>
      </c>
      <c r="C11" s="3">
        <v>0</v>
      </c>
      <c r="D11">
        <f t="shared" si="1"/>
        <v>0</v>
      </c>
      <c r="F11" s="4">
        <v>43837</v>
      </c>
      <c r="G11" t="s">
        <v>7</v>
      </c>
      <c r="H11" s="3">
        <v>0</v>
      </c>
      <c r="I11">
        <f t="shared" si="2"/>
        <v>0</v>
      </c>
      <c r="J11">
        <f t="shared" si="0"/>
        <v>0</v>
      </c>
    </row>
    <row r="12" spans="1:10" x14ac:dyDescent="0.25">
      <c r="A12" s="4">
        <v>43838</v>
      </c>
      <c r="B12" t="s">
        <v>8</v>
      </c>
      <c r="C12" s="3">
        <v>0</v>
      </c>
      <c r="D12">
        <f t="shared" si="1"/>
        <v>0</v>
      </c>
      <c r="F12" s="4">
        <v>43838</v>
      </c>
      <c r="G12" t="s">
        <v>7</v>
      </c>
      <c r="H12" s="3">
        <v>0</v>
      </c>
      <c r="I12">
        <f t="shared" si="2"/>
        <v>0</v>
      </c>
      <c r="J12">
        <f t="shared" si="0"/>
        <v>0</v>
      </c>
    </row>
    <row r="13" spans="1:10" x14ac:dyDescent="0.25">
      <c r="A13" s="4">
        <v>43839</v>
      </c>
      <c r="B13" t="s">
        <v>8</v>
      </c>
      <c r="C13" s="3">
        <v>0</v>
      </c>
      <c r="D13">
        <f t="shared" si="1"/>
        <v>0</v>
      </c>
      <c r="F13" s="4">
        <v>43839</v>
      </c>
      <c r="G13" t="s">
        <v>7</v>
      </c>
      <c r="H13" s="3">
        <v>0</v>
      </c>
      <c r="I13">
        <f t="shared" si="2"/>
        <v>0</v>
      </c>
      <c r="J13">
        <f t="shared" si="0"/>
        <v>0</v>
      </c>
    </row>
    <row r="14" spans="1:10" x14ac:dyDescent="0.25">
      <c r="A14" s="4">
        <v>43840</v>
      </c>
      <c r="B14" t="s">
        <v>8</v>
      </c>
      <c r="C14" s="3">
        <v>0</v>
      </c>
      <c r="D14">
        <f t="shared" si="1"/>
        <v>0</v>
      </c>
      <c r="F14" s="4">
        <v>43840</v>
      </c>
      <c r="G14" t="s">
        <v>7</v>
      </c>
      <c r="H14" s="3">
        <v>0</v>
      </c>
      <c r="I14">
        <f t="shared" si="2"/>
        <v>0</v>
      </c>
      <c r="J14">
        <f t="shared" si="0"/>
        <v>0</v>
      </c>
    </row>
    <row r="15" spans="1:10" x14ac:dyDescent="0.25">
      <c r="A15" s="4">
        <v>43841</v>
      </c>
      <c r="B15" t="s">
        <v>8</v>
      </c>
      <c r="C15" s="3">
        <v>0</v>
      </c>
      <c r="D15">
        <f t="shared" si="1"/>
        <v>0</v>
      </c>
      <c r="F15" s="4">
        <v>43841</v>
      </c>
      <c r="G15" t="s">
        <v>7</v>
      </c>
      <c r="H15" s="3">
        <v>0</v>
      </c>
      <c r="I15">
        <f t="shared" si="2"/>
        <v>0</v>
      </c>
      <c r="J15">
        <f t="shared" si="0"/>
        <v>0</v>
      </c>
    </row>
    <row r="16" spans="1:10" x14ac:dyDescent="0.25">
      <c r="A16" s="4">
        <v>43842</v>
      </c>
      <c r="B16" t="s">
        <v>8</v>
      </c>
      <c r="C16" s="3">
        <v>0</v>
      </c>
      <c r="D16">
        <f t="shared" si="1"/>
        <v>0</v>
      </c>
      <c r="F16" s="4">
        <v>43842</v>
      </c>
      <c r="G16" t="s">
        <v>7</v>
      </c>
      <c r="H16" s="3">
        <v>0</v>
      </c>
      <c r="I16">
        <f t="shared" si="2"/>
        <v>0</v>
      </c>
      <c r="J16">
        <f t="shared" si="0"/>
        <v>0</v>
      </c>
    </row>
    <row r="17" spans="1:10" x14ac:dyDescent="0.25">
      <c r="A17" s="4">
        <v>43843</v>
      </c>
      <c r="B17" t="s">
        <v>8</v>
      </c>
      <c r="C17" s="3">
        <v>0</v>
      </c>
      <c r="D17">
        <f t="shared" si="1"/>
        <v>0</v>
      </c>
      <c r="F17" s="4">
        <v>43843</v>
      </c>
      <c r="G17" t="s">
        <v>7</v>
      </c>
      <c r="H17" s="3">
        <v>0</v>
      </c>
      <c r="I17">
        <f t="shared" si="2"/>
        <v>0</v>
      </c>
      <c r="J17">
        <f t="shared" si="0"/>
        <v>0</v>
      </c>
    </row>
    <row r="18" spans="1:10" x14ac:dyDescent="0.25">
      <c r="A18" s="4">
        <v>43844</v>
      </c>
      <c r="B18" t="s">
        <v>8</v>
      </c>
      <c r="C18" s="3">
        <v>0</v>
      </c>
      <c r="D18">
        <f t="shared" si="1"/>
        <v>0</v>
      </c>
      <c r="F18" s="4">
        <v>43844</v>
      </c>
      <c r="G18" t="s">
        <v>7</v>
      </c>
      <c r="H18" s="3">
        <v>0</v>
      </c>
      <c r="I18">
        <f t="shared" si="2"/>
        <v>0</v>
      </c>
      <c r="J18">
        <f t="shared" si="0"/>
        <v>0</v>
      </c>
    </row>
    <row r="19" spans="1:10" x14ac:dyDescent="0.25">
      <c r="A19" s="4">
        <v>43845</v>
      </c>
      <c r="B19" t="s">
        <v>8</v>
      </c>
      <c r="C19" s="3">
        <v>0</v>
      </c>
      <c r="D19">
        <f t="shared" si="1"/>
        <v>0</v>
      </c>
      <c r="F19" s="4">
        <v>43845</v>
      </c>
      <c r="G19" t="s">
        <v>7</v>
      </c>
      <c r="H19" s="3">
        <v>0</v>
      </c>
      <c r="I19">
        <f t="shared" si="2"/>
        <v>0</v>
      </c>
      <c r="J19">
        <f t="shared" si="0"/>
        <v>0</v>
      </c>
    </row>
    <row r="20" spans="1:10" x14ac:dyDescent="0.25">
      <c r="A20" s="4">
        <v>43846</v>
      </c>
      <c r="B20" t="s">
        <v>8</v>
      </c>
      <c r="C20" s="3">
        <v>0</v>
      </c>
      <c r="D20">
        <f t="shared" si="1"/>
        <v>0</v>
      </c>
      <c r="F20" s="4">
        <v>43846</v>
      </c>
      <c r="G20" t="s">
        <v>7</v>
      </c>
      <c r="H20" s="3">
        <v>0</v>
      </c>
      <c r="I20">
        <f t="shared" si="2"/>
        <v>0</v>
      </c>
      <c r="J20">
        <f t="shared" si="0"/>
        <v>0</v>
      </c>
    </row>
    <row r="21" spans="1:10" x14ac:dyDescent="0.25">
      <c r="A21" s="4">
        <v>43847</v>
      </c>
      <c r="B21" t="s">
        <v>8</v>
      </c>
      <c r="C21" s="3">
        <v>0</v>
      </c>
      <c r="D21">
        <f t="shared" si="1"/>
        <v>0</v>
      </c>
      <c r="F21" s="4">
        <v>43847</v>
      </c>
      <c r="G21" t="s">
        <v>7</v>
      </c>
      <c r="H21" s="3">
        <v>0</v>
      </c>
      <c r="I21">
        <f t="shared" si="2"/>
        <v>0</v>
      </c>
      <c r="J21">
        <f t="shared" si="0"/>
        <v>0</v>
      </c>
    </row>
    <row r="22" spans="1:10" x14ac:dyDescent="0.25">
      <c r="A22" s="4">
        <v>43848</v>
      </c>
      <c r="B22" t="s">
        <v>8</v>
      </c>
      <c r="C22" s="3">
        <v>0</v>
      </c>
      <c r="D22">
        <f t="shared" si="1"/>
        <v>0</v>
      </c>
      <c r="F22" s="4">
        <v>43848</v>
      </c>
      <c r="G22" t="s">
        <v>7</v>
      </c>
      <c r="H22" s="3">
        <v>0</v>
      </c>
      <c r="I22">
        <f t="shared" si="2"/>
        <v>0</v>
      </c>
      <c r="J22">
        <f t="shared" si="0"/>
        <v>0</v>
      </c>
    </row>
    <row r="23" spans="1:10" x14ac:dyDescent="0.25">
      <c r="A23" s="4">
        <v>43849</v>
      </c>
      <c r="B23" t="s">
        <v>8</v>
      </c>
      <c r="C23" s="3">
        <v>0</v>
      </c>
      <c r="D23">
        <f t="shared" si="1"/>
        <v>0</v>
      </c>
      <c r="F23" s="4">
        <v>43849</v>
      </c>
      <c r="G23" t="s">
        <v>7</v>
      </c>
      <c r="H23" s="3">
        <v>0</v>
      </c>
      <c r="I23">
        <f t="shared" si="2"/>
        <v>0</v>
      </c>
      <c r="J23">
        <f t="shared" si="0"/>
        <v>0</v>
      </c>
    </row>
    <row r="24" spans="1:10" x14ac:dyDescent="0.25">
      <c r="A24" s="4">
        <v>43850</v>
      </c>
      <c r="B24" t="s">
        <v>8</v>
      </c>
      <c r="C24" s="3">
        <v>0</v>
      </c>
      <c r="D24">
        <f t="shared" si="1"/>
        <v>0</v>
      </c>
      <c r="F24" s="4">
        <v>43850</v>
      </c>
      <c r="G24" t="s">
        <v>7</v>
      </c>
      <c r="H24" s="3">
        <v>0</v>
      </c>
      <c r="I24">
        <f t="shared" si="2"/>
        <v>0</v>
      </c>
      <c r="J24">
        <f t="shared" si="0"/>
        <v>0</v>
      </c>
    </row>
    <row r="25" spans="1:10" x14ac:dyDescent="0.25">
      <c r="A25" s="4">
        <v>43851</v>
      </c>
      <c r="B25" t="s">
        <v>8</v>
      </c>
      <c r="C25" s="3">
        <v>0</v>
      </c>
      <c r="D25">
        <f t="shared" si="1"/>
        <v>0</v>
      </c>
      <c r="F25" s="4">
        <v>43851</v>
      </c>
      <c r="G25" t="s">
        <v>7</v>
      </c>
      <c r="H25" s="3">
        <v>0</v>
      </c>
      <c r="I25">
        <f t="shared" si="2"/>
        <v>0</v>
      </c>
      <c r="J25">
        <f t="shared" si="0"/>
        <v>0</v>
      </c>
    </row>
    <row r="26" spans="1:10" x14ac:dyDescent="0.25">
      <c r="A26" s="4">
        <v>43852</v>
      </c>
      <c r="B26" t="s">
        <v>8</v>
      </c>
      <c r="C26" s="3">
        <v>0</v>
      </c>
      <c r="D26">
        <f t="shared" si="1"/>
        <v>0</v>
      </c>
      <c r="F26" s="4">
        <v>43852</v>
      </c>
      <c r="G26" t="s">
        <v>7</v>
      </c>
      <c r="H26" s="3">
        <v>0</v>
      </c>
      <c r="I26">
        <f t="shared" si="2"/>
        <v>0</v>
      </c>
      <c r="J26">
        <f t="shared" si="0"/>
        <v>0</v>
      </c>
    </row>
    <row r="27" spans="1:10" x14ac:dyDescent="0.25">
      <c r="A27" s="4">
        <v>43853</v>
      </c>
      <c r="B27" t="s">
        <v>8</v>
      </c>
      <c r="C27" s="3">
        <v>0</v>
      </c>
      <c r="D27">
        <f t="shared" si="1"/>
        <v>0</v>
      </c>
      <c r="F27" s="4">
        <v>43853</v>
      </c>
      <c r="G27" t="s">
        <v>7</v>
      </c>
      <c r="H27" s="3">
        <v>0</v>
      </c>
      <c r="I27">
        <f t="shared" si="2"/>
        <v>0</v>
      </c>
      <c r="J27">
        <f t="shared" si="0"/>
        <v>0</v>
      </c>
    </row>
    <row r="28" spans="1:10" x14ac:dyDescent="0.25">
      <c r="A28" s="4">
        <v>43854</v>
      </c>
      <c r="B28" t="s">
        <v>8</v>
      </c>
      <c r="C28" s="3">
        <v>0</v>
      </c>
      <c r="D28">
        <f t="shared" si="1"/>
        <v>0</v>
      </c>
      <c r="F28" s="4">
        <v>43854</v>
      </c>
      <c r="G28" t="s">
        <v>7</v>
      </c>
      <c r="H28" s="3">
        <v>0</v>
      </c>
      <c r="I28">
        <f t="shared" si="2"/>
        <v>0</v>
      </c>
      <c r="J28">
        <f t="shared" si="0"/>
        <v>0</v>
      </c>
    </row>
    <row r="29" spans="1:10" x14ac:dyDescent="0.25">
      <c r="A29" s="4">
        <v>43855</v>
      </c>
      <c r="B29" t="s">
        <v>8</v>
      </c>
      <c r="C29" s="3">
        <v>0</v>
      </c>
      <c r="D29">
        <f t="shared" si="1"/>
        <v>0</v>
      </c>
      <c r="F29" s="4">
        <v>43855</v>
      </c>
      <c r="G29" t="s">
        <v>7</v>
      </c>
      <c r="H29" s="3">
        <v>0</v>
      </c>
      <c r="I29">
        <f t="shared" si="2"/>
        <v>0</v>
      </c>
      <c r="J29">
        <f t="shared" si="0"/>
        <v>0</v>
      </c>
    </row>
    <row r="30" spans="1:10" x14ac:dyDescent="0.25">
      <c r="A30" s="4">
        <v>43856</v>
      </c>
      <c r="B30" t="s">
        <v>8</v>
      </c>
      <c r="C30" s="3">
        <v>0</v>
      </c>
      <c r="D30">
        <f t="shared" si="1"/>
        <v>0</v>
      </c>
      <c r="F30" s="4">
        <v>43856</v>
      </c>
      <c r="G30" t="s">
        <v>7</v>
      </c>
      <c r="H30" s="3">
        <v>0</v>
      </c>
      <c r="I30">
        <f t="shared" si="2"/>
        <v>0</v>
      </c>
      <c r="J30">
        <f t="shared" si="0"/>
        <v>0</v>
      </c>
    </row>
    <row r="31" spans="1:10" x14ac:dyDescent="0.25">
      <c r="A31" s="4">
        <v>43857</v>
      </c>
      <c r="B31" t="s">
        <v>8</v>
      </c>
      <c r="C31" s="3">
        <v>0</v>
      </c>
      <c r="D31">
        <f t="shared" si="1"/>
        <v>0</v>
      </c>
      <c r="F31" s="4">
        <v>43857</v>
      </c>
      <c r="G31" t="s">
        <v>7</v>
      </c>
      <c r="H31" s="3">
        <v>0</v>
      </c>
      <c r="I31">
        <f t="shared" si="2"/>
        <v>0</v>
      </c>
      <c r="J31">
        <f t="shared" si="0"/>
        <v>0</v>
      </c>
    </row>
    <row r="32" spans="1:10" x14ac:dyDescent="0.25">
      <c r="A32" s="4">
        <v>43858</v>
      </c>
      <c r="B32" t="s">
        <v>8</v>
      </c>
      <c r="C32" s="3">
        <v>1</v>
      </c>
      <c r="D32">
        <f t="shared" si="1"/>
        <v>1</v>
      </c>
      <c r="F32" s="4">
        <v>43858</v>
      </c>
      <c r="G32" t="s">
        <v>7</v>
      </c>
      <c r="H32" s="3">
        <v>0</v>
      </c>
      <c r="I32">
        <f t="shared" si="2"/>
        <v>0</v>
      </c>
      <c r="J32">
        <f t="shared" si="0"/>
        <v>-1</v>
      </c>
    </row>
    <row r="33" spans="1:10" x14ac:dyDescent="0.25">
      <c r="A33" s="4">
        <v>43859</v>
      </c>
      <c r="B33" t="s">
        <v>8</v>
      </c>
      <c r="C33" s="3">
        <v>3</v>
      </c>
      <c r="D33">
        <f t="shared" si="1"/>
        <v>4</v>
      </c>
      <c r="F33" s="4">
        <v>43859</v>
      </c>
      <c r="G33" t="s">
        <v>7</v>
      </c>
      <c r="H33" s="3">
        <v>0</v>
      </c>
      <c r="I33">
        <f t="shared" si="2"/>
        <v>0</v>
      </c>
      <c r="J33">
        <f t="shared" si="0"/>
        <v>-4</v>
      </c>
    </row>
    <row r="34" spans="1:10" x14ac:dyDescent="0.25">
      <c r="A34" s="4">
        <v>43860</v>
      </c>
      <c r="B34" t="s">
        <v>8</v>
      </c>
      <c r="C34" s="3">
        <v>0</v>
      </c>
      <c r="D34">
        <f t="shared" si="1"/>
        <v>4</v>
      </c>
      <c r="F34" s="4">
        <v>43860</v>
      </c>
      <c r="G34" t="s">
        <v>7</v>
      </c>
      <c r="H34" s="3">
        <v>0</v>
      </c>
      <c r="I34">
        <f t="shared" si="2"/>
        <v>0</v>
      </c>
      <c r="J34">
        <f t="shared" si="0"/>
        <v>-4</v>
      </c>
    </row>
    <row r="35" spans="1:10" x14ac:dyDescent="0.25">
      <c r="A35" s="4">
        <v>43861</v>
      </c>
      <c r="B35" t="s">
        <v>8</v>
      </c>
      <c r="C35" s="3">
        <v>1</v>
      </c>
      <c r="D35">
        <f t="shared" si="1"/>
        <v>5</v>
      </c>
      <c r="F35" s="4">
        <v>43861</v>
      </c>
      <c r="G35" t="s">
        <v>7</v>
      </c>
      <c r="H35" s="3">
        <v>3</v>
      </c>
      <c r="I35">
        <f t="shared" si="2"/>
        <v>3</v>
      </c>
      <c r="J35">
        <f t="shared" si="0"/>
        <v>-2</v>
      </c>
    </row>
    <row r="36" spans="1:10" x14ac:dyDescent="0.25">
      <c r="A36" s="4">
        <v>43862</v>
      </c>
      <c r="B36" t="s">
        <v>8</v>
      </c>
      <c r="C36" s="3">
        <v>2</v>
      </c>
      <c r="D36">
        <f t="shared" si="1"/>
        <v>7</v>
      </c>
      <c r="F36" s="4">
        <v>43862</v>
      </c>
      <c r="G36" t="s">
        <v>7</v>
      </c>
      <c r="H36" s="3">
        <v>0</v>
      </c>
      <c r="I36">
        <f t="shared" si="2"/>
        <v>3</v>
      </c>
      <c r="J36">
        <f t="shared" si="0"/>
        <v>-4</v>
      </c>
    </row>
    <row r="37" spans="1:10" x14ac:dyDescent="0.25">
      <c r="A37" s="4">
        <v>43863</v>
      </c>
      <c r="B37" t="s">
        <v>8</v>
      </c>
      <c r="C37" s="3">
        <v>1</v>
      </c>
      <c r="D37">
        <f t="shared" si="1"/>
        <v>8</v>
      </c>
      <c r="F37" s="4">
        <v>43863</v>
      </c>
      <c r="G37" t="s">
        <v>7</v>
      </c>
      <c r="H37" s="3">
        <v>0</v>
      </c>
      <c r="I37">
        <f t="shared" si="2"/>
        <v>3</v>
      </c>
      <c r="J37">
        <f t="shared" si="0"/>
        <v>-5</v>
      </c>
    </row>
    <row r="38" spans="1:10" x14ac:dyDescent="0.25">
      <c r="A38" s="4">
        <v>43864</v>
      </c>
      <c r="B38" t="s">
        <v>8</v>
      </c>
      <c r="C38" s="3">
        <v>1</v>
      </c>
      <c r="D38">
        <f t="shared" si="1"/>
        <v>9</v>
      </c>
      <c r="F38" s="4">
        <v>43864</v>
      </c>
      <c r="G38" t="s">
        <v>7</v>
      </c>
      <c r="H38" s="3">
        <v>0</v>
      </c>
      <c r="I38">
        <f t="shared" si="2"/>
        <v>3</v>
      </c>
      <c r="J38">
        <f t="shared" si="0"/>
        <v>-6</v>
      </c>
    </row>
    <row r="39" spans="1:10" x14ac:dyDescent="0.25">
      <c r="A39" s="4">
        <v>43865</v>
      </c>
      <c r="B39" t="s">
        <v>8</v>
      </c>
      <c r="C39" s="3">
        <v>2</v>
      </c>
      <c r="D39">
        <f t="shared" si="1"/>
        <v>11</v>
      </c>
      <c r="F39" s="4">
        <v>43865</v>
      </c>
      <c r="G39" t="s">
        <v>7</v>
      </c>
      <c r="H39" s="3">
        <v>0</v>
      </c>
      <c r="I39">
        <f t="shared" si="2"/>
        <v>3</v>
      </c>
      <c r="J39">
        <f t="shared" si="0"/>
        <v>-8</v>
      </c>
    </row>
    <row r="40" spans="1:10" x14ac:dyDescent="0.25">
      <c r="A40" s="4">
        <v>43866</v>
      </c>
      <c r="B40" t="s">
        <v>8</v>
      </c>
      <c r="C40" s="3">
        <v>0</v>
      </c>
      <c r="D40">
        <f t="shared" si="1"/>
        <v>11</v>
      </c>
      <c r="F40" s="4">
        <v>43866</v>
      </c>
      <c r="G40" t="s">
        <v>7</v>
      </c>
      <c r="H40" s="3">
        <v>0</v>
      </c>
      <c r="I40">
        <f t="shared" si="2"/>
        <v>3</v>
      </c>
      <c r="J40">
        <f t="shared" si="0"/>
        <v>-8</v>
      </c>
    </row>
    <row r="41" spans="1:10" x14ac:dyDescent="0.25">
      <c r="A41" s="4">
        <v>43867</v>
      </c>
      <c r="B41" t="s">
        <v>8</v>
      </c>
      <c r="C41" s="3">
        <v>0</v>
      </c>
      <c r="D41">
        <f t="shared" si="1"/>
        <v>11</v>
      </c>
      <c r="F41" s="4">
        <v>43867</v>
      </c>
      <c r="G41" t="s">
        <v>7</v>
      </c>
      <c r="H41" s="3">
        <v>0</v>
      </c>
      <c r="I41">
        <f t="shared" si="2"/>
        <v>3</v>
      </c>
      <c r="J41">
        <f t="shared" si="0"/>
        <v>-8</v>
      </c>
    </row>
    <row r="42" spans="1:10" x14ac:dyDescent="0.25">
      <c r="A42" s="4">
        <v>43868</v>
      </c>
      <c r="B42" t="s">
        <v>8</v>
      </c>
      <c r="C42" s="3">
        <v>1</v>
      </c>
      <c r="D42">
        <f t="shared" si="1"/>
        <v>12</v>
      </c>
      <c r="F42" s="4">
        <v>43868</v>
      </c>
      <c r="G42" t="s">
        <v>7</v>
      </c>
      <c r="H42" s="3">
        <v>0</v>
      </c>
      <c r="I42">
        <f t="shared" si="2"/>
        <v>3</v>
      </c>
      <c r="J42">
        <f t="shared" si="0"/>
        <v>-9</v>
      </c>
    </row>
    <row r="43" spans="1:10" x14ac:dyDescent="0.25">
      <c r="A43" s="4">
        <v>43869</v>
      </c>
      <c r="B43" t="s">
        <v>8</v>
      </c>
      <c r="C43" s="3">
        <v>1</v>
      </c>
      <c r="D43">
        <f t="shared" si="1"/>
        <v>13</v>
      </c>
      <c r="F43" s="4">
        <v>43869</v>
      </c>
      <c r="G43" t="s">
        <v>7</v>
      </c>
      <c r="H43" s="3">
        <v>0</v>
      </c>
      <c r="I43">
        <f t="shared" si="2"/>
        <v>3</v>
      </c>
      <c r="J43">
        <f t="shared" si="0"/>
        <v>-10</v>
      </c>
    </row>
    <row r="44" spans="1:10" x14ac:dyDescent="0.25">
      <c r="A44" s="4">
        <v>43870</v>
      </c>
      <c r="B44" t="s">
        <v>8</v>
      </c>
      <c r="C44" s="3">
        <v>0</v>
      </c>
      <c r="D44">
        <f t="shared" si="1"/>
        <v>13</v>
      </c>
      <c r="F44" s="4">
        <v>43870</v>
      </c>
      <c r="G44" t="s">
        <v>7</v>
      </c>
      <c r="H44" s="3">
        <v>0</v>
      </c>
      <c r="I44">
        <f t="shared" si="2"/>
        <v>3</v>
      </c>
      <c r="J44">
        <f t="shared" si="0"/>
        <v>-10</v>
      </c>
    </row>
    <row r="45" spans="1:10" x14ac:dyDescent="0.25">
      <c r="A45" s="4">
        <v>43871</v>
      </c>
      <c r="B45" t="s">
        <v>8</v>
      </c>
      <c r="C45" s="3">
        <v>0</v>
      </c>
      <c r="D45">
        <f t="shared" si="1"/>
        <v>13</v>
      </c>
      <c r="F45" s="4">
        <v>43871</v>
      </c>
      <c r="G45" t="s">
        <v>7</v>
      </c>
      <c r="H45" s="3">
        <v>0</v>
      </c>
      <c r="I45">
        <f t="shared" si="2"/>
        <v>3</v>
      </c>
      <c r="J45">
        <f t="shared" si="0"/>
        <v>-10</v>
      </c>
    </row>
    <row r="46" spans="1:10" x14ac:dyDescent="0.25">
      <c r="A46" s="4">
        <v>43872</v>
      </c>
      <c r="B46" t="s">
        <v>8</v>
      </c>
      <c r="C46" s="3">
        <v>0</v>
      </c>
      <c r="D46">
        <f t="shared" si="1"/>
        <v>13</v>
      </c>
      <c r="F46" s="4">
        <v>43872</v>
      </c>
      <c r="G46" t="s">
        <v>7</v>
      </c>
      <c r="H46" s="3">
        <v>0</v>
      </c>
      <c r="I46">
        <f t="shared" si="2"/>
        <v>3</v>
      </c>
      <c r="J46">
        <f t="shared" si="0"/>
        <v>-10</v>
      </c>
    </row>
    <row r="47" spans="1:10" x14ac:dyDescent="0.25">
      <c r="A47" s="4">
        <v>43873</v>
      </c>
      <c r="B47" t="s">
        <v>8</v>
      </c>
      <c r="C47" s="3">
        <v>2</v>
      </c>
      <c r="D47">
        <f t="shared" si="1"/>
        <v>15</v>
      </c>
      <c r="F47" s="4">
        <v>43873</v>
      </c>
      <c r="G47" t="s">
        <v>7</v>
      </c>
      <c r="H47" s="3">
        <v>0</v>
      </c>
      <c r="I47">
        <f t="shared" si="2"/>
        <v>3</v>
      </c>
      <c r="J47">
        <f t="shared" si="0"/>
        <v>-12</v>
      </c>
    </row>
    <row r="48" spans="1:10" x14ac:dyDescent="0.25">
      <c r="A48" s="4">
        <v>43874</v>
      </c>
      <c r="B48" t="s">
        <v>8</v>
      </c>
      <c r="C48" s="3">
        <v>0</v>
      </c>
      <c r="D48">
        <f t="shared" si="1"/>
        <v>15</v>
      </c>
      <c r="F48" s="4">
        <v>43874</v>
      </c>
      <c r="G48" t="s">
        <v>7</v>
      </c>
      <c r="H48" s="3">
        <v>0</v>
      </c>
      <c r="I48">
        <f t="shared" si="2"/>
        <v>3</v>
      </c>
      <c r="J48">
        <f t="shared" si="0"/>
        <v>-12</v>
      </c>
    </row>
    <row r="49" spans="1:10" x14ac:dyDescent="0.25">
      <c r="A49" s="4">
        <v>43875</v>
      </c>
      <c r="B49" t="s">
        <v>8</v>
      </c>
      <c r="C49" s="3">
        <v>0</v>
      </c>
      <c r="D49">
        <f t="shared" si="1"/>
        <v>15</v>
      </c>
      <c r="F49" s="4">
        <v>43875</v>
      </c>
      <c r="G49" t="s">
        <v>7</v>
      </c>
      <c r="H49" s="3">
        <v>0</v>
      </c>
      <c r="I49">
        <f t="shared" si="2"/>
        <v>3</v>
      </c>
      <c r="J49">
        <f t="shared" si="0"/>
        <v>-12</v>
      </c>
    </row>
    <row r="50" spans="1:10" x14ac:dyDescent="0.25">
      <c r="A50" s="4">
        <v>43876</v>
      </c>
      <c r="B50" t="s">
        <v>8</v>
      </c>
      <c r="C50" s="3">
        <v>0</v>
      </c>
      <c r="D50">
        <f t="shared" si="1"/>
        <v>15</v>
      </c>
      <c r="F50" s="4">
        <v>43876</v>
      </c>
      <c r="G50" t="s">
        <v>7</v>
      </c>
      <c r="H50" s="3">
        <v>0</v>
      </c>
      <c r="I50">
        <f t="shared" si="2"/>
        <v>3</v>
      </c>
      <c r="J50">
        <f t="shared" si="0"/>
        <v>-12</v>
      </c>
    </row>
    <row r="51" spans="1:10" x14ac:dyDescent="0.25">
      <c r="A51" s="4">
        <v>43877</v>
      </c>
      <c r="B51" t="s">
        <v>8</v>
      </c>
      <c r="C51" s="3">
        <v>0</v>
      </c>
      <c r="D51">
        <f t="shared" si="1"/>
        <v>15</v>
      </c>
      <c r="F51" s="4">
        <v>43877</v>
      </c>
      <c r="G51" t="s">
        <v>7</v>
      </c>
      <c r="H51" s="3">
        <v>0</v>
      </c>
      <c r="I51">
        <f t="shared" si="2"/>
        <v>3</v>
      </c>
      <c r="J51">
        <f t="shared" si="0"/>
        <v>-12</v>
      </c>
    </row>
    <row r="52" spans="1:10" x14ac:dyDescent="0.25">
      <c r="A52" s="4">
        <v>43878</v>
      </c>
      <c r="B52" t="s">
        <v>8</v>
      </c>
      <c r="C52" s="3">
        <v>0</v>
      </c>
      <c r="D52">
        <f t="shared" si="1"/>
        <v>15</v>
      </c>
      <c r="F52" s="4">
        <v>43878</v>
      </c>
      <c r="G52" t="s">
        <v>7</v>
      </c>
      <c r="H52" s="3">
        <v>0</v>
      </c>
      <c r="I52">
        <f t="shared" si="2"/>
        <v>3</v>
      </c>
      <c r="J52">
        <f t="shared" si="0"/>
        <v>-12</v>
      </c>
    </row>
    <row r="53" spans="1:10" x14ac:dyDescent="0.25">
      <c r="A53" s="4">
        <v>43879</v>
      </c>
      <c r="B53" t="s">
        <v>8</v>
      </c>
      <c r="C53" s="3">
        <v>0</v>
      </c>
      <c r="D53">
        <f t="shared" si="1"/>
        <v>15</v>
      </c>
      <c r="F53" s="4">
        <v>43879</v>
      </c>
      <c r="G53" t="s">
        <v>7</v>
      </c>
      <c r="H53" s="3">
        <v>0</v>
      </c>
      <c r="I53">
        <f t="shared" si="2"/>
        <v>3</v>
      </c>
      <c r="J53">
        <f t="shared" si="0"/>
        <v>-12</v>
      </c>
    </row>
    <row r="54" spans="1:10" x14ac:dyDescent="0.25">
      <c r="A54" s="4">
        <v>43880</v>
      </c>
      <c r="B54" t="s">
        <v>8</v>
      </c>
      <c r="C54" s="3">
        <v>0</v>
      </c>
      <c r="D54">
        <f t="shared" si="1"/>
        <v>15</v>
      </c>
      <c r="F54" s="4">
        <v>43880</v>
      </c>
      <c r="G54" t="s">
        <v>7</v>
      </c>
      <c r="H54" s="3">
        <v>0</v>
      </c>
      <c r="I54">
        <f t="shared" si="2"/>
        <v>3</v>
      </c>
      <c r="J54">
        <f t="shared" si="0"/>
        <v>-12</v>
      </c>
    </row>
    <row r="55" spans="1:10" x14ac:dyDescent="0.25">
      <c r="A55" s="4">
        <v>43881</v>
      </c>
      <c r="B55" t="s">
        <v>8</v>
      </c>
      <c r="C55" s="3">
        <v>0</v>
      </c>
      <c r="D55">
        <f t="shared" si="1"/>
        <v>15</v>
      </c>
      <c r="F55" s="4">
        <v>43881</v>
      </c>
      <c r="G55" t="s">
        <v>7</v>
      </c>
      <c r="H55" s="3">
        <v>0</v>
      </c>
      <c r="I55">
        <f t="shared" si="2"/>
        <v>3</v>
      </c>
      <c r="J55">
        <f t="shared" si="0"/>
        <v>-12</v>
      </c>
    </row>
    <row r="56" spans="1:10" x14ac:dyDescent="0.25">
      <c r="A56" s="4">
        <v>43882</v>
      </c>
      <c r="B56" t="s">
        <v>8</v>
      </c>
      <c r="C56" s="3">
        <v>0</v>
      </c>
      <c r="D56">
        <f t="shared" si="1"/>
        <v>15</v>
      </c>
      <c r="F56" s="4">
        <v>43882</v>
      </c>
      <c r="G56" t="s">
        <v>7</v>
      </c>
      <c r="H56" s="3">
        <v>0</v>
      </c>
      <c r="I56">
        <f t="shared" si="2"/>
        <v>3</v>
      </c>
      <c r="J56">
        <f t="shared" si="0"/>
        <v>-12</v>
      </c>
    </row>
    <row r="57" spans="1:10" x14ac:dyDescent="0.25">
      <c r="A57" s="4">
        <v>43883</v>
      </c>
      <c r="B57" t="s">
        <v>8</v>
      </c>
      <c r="C57" s="3">
        <v>0</v>
      </c>
      <c r="D57">
        <f t="shared" si="1"/>
        <v>15</v>
      </c>
      <c r="F57" s="4">
        <v>43883</v>
      </c>
      <c r="G57" t="s">
        <v>7</v>
      </c>
      <c r="H57" s="3">
        <v>14</v>
      </c>
      <c r="I57">
        <f t="shared" si="2"/>
        <v>17</v>
      </c>
      <c r="J57">
        <f t="shared" si="0"/>
        <v>2</v>
      </c>
    </row>
    <row r="58" spans="1:10" x14ac:dyDescent="0.25">
      <c r="A58" s="4">
        <v>43884</v>
      </c>
      <c r="B58" t="s">
        <v>8</v>
      </c>
      <c r="C58" s="3">
        <v>0</v>
      </c>
      <c r="D58">
        <f t="shared" si="1"/>
        <v>15</v>
      </c>
      <c r="F58" s="4">
        <v>43884</v>
      </c>
      <c r="G58" t="s">
        <v>7</v>
      </c>
      <c r="H58" s="3">
        <v>62</v>
      </c>
      <c r="I58">
        <f t="shared" si="2"/>
        <v>79</v>
      </c>
      <c r="J58">
        <f t="shared" si="0"/>
        <v>64</v>
      </c>
    </row>
    <row r="59" spans="1:10" x14ac:dyDescent="0.25">
      <c r="A59" s="4">
        <v>43885</v>
      </c>
      <c r="B59" t="s">
        <v>8</v>
      </c>
      <c r="C59" s="3">
        <v>0</v>
      </c>
      <c r="D59">
        <f t="shared" si="1"/>
        <v>15</v>
      </c>
      <c r="F59" s="4">
        <v>43885</v>
      </c>
      <c r="G59" t="s">
        <v>7</v>
      </c>
      <c r="H59" s="3">
        <v>53</v>
      </c>
      <c r="I59">
        <f t="shared" si="2"/>
        <v>132</v>
      </c>
      <c r="J59">
        <f t="shared" si="0"/>
        <v>117</v>
      </c>
    </row>
    <row r="60" spans="1:10" x14ac:dyDescent="0.25">
      <c r="A60" s="4">
        <v>43886</v>
      </c>
      <c r="B60" t="s">
        <v>8</v>
      </c>
      <c r="C60" s="3">
        <v>0</v>
      </c>
      <c r="D60">
        <f t="shared" si="1"/>
        <v>15</v>
      </c>
      <c r="F60" s="4">
        <v>43886</v>
      </c>
      <c r="G60" t="s">
        <v>7</v>
      </c>
      <c r="H60" s="3">
        <v>97</v>
      </c>
      <c r="I60">
        <f t="shared" si="2"/>
        <v>229</v>
      </c>
      <c r="J60">
        <f t="shared" si="0"/>
        <v>214</v>
      </c>
    </row>
    <row r="61" spans="1:10" x14ac:dyDescent="0.25">
      <c r="A61" s="4">
        <v>43887</v>
      </c>
      <c r="B61" t="s">
        <v>8</v>
      </c>
      <c r="C61" s="3">
        <v>2</v>
      </c>
      <c r="D61">
        <f t="shared" si="1"/>
        <v>17</v>
      </c>
      <c r="F61" s="4">
        <v>43887</v>
      </c>
      <c r="G61" t="s">
        <v>7</v>
      </c>
      <c r="H61" s="3">
        <v>93</v>
      </c>
      <c r="I61">
        <f t="shared" si="2"/>
        <v>322</v>
      </c>
      <c r="J61">
        <f t="shared" si="0"/>
        <v>305</v>
      </c>
    </row>
    <row r="62" spans="1:10" x14ac:dyDescent="0.25">
      <c r="A62" s="4">
        <v>43888</v>
      </c>
      <c r="B62" t="s">
        <v>8</v>
      </c>
      <c r="C62" s="3">
        <v>4</v>
      </c>
      <c r="D62">
        <f t="shared" si="1"/>
        <v>21</v>
      </c>
      <c r="F62" s="4">
        <v>43888</v>
      </c>
      <c r="G62" t="s">
        <v>7</v>
      </c>
      <c r="H62" s="3">
        <v>78</v>
      </c>
      <c r="I62">
        <f t="shared" si="2"/>
        <v>400</v>
      </c>
      <c r="J62">
        <f t="shared" si="0"/>
        <v>379</v>
      </c>
    </row>
    <row r="63" spans="1:10" x14ac:dyDescent="0.25">
      <c r="A63" s="4">
        <v>43889</v>
      </c>
      <c r="B63" t="s">
        <v>8</v>
      </c>
      <c r="C63" s="3">
        <v>26</v>
      </c>
      <c r="D63">
        <f t="shared" si="1"/>
        <v>47</v>
      </c>
      <c r="F63" s="4">
        <v>43889</v>
      </c>
      <c r="G63" t="s">
        <v>7</v>
      </c>
      <c r="H63" s="3">
        <v>250</v>
      </c>
      <c r="I63">
        <f t="shared" si="2"/>
        <v>650</v>
      </c>
      <c r="J63">
        <f t="shared" si="0"/>
        <v>603</v>
      </c>
    </row>
    <row r="64" spans="1:10" x14ac:dyDescent="0.25">
      <c r="A64" s="4">
        <v>43890</v>
      </c>
      <c r="B64" t="s">
        <v>8</v>
      </c>
      <c r="C64" s="3">
        <v>10</v>
      </c>
      <c r="D64">
        <f t="shared" si="1"/>
        <v>57</v>
      </c>
      <c r="F64" s="4">
        <v>43890</v>
      </c>
      <c r="G64" t="s">
        <v>7</v>
      </c>
      <c r="H64" s="3">
        <v>238</v>
      </c>
      <c r="I64">
        <f t="shared" si="2"/>
        <v>888</v>
      </c>
      <c r="J64">
        <f t="shared" si="0"/>
        <v>831</v>
      </c>
    </row>
    <row r="65" spans="1:10" x14ac:dyDescent="0.25">
      <c r="A65" s="4">
        <v>43891</v>
      </c>
      <c r="B65" t="s">
        <v>8</v>
      </c>
      <c r="C65" s="3">
        <v>54</v>
      </c>
      <c r="D65">
        <f t="shared" si="1"/>
        <v>111</v>
      </c>
      <c r="F65" s="4">
        <v>43891</v>
      </c>
      <c r="G65" t="s">
        <v>7</v>
      </c>
      <c r="H65" s="3">
        <v>240</v>
      </c>
      <c r="I65">
        <f t="shared" si="2"/>
        <v>1128</v>
      </c>
      <c r="J65">
        <f t="shared" si="0"/>
        <v>1017</v>
      </c>
    </row>
    <row r="66" spans="1:10" x14ac:dyDescent="0.25">
      <c r="A66" s="4">
        <v>43892</v>
      </c>
      <c r="B66" t="s">
        <v>8</v>
      </c>
      <c r="C66" s="3">
        <v>18</v>
      </c>
      <c r="D66">
        <f t="shared" si="1"/>
        <v>129</v>
      </c>
      <c r="F66" s="4">
        <v>43892</v>
      </c>
      <c r="G66" t="s">
        <v>7</v>
      </c>
      <c r="H66" s="3">
        <v>561</v>
      </c>
      <c r="I66">
        <f t="shared" si="2"/>
        <v>1689</v>
      </c>
      <c r="J66">
        <f t="shared" si="0"/>
        <v>1560</v>
      </c>
    </row>
    <row r="67" spans="1:10" x14ac:dyDescent="0.25">
      <c r="A67" s="4">
        <v>43893</v>
      </c>
      <c r="B67" t="s">
        <v>8</v>
      </c>
      <c r="C67" s="3">
        <v>28</v>
      </c>
      <c r="D67">
        <f t="shared" si="1"/>
        <v>157</v>
      </c>
      <c r="F67" s="4">
        <v>43893</v>
      </c>
      <c r="G67" t="s">
        <v>7</v>
      </c>
      <c r="H67" s="3">
        <v>347</v>
      </c>
      <c r="I67">
        <f t="shared" si="2"/>
        <v>2036</v>
      </c>
      <c r="J67">
        <f t="shared" si="0"/>
        <v>1879</v>
      </c>
    </row>
    <row r="68" spans="1:10" x14ac:dyDescent="0.25">
      <c r="A68" s="4">
        <v>43894</v>
      </c>
      <c r="B68" t="s">
        <v>8</v>
      </c>
      <c r="C68" s="3">
        <v>39</v>
      </c>
      <c r="D68">
        <f t="shared" si="1"/>
        <v>196</v>
      </c>
      <c r="F68" s="4">
        <v>43894</v>
      </c>
      <c r="G68" t="s">
        <v>7</v>
      </c>
      <c r="H68" s="3">
        <v>466</v>
      </c>
      <c r="I68">
        <f t="shared" si="2"/>
        <v>2502</v>
      </c>
      <c r="J68">
        <f t="shared" si="0"/>
        <v>2306</v>
      </c>
    </row>
    <row r="69" spans="1:10" x14ac:dyDescent="0.25">
      <c r="A69" s="4">
        <v>43895</v>
      </c>
      <c r="B69" t="s">
        <v>8</v>
      </c>
      <c r="C69" s="3">
        <v>66</v>
      </c>
      <c r="D69">
        <f t="shared" si="1"/>
        <v>262</v>
      </c>
      <c r="F69" s="4">
        <v>43895</v>
      </c>
      <c r="G69" t="s">
        <v>7</v>
      </c>
      <c r="H69" s="3">
        <v>587</v>
      </c>
      <c r="I69">
        <f t="shared" si="2"/>
        <v>3089</v>
      </c>
      <c r="J69">
        <f t="shared" ref="J69:J132" si="3">I69-D69</f>
        <v>2827</v>
      </c>
    </row>
    <row r="70" spans="1:10" x14ac:dyDescent="0.25">
      <c r="A70" s="4">
        <v>43896</v>
      </c>
      <c r="B70" t="s">
        <v>8</v>
      </c>
      <c r="C70" s="3">
        <v>138</v>
      </c>
      <c r="D70">
        <f t="shared" ref="D70:D133" si="4">C70+D69</f>
        <v>400</v>
      </c>
      <c r="F70" s="4">
        <v>43896</v>
      </c>
      <c r="G70" t="s">
        <v>7</v>
      </c>
      <c r="H70" s="3">
        <v>769</v>
      </c>
      <c r="I70">
        <f t="shared" ref="I70:I133" si="5">H70+I69</f>
        <v>3858</v>
      </c>
      <c r="J70">
        <f t="shared" si="3"/>
        <v>3458</v>
      </c>
    </row>
    <row r="71" spans="1:10" x14ac:dyDescent="0.25">
      <c r="A71" s="4">
        <v>43897</v>
      </c>
      <c r="B71" t="s">
        <v>8</v>
      </c>
      <c r="C71" s="3">
        <v>284</v>
      </c>
      <c r="D71">
        <f t="shared" si="4"/>
        <v>684</v>
      </c>
      <c r="F71" s="4">
        <v>43897</v>
      </c>
      <c r="G71" t="s">
        <v>7</v>
      </c>
      <c r="H71" s="3">
        <v>778</v>
      </c>
      <c r="I71">
        <f t="shared" si="5"/>
        <v>4636</v>
      </c>
      <c r="J71">
        <f t="shared" si="3"/>
        <v>3952</v>
      </c>
    </row>
    <row r="72" spans="1:10" x14ac:dyDescent="0.25">
      <c r="A72" s="4">
        <v>43898</v>
      </c>
      <c r="B72" t="s">
        <v>8</v>
      </c>
      <c r="C72" s="3">
        <v>163</v>
      </c>
      <c r="D72">
        <f t="shared" si="4"/>
        <v>847</v>
      </c>
      <c r="F72" s="4">
        <v>43898</v>
      </c>
      <c r="G72" t="s">
        <v>7</v>
      </c>
      <c r="H72" s="3">
        <v>1247</v>
      </c>
      <c r="I72">
        <f t="shared" si="5"/>
        <v>5883</v>
      </c>
      <c r="J72">
        <f t="shared" si="3"/>
        <v>5036</v>
      </c>
    </row>
    <row r="73" spans="1:10" x14ac:dyDescent="0.25">
      <c r="A73" s="4">
        <v>43899</v>
      </c>
      <c r="B73" t="s">
        <v>8</v>
      </c>
      <c r="C73" s="3">
        <v>55</v>
      </c>
      <c r="D73">
        <f t="shared" si="4"/>
        <v>902</v>
      </c>
      <c r="F73" s="4">
        <v>43899</v>
      </c>
      <c r="G73" t="s">
        <v>7</v>
      </c>
      <c r="H73" s="3">
        <v>1492</v>
      </c>
      <c r="I73">
        <f t="shared" si="5"/>
        <v>7375</v>
      </c>
      <c r="J73">
        <f t="shared" si="3"/>
        <v>6473</v>
      </c>
    </row>
    <row r="74" spans="1:10" x14ac:dyDescent="0.25">
      <c r="A74" s="4">
        <v>43900</v>
      </c>
      <c r="B74" t="s">
        <v>8</v>
      </c>
      <c r="C74" s="3">
        <v>237</v>
      </c>
      <c r="D74">
        <f t="shared" si="4"/>
        <v>1139</v>
      </c>
      <c r="F74" s="4">
        <v>43900</v>
      </c>
      <c r="G74" t="s">
        <v>7</v>
      </c>
      <c r="H74" s="3">
        <v>1797</v>
      </c>
      <c r="I74">
        <f t="shared" si="5"/>
        <v>9172</v>
      </c>
      <c r="J74">
        <f t="shared" si="3"/>
        <v>8033</v>
      </c>
    </row>
    <row r="75" spans="1:10" x14ac:dyDescent="0.25">
      <c r="A75" s="4">
        <v>43901</v>
      </c>
      <c r="B75" t="s">
        <v>8</v>
      </c>
      <c r="C75" s="3">
        <v>157</v>
      </c>
      <c r="D75">
        <f t="shared" si="4"/>
        <v>1296</v>
      </c>
      <c r="F75" s="4">
        <v>43901</v>
      </c>
      <c r="G75" t="s">
        <v>7</v>
      </c>
      <c r="H75" s="3">
        <v>977</v>
      </c>
      <c r="I75">
        <f t="shared" si="5"/>
        <v>10149</v>
      </c>
      <c r="J75">
        <f t="shared" si="3"/>
        <v>8853</v>
      </c>
    </row>
    <row r="76" spans="1:10" x14ac:dyDescent="0.25">
      <c r="A76" s="4">
        <v>43902</v>
      </c>
      <c r="B76" t="s">
        <v>8</v>
      </c>
      <c r="C76" s="3">
        <v>271</v>
      </c>
      <c r="D76">
        <f t="shared" si="4"/>
        <v>1567</v>
      </c>
      <c r="F76" s="4">
        <v>43902</v>
      </c>
      <c r="G76" t="s">
        <v>7</v>
      </c>
      <c r="H76" s="3">
        <v>2313</v>
      </c>
      <c r="I76">
        <f t="shared" si="5"/>
        <v>12462</v>
      </c>
      <c r="J76">
        <f t="shared" si="3"/>
        <v>10895</v>
      </c>
    </row>
    <row r="77" spans="1:10" x14ac:dyDescent="0.25">
      <c r="A77" s="4">
        <v>43903</v>
      </c>
      <c r="B77" t="s">
        <v>8</v>
      </c>
      <c r="C77" s="3">
        <v>802</v>
      </c>
      <c r="D77">
        <f t="shared" si="4"/>
        <v>2369</v>
      </c>
      <c r="F77" s="4">
        <v>43903</v>
      </c>
      <c r="G77" t="s">
        <v>7</v>
      </c>
      <c r="H77" s="3">
        <v>2651</v>
      </c>
      <c r="I77">
        <f t="shared" si="5"/>
        <v>15113</v>
      </c>
      <c r="J77">
        <f t="shared" si="3"/>
        <v>12744</v>
      </c>
    </row>
    <row r="78" spans="1:10" x14ac:dyDescent="0.25">
      <c r="A78" s="4">
        <v>43904</v>
      </c>
      <c r="B78" t="s">
        <v>8</v>
      </c>
      <c r="C78" s="3">
        <v>693</v>
      </c>
      <c r="D78">
        <f t="shared" si="4"/>
        <v>3062</v>
      </c>
      <c r="F78" s="4">
        <v>43904</v>
      </c>
      <c r="G78" t="s">
        <v>7</v>
      </c>
      <c r="H78" s="3">
        <v>2547</v>
      </c>
      <c r="I78">
        <f t="shared" si="5"/>
        <v>17660</v>
      </c>
      <c r="J78">
        <f t="shared" si="3"/>
        <v>14598</v>
      </c>
    </row>
    <row r="79" spans="1:10" x14ac:dyDescent="0.25">
      <c r="A79" s="4">
        <v>43905</v>
      </c>
      <c r="B79" t="s">
        <v>8</v>
      </c>
      <c r="C79" s="3">
        <v>733</v>
      </c>
      <c r="D79">
        <f t="shared" si="4"/>
        <v>3795</v>
      </c>
      <c r="F79" s="4">
        <v>43905</v>
      </c>
      <c r="G79" t="s">
        <v>7</v>
      </c>
      <c r="H79" s="3">
        <v>3497</v>
      </c>
      <c r="I79">
        <f t="shared" si="5"/>
        <v>21157</v>
      </c>
      <c r="J79">
        <f t="shared" si="3"/>
        <v>17362</v>
      </c>
    </row>
    <row r="80" spans="1:10" x14ac:dyDescent="0.25">
      <c r="A80" s="4">
        <v>43906</v>
      </c>
      <c r="B80" t="s">
        <v>8</v>
      </c>
      <c r="C80" s="3">
        <v>1043</v>
      </c>
      <c r="D80">
        <f t="shared" si="4"/>
        <v>4838</v>
      </c>
      <c r="F80" s="4">
        <v>43906</v>
      </c>
      <c r="G80" t="s">
        <v>7</v>
      </c>
      <c r="H80" s="3">
        <v>2823</v>
      </c>
      <c r="I80">
        <f t="shared" si="5"/>
        <v>23980</v>
      </c>
      <c r="J80">
        <f t="shared" si="3"/>
        <v>19142</v>
      </c>
    </row>
    <row r="81" spans="1:10" x14ac:dyDescent="0.25">
      <c r="A81" s="4">
        <v>43907</v>
      </c>
      <c r="B81" t="s">
        <v>8</v>
      </c>
      <c r="C81" s="3">
        <v>1174</v>
      </c>
      <c r="D81">
        <f t="shared" si="4"/>
        <v>6012</v>
      </c>
      <c r="F81" s="4">
        <v>43907</v>
      </c>
      <c r="G81" t="s">
        <v>7</v>
      </c>
      <c r="H81" s="3">
        <v>4000</v>
      </c>
      <c r="I81">
        <f t="shared" si="5"/>
        <v>27980</v>
      </c>
      <c r="J81">
        <f t="shared" si="3"/>
        <v>21968</v>
      </c>
    </row>
    <row r="82" spans="1:10" x14ac:dyDescent="0.25">
      <c r="A82" s="4">
        <v>43908</v>
      </c>
      <c r="B82" t="s">
        <v>8</v>
      </c>
      <c r="C82" s="3">
        <v>1144</v>
      </c>
      <c r="D82">
        <f t="shared" si="4"/>
        <v>7156</v>
      </c>
      <c r="F82" s="4">
        <v>43908</v>
      </c>
      <c r="G82" t="s">
        <v>7</v>
      </c>
      <c r="H82" s="3">
        <v>3526</v>
      </c>
      <c r="I82">
        <f t="shared" si="5"/>
        <v>31506</v>
      </c>
      <c r="J82">
        <f t="shared" si="3"/>
        <v>24350</v>
      </c>
    </row>
    <row r="83" spans="1:10" x14ac:dyDescent="0.25">
      <c r="A83" s="4">
        <v>43909</v>
      </c>
      <c r="B83" t="s">
        <v>8</v>
      </c>
      <c r="C83" s="3">
        <v>1042</v>
      </c>
      <c r="D83">
        <f t="shared" si="4"/>
        <v>8198</v>
      </c>
      <c r="F83" s="4">
        <v>43909</v>
      </c>
      <c r="G83" t="s">
        <v>7</v>
      </c>
      <c r="H83" s="3">
        <v>4207</v>
      </c>
      <c r="I83">
        <f t="shared" si="5"/>
        <v>35713</v>
      </c>
      <c r="J83">
        <f t="shared" si="3"/>
        <v>27515</v>
      </c>
    </row>
    <row r="84" spans="1:10" x14ac:dyDescent="0.25">
      <c r="A84" s="4">
        <v>43910</v>
      </c>
      <c r="B84" t="s">
        <v>8</v>
      </c>
      <c r="C84" s="3">
        <v>5940</v>
      </c>
      <c r="D84">
        <f t="shared" si="4"/>
        <v>14138</v>
      </c>
      <c r="F84" s="4">
        <v>43910</v>
      </c>
      <c r="G84" t="s">
        <v>7</v>
      </c>
      <c r="H84" s="3">
        <v>5322</v>
      </c>
      <c r="I84">
        <f t="shared" si="5"/>
        <v>41035</v>
      </c>
      <c r="J84">
        <f t="shared" si="3"/>
        <v>26897</v>
      </c>
    </row>
    <row r="85" spans="1:10" x14ac:dyDescent="0.25">
      <c r="A85" s="4">
        <v>43911</v>
      </c>
      <c r="B85" t="s">
        <v>8</v>
      </c>
      <c r="C85" s="3">
        <v>4049</v>
      </c>
      <c r="D85">
        <f t="shared" si="4"/>
        <v>18187</v>
      </c>
      <c r="F85" s="4">
        <v>43911</v>
      </c>
      <c r="G85" t="s">
        <v>7</v>
      </c>
      <c r="H85" s="3">
        <v>5986</v>
      </c>
      <c r="I85">
        <f t="shared" si="5"/>
        <v>47021</v>
      </c>
      <c r="J85">
        <f t="shared" si="3"/>
        <v>28834</v>
      </c>
    </row>
    <row r="86" spans="1:10" x14ac:dyDescent="0.25">
      <c r="A86" s="4">
        <v>43912</v>
      </c>
      <c r="B86" t="s">
        <v>8</v>
      </c>
      <c r="C86" s="3">
        <v>3276</v>
      </c>
      <c r="D86">
        <f t="shared" si="4"/>
        <v>21463</v>
      </c>
      <c r="F86" s="4">
        <v>43912</v>
      </c>
      <c r="G86" t="s">
        <v>7</v>
      </c>
      <c r="H86" s="3">
        <v>6557</v>
      </c>
      <c r="I86">
        <f t="shared" si="5"/>
        <v>53578</v>
      </c>
      <c r="J86">
        <f t="shared" si="3"/>
        <v>32115</v>
      </c>
    </row>
    <row r="87" spans="1:10" x14ac:dyDescent="0.25">
      <c r="A87" s="4">
        <v>43913</v>
      </c>
      <c r="B87" t="s">
        <v>8</v>
      </c>
      <c r="C87" s="3">
        <v>3311</v>
      </c>
      <c r="D87">
        <f t="shared" si="4"/>
        <v>24774</v>
      </c>
      <c r="F87" s="4">
        <v>43913</v>
      </c>
      <c r="G87" t="s">
        <v>7</v>
      </c>
      <c r="H87" s="3">
        <v>5560</v>
      </c>
      <c r="I87">
        <f t="shared" si="5"/>
        <v>59138</v>
      </c>
      <c r="J87">
        <f t="shared" si="3"/>
        <v>34364</v>
      </c>
    </row>
    <row r="88" spans="1:10" x14ac:dyDescent="0.25">
      <c r="A88" s="4">
        <v>43914</v>
      </c>
      <c r="B88" t="s">
        <v>8</v>
      </c>
      <c r="C88" s="3">
        <v>4438</v>
      </c>
      <c r="D88">
        <f t="shared" si="4"/>
        <v>29212</v>
      </c>
      <c r="F88" s="4">
        <v>43914</v>
      </c>
      <c r="G88" t="s">
        <v>7</v>
      </c>
      <c r="H88" s="3">
        <v>4789</v>
      </c>
      <c r="I88">
        <f t="shared" si="5"/>
        <v>63927</v>
      </c>
      <c r="J88">
        <f t="shared" si="3"/>
        <v>34715</v>
      </c>
    </row>
    <row r="89" spans="1:10" x14ac:dyDescent="0.25">
      <c r="A89" s="4">
        <v>43915</v>
      </c>
      <c r="B89" t="s">
        <v>8</v>
      </c>
      <c r="C89" s="3">
        <v>2342</v>
      </c>
      <c r="D89">
        <f t="shared" si="4"/>
        <v>31554</v>
      </c>
      <c r="F89" s="4">
        <v>43915</v>
      </c>
      <c r="G89" t="s">
        <v>7</v>
      </c>
      <c r="H89" s="3">
        <v>5249</v>
      </c>
      <c r="I89">
        <f t="shared" si="5"/>
        <v>69176</v>
      </c>
      <c r="J89">
        <f t="shared" si="3"/>
        <v>37622</v>
      </c>
    </row>
    <row r="90" spans="1:10" x14ac:dyDescent="0.25">
      <c r="A90" s="4">
        <v>43916</v>
      </c>
      <c r="B90" t="s">
        <v>8</v>
      </c>
      <c r="C90" s="3">
        <v>4954</v>
      </c>
      <c r="D90">
        <f t="shared" si="4"/>
        <v>36508</v>
      </c>
      <c r="F90" s="4">
        <v>43916</v>
      </c>
      <c r="G90" t="s">
        <v>7</v>
      </c>
      <c r="H90" s="3">
        <v>5210</v>
      </c>
      <c r="I90">
        <f t="shared" si="5"/>
        <v>74386</v>
      </c>
      <c r="J90">
        <f t="shared" si="3"/>
        <v>37878</v>
      </c>
    </row>
    <row r="91" spans="1:10" x14ac:dyDescent="0.25">
      <c r="A91" s="4">
        <v>43917</v>
      </c>
      <c r="B91" t="s">
        <v>8</v>
      </c>
      <c r="C91" s="3">
        <v>5780</v>
      </c>
      <c r="D91">
        <f t="shared" si="4"/>
        <v>42288</v>
      </c>
      <c r="F91" s="4">
        <v>43917</v>
      </c>
      <c r="G91" t="s">
        <v>7</v>
      </c>
      <c r="H91" s="3">
        <v>6153</v>
      </c>
      <c r="I91">
        <f t="shared" si="5"/>
        <v>80539</v>
      </c>
      <c r="J91">
        <f t="shared" si="3"/>
        <v>38251</v>
      </c>
    </row>
    <row r="92" spans="1:10" x14ac:dyDescent="0.25">
      <c r="A92" s="4">
        <v>43918</v>
      </c>
      <c r="B92" t="s">
        <v>8</v>
      </c>
      <c r="C92" s="3">
        <v>6294</v>
      </c>
      <c r="D92">
        <f t="shared" si="4"/>
        <v>48582</v>
      </c>
      <c r="F92" s="4">
        <v>43918</v>
      </c>
      <c r="G92" t="s">
        <v>7</v>
      </c>
      <c r="H92" s="3">
        <v>5959</v>
      </c>
      <c r="I92">
        <f t="shared" si="5"/>
        <v>86498</v>
      </c>
      <c r="J92">
        <f t="shared" si="3"/>
        <v>37916</v>
      </c>
    </row>
    <row r="93" spans="1:10" x14ac:dyDescent="0.25">
      <c r="A93" s="4">
        <v>43919</v>
      </c>
      <c r="B93" t="s">
        <v>8</v>
      </c>
      <c r="C93" s="3">
        <v>3965</v>
      </c>
      <c r="D93">
        <f t="shared" si="4"/>
        <v>52547</v>
      </c>
      <c r="F93" s="4">
        <v>43919</v>
      </c>
      <c r="G93" t="s">
        <v>7</v>
      </c>
      <c r="H93" s="3">
        <v>5974</v>
      </c>
      <c r="I93">
        <f t="shared" si="5"/>
        <v>92472</v>
      </c>
      <c r="J93">
        <f t="shared" si="3"/>
        <v>39925</v>
      </c>
    </row>
    <row r="94" spans="1:10" x14ac:dyDescent="0.25">
      <c r="A94" s="4">
        <v>43920</v>
      </c>
      <c r="B94" t="s">
        <v>8</v>
      </c>
      <c r="C94" s="3">
        <v>4751</v>
      </c>
      <c r="D94">
        <f t="shared" si="4"/>
        <v>57298</v>
      </c>
      <c r="F94" s="4">
        <v>43920</v>
      </c>
      <c r="G94" t="s">
        <v>7</v>
      </c>
      <c r="H94" s="3">
        <v>5217</v>
      </c>
      <c r="I94">
        <f t="shared" si="5"/>
        <v>97689</v>
      </c>
      <c r="J94">
        <f t="shared" si="3"/>
        <v>40391</v>
      </c>
    </row>
    <row r="95" spans="1:10" x14ac:dyDescent="0.25">
      <c r="A95" s="4">
        <v>43921</v>
      </c>
      <c r="B95" t="s">
        <v>8</v>
      </c>
      <c r="C95" s="3">
        <v>4615</v>
      </c>
      <c r="D95">
        <f t="shared" si="4"/>
        <v>61913</v>
      </c>
      <c r="F95" s="4">
        <v>43921</v>
      </c>
      <c r="G95" t="s">
        <v>7</v>
      </c>
      <c r="H95" s="3">
        <v>4050</v>
      </c>
      <c r="I95">
        <f t="shared" si="5"/>
        <v>101739</v>
      </c>
      <c r="J95">
        <f t="shared" si="3"/>
        <v>39826</v>
      </c>
    </row>
    <row r="96" spans="1:10" x14ac:dyDescent="0.25">
      <c r="A96" s="4">
        <v>43922</v>
      </c>
      <c r="B96" t="s">
        <v>8</v>
      </c>
      <c r="C96" s="3">
        <v>5453</v>
      </c>
      <c r="D96">
        <f t="shared" si="4"/>
        <v>67366</v>
      </c>
      <c r="F96" s="4">
        <v>43922</v>
      </c>
      <c r="G96" t="s">
        <v>7</v>
      </c>
      <c r="H96" s="3">
        <v>4053</v>
      </c>
      <c r="I96">
        <f t="shared" si="5"/>
        <v>105792</v>
      </c>
      <c r="J96">
        <f t="shared" si="3"/>
        <v>38426</v>
      </c>
    </row>
    <row r="97" spans="1:10" x14ac:dyDescent="0.25">
      <c r="A97" s="4">
        <v>43923</v>
      </c>
      <c r="B97" t="s">
        <v>8</v>
      </c>
      <c r="C97" s="3">
        <v>6156</v>
      </c>
      <c r="D97">
        <f t="shared" si="4"/>
        <v>73522</v>
      </c>
      <c r="F97" s="4">
        <v>43923</v>
      </c>
      <c r="G97" t="s">
        <v>7</v>
      </c>
      <c r="H97" s="3">
        <v>4782</v>
      </c>
      <c r="I97">
        <f t="shared" si="5"/>
        <v>110574</v>
      </c>
      <c r="J97">
        <f t="shared" si="3"/>
        <v>37052</v>
      </c>
    </row>
    <row r="98" spans="1:10" x14ac:dyDescent="0.25">
      <c r="A98" s="4">
        <v>43924</v>
      </c>
      <c r="B98" t="s">
        <v>8</v>
      </c>
      <c r="C98" s="3">
        <v>6174</v>
      </c>
      <c r="D98">
        <f t="shared" si="4"/>
        <v>79696</v>
      </c>
      <c r="F98" s="4">
        <v>43924</v>
      </c>
      <c r="G98" t="s">
        <v>7</v>
      </c>
      <c r="H98" s="3">
        <v>4668</v>
      </c>
      <c r="I98">
        <f t="shared" si="5"/>
        <v>115242</v>
      </c>
      <c r="J98">
        <f t="shared" si="3"/>
        <v>35546</v>
      </c>
    </row>
    <row r="99" spans="1:10" x14ac:dyDescent="0.25">
      <c r="A99" s="4">
        <v>43925</v>
      </c>
      <c r="B99" t="s">
        <v>8</v>
      </c>
      <c r="C99" s="3">
        <v>6082</v>
      </c>
      <c r="D99">
        <f t="shared" si="4"/>
        <v>85778</v>
      </c>
      <c r="F99" s="4">
        <v>43925</v>
      </c>
      <c r="G99" t="s">
        <v>7</v>
      </c>
      <c r="H99" s="3">
        <v>4585</v>
      </c>
      <c r="I99">
        <f t="shared" si="5"/>
        <v>119827</v>
      </c>
      <c r="J99">
        <f t="shared" si="3"/>
        <v>34049</v>
      </c>
    </row>
    <row r="100" spans="1:10" x14ac:dyDescent="0.25">
      <c r="A100" s="4">
        <v>43926</v>
      </c>
      <c r="B100" t="s">
        <v>8</v>
      </c>
      <c r="C100" s="3">
        <v>5936</v>
      </c>
      <c r="D100">
        <f t="shared" si="4"/>
        <v>91714</v>
      </c>
      <c r="F100" s="4">
        <v>43926</v>
      </c>
      <c r="G100" t="s">
        <v>7</v>
      </c>
      <c r="H100" s="3">
        <v>4805</v>
      </c>
      <c r="I100">
        <f t="shared" si="5"/>
        <v>124632</v>
      </c>
      <c r="J100">
        <f t="shared" si="3"/>
        <v>32918</v>
      </c>
    </row>
    <row r="101" spans="1:10" x14ac:dyDescent="0.25">
      <c r="A101" s="4">
        <v>43927</v>
      </c>
      <c r="B101" t="s">
        <v>8</v>
      </c>
      <c r="C101" s="3">
        <v>3677</v>
      </c>
      <c r="D101">
        <f t="shared" si="4"/>
        <v>95391</v>
      </c>
      <c r="F101" s="4">
        <v>43927</v>
      </c>
      <c r="G101" t="s">
        <v>7</v>
      </c>
      <c r="H101" s="3">
        <v>4316</v>
      </c>
      <c r="I101">
        <f t="shared" si="5"/>
        <v>128948</v>
      </c>
      <c r="J101">
        <f t="shared" si="3"/>
        <v>33557</v>
      </c>
    </row>
    <row r="102" spans="1:10" x14ac:dyDescent="0.25">
      <c r="A102" s="4">
        <v>43928</v>
      </c>
      <c r="B102" t="s">
        <v>8</v>
      </c>
      <c r="C102" s="3">
        <v>3834</v>
      </c>
      <c r="D102">
        <f t="shared" si="4"/>
        <v>99225</v>
      </c>
      <c r="F102" s="4">
        <v>43928</v>
      </c>
      <c r="G102" t="s">
        <v>7</v>
      </c>
      <c r="H102" s="3">
        <v>3599</v>
      </c>
      <c r="I102">
        <f t="shared" si="5"/>
        <v>132547</v>
      </c>
      <c r="J102">
        <f t="shared" si="3"/>
        <v>33322</v>
      </c>
    </row>
    <row r="103" spans="1:10" x14ac:dyDescent="0.25">
      <c r="A103" s="4">
        <v>43929</v>
      </c>
      <c r="B103" t="s">
        <v>8</v>
      </c>
      <c r="C103" s="3">
        <v>4003</v>
      </c>
      <c r="D103">
        <f t="shared" si="4"/>
        <v>103228</v>
      </c>
      <c r="F103" s="4">
        <v>43929</v>
      </c>
      <c r="G103" t="s">
        <v>7</v>
      </c>
      <c r="H103" s="3">
        <v>3039</v>
      </c>
      <c r="I103">
        <f t="shared" si="5"/>
        <v>135586</v>
      </c>
      <c r="J103">
        <f t="shared" si="3"/>
        <v>32358</v>
      </c>
    </row>
    <row r="104" spans="1:10" x14ac:dyDescent="0.25">
      <c r="A104" s="4">
        <v>43930</v>
      </c>
      <c r="B104" t="s">
        <v>8</v>
      </c>
      <c r="C104" s="3">
        <v>4974</v>
      </c>
      <c r="D104">
        <f t="shared" si="4"/>
        <v>108202</v>
      </c>
      <c r="F104" s="4">
        <v>43930</v>
      </c>
      <c r="G104" t="s">
        <v>7</v>
      </c>
      <c r="H104" s="3">
        <v>3836</v>
      </c>
      <c r="I104">
        <f t="shared" si="5"/>
        <v>139422</v>
      </c>
      <c r="J104">
        <f t="shared" si="3"/>
        <v>31220</v>
      </c>
    </row>
    <row r="105" spans="1:10" x14ac:dyDescent="0.25">
      <c r="A105" s="4">
        <v>43931</v>
      </c>
      <c r="B105" t="s">
        <v>8</v>
      </c>
      <c r="C105" s="3">
        <v>5323</v>
      </c>
      <c r="D105">
        <f t="shared" si="4"/>
        <v>113525</v>
      </c>
      <c r="F105" s="4">
        <v>43931</v>
      </c>
      <c r="G105" t="s">
        <v>7</v>
      </c>
      <c r="H105" s="3">
        <v>4204</v>
      </c>
      <c r="I105">
        <f t="shared" si="5"/>
        <v>143626</v>
      </c>
      <c r="J105">
        <f t="shared" si="3"/>
        <v>30101</v>
      </c>
    </row>
    <row r="106" spans="1:10" x14ac:dyDescent="0.25">
      <c r="A106" s="4">
        <v>43932</v>
      </c>
      <c r="B106" t="s">
        <v>8</v>
      </c>
      <c r="C106" s="3">
        <v>4133</v>
      </c>
      <c r="D106">
        <f t="shared" si="4"/>
        <v>117658</v>
      </c>
      <c r="F106" s="4">
        <v>43932</v>
      </c>
      <c r="G106" t="s">
        <v>7</v>
      </c>
      <c r="H106" s="3">
        <v>3951</v>
      </c>
      <c r="I106">
        <f t="shared" si="5"/>
        <v>147577</v>
      </c>
      <c r="J106">
        <f t="shared" si="3"/>
        <v>29919</v>
      </c>
    </row>
    <row r="107" spans="1:10" x14ac:dyDescent="0.25">
      <c r="A107" s="4">
        <v>43933</v>
      </c>
      <c r="B107" t="s">
        <v>8</v>
      </c>
      <c r="C107" s="3">
        <v>2821</v>
      </c>
      <c r="D107">
        <f t="shared" si="4"/>
        <v>120479</v>
      </c>
      <c r="F107" s="4">
        <v>43933</v>
      </c>
      <c r="G107" t="s">
        <v>7</v>
      </c>
      <c r="H107" s="3">
        <v>4694</v>
      </c>
      <c r="I107">
        <f t="shared" si="5"/>
        <v>152271</v>
      </c>
      <c r="J107">
        <f t="shared" si="3"/>
        <v>31792</v>
      </c>
    </row>
    <row r="108" spans="1:10" x14ac:dyDescent="0.25">
      <c r="A108" s="4">
        <v>43934</v>
      </c>
      <c r="B108" t="s">
        <v>8</v>
      </c>
      <c r="C108" s="3">
        <v>2537</v>
      </c>
      <c r="D108">
        <f t="shared" si="4"/>
        <v>123016</v>
      </c>
      <c r="F108" s="4">
        <v>43934</v>
      </c>
      <c r="G108" t="s">
        <v>7</v>
      </c>
      <c r="H108" s="3">
        <v>4092</v>
      </c>
      <c r="I108">
        <f t="shared" si="5"/>
        <v>156363</v>
      </c>
      <c r="J108">
        <f t="shared" si="3"/>
        <v>33347</v>
      </c>
    </row>
    <row r="109" spans="1:10" x14ac:dyDescent="0.25">
      <c r="A109" s="4">
        <v>43935</v>
      </c>
      <c r="B109" t="s">
        <v>8</v>
      </c>
      <c r="C109" s="3">
        <v>2082</v>
      </c>
      <c r="D109">
        <f t="shared" si="4"/>
        <v>125098</v>
      </c>
      <c r="F109" s="4">
        <v>43935</v>
      </c>
      <c r="G109" t="s">
        <v>7</v>
      </c>
      <c r="H109" s="3">
        <v>3153</v>
      </c>
      <c r="I109">
        <f t="shared" si="5"/>
        <v>159516</v>
      </c>
      <c r="J109">
        <f t="shared" si="3"/>
        <v>34418</v>
      </c>
    </row>
    <row r="110" spans="1:10" x14ac:dyDescent="0.25">
      <c r="A110" s="4">
        <v>43936</v>
      </c>
      <c r="B110" t="s">
        <v>8</v>
      </c>
      <c r="C110" s="3">
        <v>2486</v>
      </c>
      <c r="D110">
        <f t="shared" si="4"/>
        <v>127584</v>
      </c>
      <c r="F110" s="4">
        <v>43936</v>
      </c>
      <c r="G110" t="s">
        <v>7</v>
      </c>
      <c r="H110" s="3">
        <v>2972</v>
      </c>
      <c r="I110">
        <f t="shared" si="5"/>
        <v>162488</v>
      </c>
      <c r="J110">
        <f t="shared" si="3"/>
        <v>34904</v>
      </c>
    </row>
    <row r="111" spans="1:10" x14ac:dyDescent="0.25">
      <c r="A111" s="4">
        <v>43937</v>
      </c>
      <c r="B111" t="s">
        <v>8</v>
      </c>
      <c r="C111" s="3">
        <v>2866</v>
      </c>
      <c r="D111">
        <f t="shared" si="4"/>
        <v>130450</v>
      </c>
      <c r="F111" s="4">
        <v>43937</v>
      </c>
      <c r="G111" t="s">
        <v>7</v>
      </c>
      <c r="H111" s="3">
        <v>2667</v>
      </c>
      <c r="I111">
        <f t="shared" si="5"/>
        <v>165155</v>
      </c>
      <c r="J111">
        <f t="shared" si="3"/>
        <v>34705</v>
      </c>
    </row>
    <row r="112" spans="1:10" x14ac:dyDescent="0.25">
      <c r="A112" s="4">
        <v>43938</v>
      </c>
      <c r="B112" t="s">
        <v>8</v>
      </c>
      <c r="C112" s="3">
        <v>3380</v>
      </c>
      <c r="D112">
        <f t="shared" si="4"/>
        <v>133830</v>
      </c>
      <c r="F112" s="4">
        <v>43938</v>
      </c>
      <c r="G112" t="s">
        <v>7</v>
      </c>
      <c r="H112" s="3">
        <v>3786</v>
      </c>
      <c r="I112">
        <f t="shared" si="5"/>
        <v>168941</v>
      </c>
      <c r="J112">
        <f t="shared" si="3"/>
        <v>35111</v>
      </c>
    </row>
    <row r="113" spans="1:10" x14ac:dyDescent="0.25">
      <c r="A113" s="4">
        <v>43939</v>
      </c>
      <c r="B113" t="s">
        <v>8</v>
      </c>
      <c r="C113" s="3">
        <v>3609</v>
      </c>
      <c r="D113">
        <f t="shared" si="4"/>
        <v>137439</v>
      </c>
      <c r="F113" s="4">
        <v>43939</v>
      </c>
      <c r="G113" t="s">
        <v>7</v>
      </c>
      <c r="H113" s="3">
        <v>3493</v>
      </c>
      <c r="I113">
        <f t="shared" si="5"/>
        <v>172434</v>
      </c>
      <c r="J113">
        <f t="shared" si="3"/>
        <v>34995</v>
      </c>
    </row>
    <row r="114" spans="1:10" x14ac:dyDescent="0.25">
      <c r="A114" s="4">
        <v>43940</v>
      </c>
      <c r="B114" t="s">
        <v>8</v>
      </c>
      <c r="C114" s="3">
        <v>2458</v>
      </c>
      <c r="D114">
        <f t="shared" si="4"/>
        <v>139897</v>
      </c>
      <c r="F114" s="4">
        <v>43940</v>
      </c>
      <c r="G114" t="s">
        <v>7</v>
      </c>
      <c r="H114" s="3">
        <v>3491</v>
      </c>
      <c r="I114">
        <f t="shared" si="5"/>
        <v>175925</v>
      </c>
      <c r="J114">
        <f t="shared" si="3"/>
        <v>36028</v>
      </c>
    </row>
    <row r="115" spans="1:10" x14ac:dyDescent="0.25">
      <c r="A115" s="4">
        <v>43941</v>
      </c>
      <c r="B115" t="s">
        <v>8</v>
      </c>
      <c r="C115" s="3">
        <v>1775</v>
      </c>
      <c r="D115">
        <f t="shared" si="4"/>
        <v>141672</v>
      </c>
      <c r="F115" s="4">
        <v>43941</v>
      </c>
      <c r="G115" t="s">
        <v>7</v>
      </c>
      <c r="H115" s="3">
        <v>3047</v>
      </c>
      <c r="I115">
        <f t="shared" si="5"/>
        <v>178972</v>
      </c>
      <c r="J115">
        <f t="shared" si="3"/>
        <v>37300</v>
      </c>
    </row>
    <row r="116" spans="1:10" x14ac:dyDescent="0.25">
      <c r="A116" s="4">
        <v>43942</v>
      </c>
      <c r="B116" t="s">
        <v>8</v>
      </c>
      <c r="C116" s="3">
        <v>1785</v>
      </c>
      <c r="D116">
        <f t="shared" si="4"/>
        <v>143457</v>
      </c>
      <c r="F116" s="4">
        <v>43942</v>
      </c>
      <c r="G116" t="s">
        <v>7</v>
      </c>
      <c r="H116" s="3">
        <v>2256</v>
      </c>
      <c r="I116">
        <f t="shared" si="5"/>
        <v>181228</v>
      </c>
      <c r="J116">
        <f t="shared" si="3"/>
        <v>37771</v>
      </c>
    </row>
    <row r="117" spans="1:10" x14ac:dyDescent="0.25">
      <c r="A117" s="4">
        <v>43943</v>
      </c>
      <c r="B117" t="s">
        <v>8</v>
      </c>
      <c r="C117" s="3">
        <v>2237</v>
      </c>
      <c r="D117">
        <f t="shared" si="4"/>
        <v>145694</v>
      </c>
      <c r="F117" s="4">
        <v>43943</v>
      </c>
      <c r="G117" t="s">
        <v>7</v>
      </c>
      <c r="H117" s="3">
        <v>2729</v>
      </c>
      <c r="I117">
        <f t="shared" si="5"/>
        <v>183957</v>
      </c>
      <c r="J117">
        <f t="shared" si="3"/>
        <v>38263</v>
      </c>
    </row>
    <row r="118" spans="1:10" x14ac:dyDescent="0.25">
      <c r="A118" s="4">
        <v>43944</v>
      </c>
      <c r="B118" t="s">
        <v>8</v>
      </c>
      <c r="C118" s="3">
        <v>2352</v>
      </c>
      <c r="D118">
        <f t="shared" si="4"/>
        <v>148046</v>
      </c>
      <c r="F118" s="4">
        <v>43944</v>
      </c>
      <c r="G118" t="s">
        <v>7</v>
      </c>
      <c r="H118" s="3">
        <v>3370</v>
      </c>
      <c r="I118">
        <f t="shared" si="5"/>
        <v>187327</v>
      </c>
      <c r="J118">
        <f t="shared" si="3"/>
        <v>39281</v>
      </c>
    </row>
    <row r="119" spans="1:10" x14ac:dyDescent="0.25">
      <c r="A119" s="4">
        <v>43945</v>
      </c>
      <c r="B119" t="s">
        <v>8</v>
      </c>
      <c r="C119" s="3">
        <v>2337</v>
      </c>
      <c r="D119">
        <f t="shared" si="4"/>
        <v>150383</v>
      </c>
      <c r="F119" s="4">
        <v>43945</v>
      </c>
      <c r="G119" t="s">
        <v>7</v>
      </c>
      <c r="H119" s="3">
        <v>2646</v>
      </c>
      <c r="I119">
        <f t="shared" si="5"/>
        <v>189973</v>
      </c>
      <c r="J119">
        <f t="shared" si="3"/>
        <v>39590</v>
      </c>
    </row>
    <row r="120" spans="1:10" x14ac:dyDescent="0.25">
      <c r="A120" s="4">
        <v>43946</v>
      </c>
      <c r="B120" t="s">
        <v>8</v>
      </c>
      <c r="C120" s="3">
        <v>2055</v>
      </c>
      <c r="D120">
        <f t="shared" si="4"/>
        <v>152438</v>
      </c>
      <c r="F120" s="4">
        <v>43946</v>
      </c>
      <c r="G120" t="s">
        <v>7</v>
      </c>
      <c r="H120" s="3">
        <v>3021</v>
      </c>
      <c r="I120">
        <f t="shared" si="5"/>
        <v>192994</v>
      </c>
      <c r="J120">
        <f t="shared" si="3"/>
        <v>40556</v>
      </c>
    </row>
    <row r="121" spans="1:10" x14ac:dyDescent="0.25">
      <c r="A121" s="4">
        <v>43947</v>
      </c>
      <c r="B121" t="s">
        <v>8</v>
      </c>
      <c r="C121" s="3">
        <v>1737</v>
      </c>
      <c r="D121">
        <f t="shared" si="4"/>
        <v>154175</v>
      </c>
      <c r="F121" s="4">
        <v>43947</v>
      </c>
      <c r="G121" t="s">
        <v>7</v>
      </c>
      <c r="H121" s="3">
        <v>2357</v>
      </c>
      <c r="I121">
        <f t="shared" si="5"/>
        <v>195351</v>
      </c>
      <c r="J121">
        <f t="shared" si="3"/>
        <v>41176</v>
      </c>
    </row>
    <row r="122" spans="1:10" x14ac:dyDescent="0.25">
      <c r="A122" s="4">
        <v>43948</v>
      </c>
      <c r="B122" t="s">
        <v>8</v>
      </c>
      <c r="C122" s="3">
        <v>1018</v>
      </c>
      <c r="D122">
        <f t="shared" si="4"/>
        <v>155193</v>
      </c>
      <c r="F122" s="4">
        <v>43948</v>
      </c>
      <c r="G122" t="s">
        <v>7</v>
      </c>
      <c r="H122" s="3">
        <v>2324</v>
      </c>
      <c r="I122">
        <f t="shared" si="5"/>
        <v>197675</v>
      </c>
      <c r="J122">
        <f t="shared" si="3"/>
        <v>42482</v>
      </c>
    </row>
    <row r="123" spans="1:10" x14ac:dyDescent="0.25">
      <c r="A123" s="4">
        <v>43949</v>
      </c>
      <c r="B123" t="s">
        <v>8</v>
      </c>
      <c r="C123" s="3">
        <v>1144</v>
      </c>
      <c r="D123">
        <f t="shared" si="4"/>
        <v>156337</v>
      </c>
      <c r="F123" s="4">
        <v>43949</v>
      </c>
      <c r="G123" t="s">
        <v>7</v>
      </c>
      <c r="H123" s="3">
        <v>1739</v>
      </c>
      <c r="I123">
        <f t="shared" si="5"/>
        <v>199414</v>
      </c>
      <c r="J123">
        <f t="shared" si="3"/>
        <v>43077</v>
      </c>
    </row>
    <row r="124" spans="1:10" x14ac:dyDescent="0.25">
      <c r="A124" s="4">
        <v>43950</v>
      </c>
      <c r="B124" t="s">
        <v>8</v>
      </c>
      <c r="C124" s="3">
        <v>1304</v>
      </c>
      <c r="D124">
        <f t="shared" si="4"/>
        <v>157641</v>
      </c>
      <c r="F124" s="4">
        <v>43950</v>
      </c>
      <c r="G124" t="s">
        <v>7</v>
      </c>
      <c r="H124" s="3">
        <v>2091</v>
      </c>
      <c r="I124">
        <f t="shared" si="5"/>
        <v>201505</v>
      </c>
      <c r="J124">
        <f t="shared" si="3"/>
        <v>43864</v>
      </c>
    </row>
    <row r="125" spans="1:10" x14ac:dyDescent="0.25">
      <c r="A125" s="4">
        <v>43951</v>
      </c>
      <c r="B125" t="s">
        <v>8</v>
      </c>
      <c r="C125" s="3">
        <v>1478</v>
      </c>
      <c r="D125">
        <f t="shared" si="4"/>
        <v>159119</v>
      </c>
      <c r="F125" s="4">
        <v>43951</v>
      </c>
      <c r="G125" t="s">
        <v>7</v>
      </c>
      <c r="H125" s="3">
        <v>2086</v>
      </c>
      <c r="I125">
        <f t="shared" si="5"/>
        <v>203591</v>
      </c>
      <c r="J125">
        <f t="shared" si="3"/>
        <v>44472</v>
      </c>
    </row>
    <row r="126" spans="1:10" x14ac:dyDescent="0.25">
      <c r="A126" s="4">
        <v>43952</v>
      </c>
      <c r="B126" t="s">
        <v>8</v>
      </c>
      <c r="C126" s="3">
        <v>0</v>
      </c>
      <c r="D126">
        <f t="shared" si="4"/>
        <v>159119</v>
      </c>
      <c r="F126" s="4">
        <v>43952</v>
      </c>
      <c r="G126" t="s">
        <v>7</v>
      </c>
      <c r="H126" s="3">
        <v>1872</v>
      </c>
      <c r="I126">
        <f t="shared" si="5"/>
        <v>205463</v>
      </c>
      <c r="J126">
        <f t="shared" si="3"/>
        <v>46344</v>
      </c>
    </row>
    <row r="127" spans="1:10" x14ac:dyDescent="0.25">
      <c r="A127" s="4">
        <v>43953</v>
      </c>
      <c r="B127" t="s">
        <v>8</v>
      </c>
      <c r="C127" s="3">
        <v>2584</v>
      </c>
      <c r="D127">
        <f t="shared" si="4"/>
        <v>161703</v>
      </c>
      <c r="F127" s="4">
        <v>43953</v>
      </c>
      <c r="G127" t="s">
        <v>7</v>
      </c>
      <c r="H127" s="3">
        <v>1965</v>
      </c>
      <c r="I127">
        <f t="shared" si="5"/>
        <v>207428</v>
      </c>
      <c r="J127">
        <f t="shared" si="3"/>
        <v>45725</v>
      </c>
    </row>
    <row r="128" spans="1:10" x14ac:dyDescent="0.25">
      <c r="A128" s="4">
        <v>43954</v>
      </c>
      <c r="B128" t="s">
        <v>8</v>
      </c>
      <c r="C128" s="3">
        <v>793</v>
      </c>
      <c r="D128">
        <f t="shared" si="4"/>
        <v>162496</v>
      </c>
      <c r="F128" s="4">
        <v>43954</v>
      </c>
      <c r="G128" t="s">
        <v>7</v>
      </c>
      <c r="H128" s="3">
        <v>1900</v>
      </c>
      <c r="I128">
        <f t="shared" si="5"/>
        <v>209328</v>
      </c>
      <c r="J128">
        <f t="shared" si="3"/>
        <v>46832</v>
      </c>
    </row>
    <row r="129" spans="1:10" x14ac:dyDescent="0.25">
      <c r="A129" s="4">
        <v>43955</v>
      </c>
      <c r="B129" t="s">
        <v>8</v>
      </c>
      <c r="C129" s="3">
        <v>679</v>
      </c>
      <c r="D129">
        <f t="shared" si="4"/>
        <v>163175</v>
      </c>
      <c r="F129" s="4">
        <v>43955</v>
      </c>
      <c r="G129" t="s">
        <v>7</v>
      </c>
      <c r="H129" s="3">
        <v>1389</v>
      </c>
      <c r="I129">
        <f t="shared" si="5"/>
        <v>210717</v>
      </c>
      <c r="J129">
        <f t="shared" si="3"/>
        <v>47542</v>
      </c>
    </row>
    <row r="130" spans="1:10" x14ac:dyDescent="0.25">
      <c r="A130" s="4">
        <v>43956</v>
      </c>
      <c r="B130" t="s">
        <v>8</v>
      </c>
      <c r="C130" s="3">
        <v>685</v>
      </c>
      <c r="D130">
        <f t="shared" si="4"/>
        <v>163860</v>
      </c>
      <c r="F130" s="4">
        <v>43956</v>
      </c>
      <c r="G130" t="s">
        <v>7</v>
      </c>
      <c r="H130" s="3">
        <v>1221</v>
      </c>
      <c r="I130">
        <f t="shared" si="5"/>
        <v>211938</v>
      </c>
      <c r="J130">
        <f t="shared" si="3"/>
        <v>48078</v>
      </c>
    </row>
    <row r="131" spans="1:10" x14ac:dyDescent="0.25">
      <c r="A131" s="4">
        <v>43957</v>
      </c>
      <c r="B131" t="s">
        <v>8</v>
      </c>
      <c r="C131" s="3">
        <v>1037</v>
      </c>
      <c r="D131">
        <f t="shared" si="4"/>
        <v>164897</v>
      </c>
      <c r="F131" s="4">
        <v>43957</v>
      </c>
      <c r="G131" t="s">
        <v>7</v>
      </c>
      <c r="H131" s="3">
        <v>1075</v>
      </c>
      <c r="I131">
        <f t="shared" si="5"/>
        <v>213013</v>
      </c>
      <c r="J131">
        <f t="shared" si="3"/>
        <v>48116</v>
      </c>
    </row>
    <row r="132" spans="1:10" x14ac:dyDescent="0.25">
      <c r="A132" s="4">
        <v>43958</v>
      </c>
      <c r="B132" t="s">
        <v>8</v>
      </c>
      <c r="C132" s="3">
        <v>1194</v>
      </c>
      <c r="D132">
        <f t="shared" si="4"/>
        <v>166091</v>
      </c>
      <c r="F132" s="4">
        <v>43958</v>
      </c>
      <c r="G132" t="s">
        <v>7</v>
      </c>
      <c r="H132" s="3">
        <v>1444</v>
      </c>
      <c r="I132">
        <f t="shared" si="5"/>
        <v>214457</v>
      </c>
      <c r="J132">
        <f t="shared" si="3"/>
        <v>48366</v>
      </c>
    </row>
    <row r="133" spans="1:10" x14ac:dyDescent="0.25">
      <c r="A133" s="4">
        <v>43959</v>
      </c>
      <c r="B133" t="s">
        <v>8</v>
      </c>
      <c r="C133" s="3">
        <v>1209</v>
      </c>
      <c r="D133">
        <f t="shared" si="4"/>
        <v>167300</v>
      </c>
      <c r="F133" s="4">
        <v>43959</v>
      </c>
      <c r="G133" t="s">
        <v>7</v>
      </c>
      <c r="H133" s="3">
        <v>1401</v>
      </c>
      <c r="I133">
        <f t="shared" si="5"/>
        <v>215858</v>
      </c>
      <c r="J133">
        <f t="shared" ref="J133:J167" si="6">I133-D133</f>
        <v>48558</v>
      </c>
    </row>
    <row r="134" spans="1:10" x14ac:dyDescent="0.25">
      <c r="A134" s="4">
        <v>43960</v>
      </c>
      <c r="B134" t="s">
        <v>8</v>
      </c>
      <c r="C134" s="3">
        <v>1251</v>
      </c>
      <c r="D134">
        <f t="shared" ref="D134:D167" si="7">C134+D133</f>
        <v>168551</v>
      </c>
      <c r="F134" s="4">
        <v>43960</v>
      </c>
      <c r="G134" t="s">
        <v>7</v>
      </c>
      <c r="H134" s="3">
        <v>1327</v>
      </c>
      <c r="I134">
        <f t="shared" ref="I134:I167" si="8">H134+I133</f>
        <v>217185</v>
      </c>
      <c r="J134">
        <f t="shared" si="6"/>
        <v>48634</v>
      </c>
    </row>
    <row r="135" spans="1:10" x14ac:dyDescent="0.25">
      <c r="A135" s="4">
        <v>43961</v>
      </c>
      <c r="B135" t="s">
        <v>8</v>
      </c>
      <c r="C135" s="3">
        <v>667</v>
      </c>
      <c r="D135">
        <f t="shared" si="7"/>
        <v>169218</v>
      </c>
      <c r="F135" s="4">
        <v>43961</v>
      </c>
      <c r="G135" t="s">
        <v>7</v>
      </c>
      <c r="H135" s="3">
        <v>1083</v>
      </c>
      <c r="I135">
        <f t="shared" si="8"/>
        <v>218268</v>
      </c>
      <c r="J135">
        <f t="shared" si="6"/>
        <v>49050</v>
      </c>
    </row>
    <row r="136" spans="1:10" x14ac:dyDescent="0.25">
      <c r="A136" s="4">
        <v>43962</v>
      </c>
      <c r="B136" t="s">
        <v>8</v>
      </c>
      <c r="C136" s="3">
        <v>357</v>
      </c>
      <c r="D136">
        <f t="shared" si="7"/>
        <v>169575</v>
      </c>
      <c r="F136" s="4">
        <v>43962</v>
      </c>
      <c r="G136" t="s">
        <v>7</v>
      </c>
      <c r="H136" s="3">
        <v>802</v>
      </c>
      <c r="I136">
        <f t="shared" si="8"/>
        <v>219070</v>
      </c>
      <c r="J136">
        <f t="shared" si="6"/>
        <v>49495</v>
      </c>
    </row>
    <row r="137" spans="1:10" x14ac:dyDescent="0.25">
      <c r="A137" s="4">
        <v>43963</v>
      </c>
      <c r="B137" t="s">
        <v>8</v>
      </c>
      <c r="C137" s="3">
        <v>933</v>
      </c>
      <c r="D137">
        <f t="shared" si="7"/>
        <v>170508</v>
      </c>
      <c r="F137" s="4">
        <v>43963</v>
      </c>
      <c r="G137" t="s">
        <v>7</v>
      </c>
      <c r="H137" s="3">
        <v>744</v>
      </c>
      <c r="I137">
        <f t="shared" si="8"/>
        <v>219814</v>
      </c>
      <c r="J137">
        <f t="shared" si="6"/>
        <v>49306</v>
      </c>
    </row>
    <row r="138" spans="1:10" x14ac:dyDescent="0.25">
      <c r="A138" s="4">
        <v>43964</v>
      </c>
      <c r="B138" t="s">
        <v>8</v>
      </c>
      <c r="C138" s="3">
        <v>798</v>
      </c>
      <c r="D138">
        <f t="shared" si="7"/>
        <v>171306</v>
      </c>
      <c r="F138" s="4">
        <v>43964</v>
      </c>
      <c r="G138" t="s">
        <v>7</v>
      </c>
      <c r="H138" s="3">
        <v>1402</v>
      </c>
      <c r="I138">
        <f t="shared" si="8"/>
        <v>221216</v>
      </c>
      <c r="J138">
        <f t="shared" si="6"/>
        <v>49910</v>
      </c>
    </row>
    <row r="139" spans="1:10" x14ac:dyDescent="0.25">
      <c r="A139" s="4">
        <v>43965</v>
      </c>
      <c r="B139" t="s">
        <v>8</v>
      </c>
      <c r="C139" s="3">
        <v>933</v>
      </c>
      <c r="D139">
        <f t="shared" si="7"/>
        <v>172239</v>
      </c>
      <c r="F139" s="4">
        <v>43965</v>
      </c>
      <c r="G139" t="s">
        <v>7</v>
      </c>
      <c r="H139" s="3">
        <v>888</v>
      </c>
      <c r="I139">
        <f t="shared" si="8"/>
        <v>222104</v>
      </c>
      <c r="J139">
        <f t="shared" si="6"/>
        <v>49865</v>
      </c>
    </row>
    <row r="140" spans="1:10" x14ac:dyDescent="0.25">
      <c r="A140" s="4">
        <v>43966</v>
      </c>
      <c r="B140" t="s">
        <v>8</v>
      </c>
      <c r="C140" s="3">
        <v>913</v>
      </c>
      <c r="D140">
        <f t="shared" si="7"/>
        <v>173152</v>
      </c>
      <c r="F140" s="4">
        <v>43966</v>
      </c>
      <c r="G140" t="s">
        <v>7</v>
      </c>
      <c r="H140" s="3">
        <v>992</v>
      </c>
      <c r="I140">
        <f t="shared" si="8"/>
        <v>223096</v>
      </c>
      <c r="J140">
        <f t="shared" si="6"/>
        <v>49944</v>
      </c>
    </row>
    <row r="141" spans="1:10" x14ac:dyDescent="0.25">
      <c r="A141" s="4">
        <v>43967</v>
      </c>
      <c r="B141" t="s">
        <v>8</v>
      </c>
      <c r="C141" s="3">
        <v>620</v>
      </c>
      <c r="D141">
        <f t="shared" si="7"/>
        <v>173772</v>
      </c>
      <c r="F141" s="4">
        <v>43967</v>
      </c>
      <c r="G141" t="s">
        <v>7</v>
      </c>
      <c r="H141" s="3">
        <v>789</v>
      </c>
      <c r="I141">
        <f t="shared" si="8"/>
        <v>223885</v>
      </c>
      <c r="J141">
        <f t="shared" si="6"/>
        <v>50113</v>
      </c>
    </row>
    <row r="142" spans="1:10" x14ac:dyDescent="0.25">
      <c r="A142" s="4">
        <v>43968</v>
      </c>
      <c r="B142" t="s">
        <v>8</v>
      </c>
      <c r="C142" s="3">
        <v>583</v>
      </c>
      <c r="D142">
        <f t="shared" si="7"/>
        <v>174355</v>
      </c>
      <c r="F142" s="4">
        <v>43968</v>
      </c>
      <c r="G142" t="s">
        <v>7</v>
      </c>
      <c r="H142" s="3">
        <v>875</v>
      </c>
      <c r="I142">
        <f t="shared" si="8"/>
        <v>224760</v>
      </c>
      <c r="J142">
        <f t="shared" si="6"/>
        <v>50405</v>
      </c>
    </row>
    <row r="143" spans="1:10" x14ac:dyDescent="0.25">
      <c r="A143" s="4">
        <v>43969</v>
      </c>
      <c r="B143" t="s">
        <v>8</v>
      </c>
      <c r="C143" s="3">
        <v>342</v>
      </c>
      <c r="D143">
        <f t="shared" si="7"/>
        <v>174697</v>
      </c>
      <c r="F143" s="4">
        <v>43969</v>
      </c>
      <c r="G143" t="s">
        <v>7</v>
      </c>
      <c r="H143" s="3">
        <v>675</v>
      </c>
      <c r="I143">
        <f t="shared" si="8"/>
        <v>225435</v>
      </c>
      <c r="J143">
        <f t="shared" si="6"/>
        <v>50738</v>
      </c>
    </row>
    <row r="144" spans="1:10" x14ac:dyDescent="0.25">
      <c r="A144" s="4">
        <v>43970</v>
      </c>
      <c r="B144" t="s">
        <v>8</v>
      </c>
      <c r="C144" s="3">
        <v>513</v>
      </c>
      <c r="D144">
        <f t="shared" si="7"/>
        <v>175210</v>
      </c>
      <c r="F144" s="4">
        <v>43970</v>
      </c>
      <c r="G144" t="s">
        <v>7</v>
      </c>
      <c r="H144" s="3">
        <v>451</v>
      </c>
      <c r="I144">
        <f t="shared" si="8"/>
        <v>225886</v>
      </c>
      <c r="J144">
        <f t="shared" si="6"/>
        <v>50676</v>
      </c>
    </row>
    <row r="145" spans="1:10" x14ac:dyDescent="0.25">
      <c r="A145" s="4">
        <v>43971</v>
      </c>
      <c r="B145" t="s">
        <v>8</v>
      </c>
      <c r="C145" s="3">
        <v>797</v>
      </c>
      <c r="D145">
        <f t="shared" si="7"/>
        <v>176007</v>
      </c>
      <c r="F145" s="4">
        <v>43971</v>
      </c>
      <c r="G145" t="s">
        <v>7</v>
      </c>
      <c r="H145" s="3">
        <v>813</v>
      </c>
      <c r="I145">
        <f t="shared" si="8"/>
        <v>226699</v>
      </c>
      <c r="J145">
        <f t="shared" si="6"/>
        <v>50692</v>
      </c>
    </row>
    <row r="146" spans="1:10" x14ac:dyDescent="0.25">
      <c r="A146" s="4">
        <v>43972</v>
      </c>
      <c r="B146" t="s">
        <v>8</v>
      </c>
      <c r="C146" s="3">
        <v>745</v>
      </c>
      <c r="D146">
        <f t="shared" si="7"/>
        <v>176752</v>
      </c>
      <c r="F146" s="4">
        <v>43972</v>
      </c>
      <c r="G146" t="s">
        <v>7</v>
      </c>
      <c r="H146" s="3">
        <v>665</v>
      </c>
      <c r="I146">
        <f t="shared" si="8"/>
        <v>227364</v>
      </c>
      <c r="J146">
        <f t="shared" si="6"/>
        <v>50612</v>
      </c>
    </row>
    <row r="147" spans="1:10" x14ac:dyDescent="0.25">
      <c r="A147" s="4">
        <v>43973</v>
      </c>
      <c r="B147" t="s">
        <v>8</v>
      </c>
      <c r="C147" s="3">
        <v>460</v>
      </c>
      <c r="D147">
        <f t="shared" si="7"/>
        <v>177212</v>
      </c>
      <c r="F147" s="4">
        <v>43973</v>
      </c>
      <c r="G147" t="s">
        <v>7</v>
      </c>
      <c r="H147" s="3">
        <v>642</v>
      </c>
      <c r="I147">
        <f t="shared" si="8"/>
        <v>228006</v>
      </c>
      <c r="J147">
        <f t="shared" si="6"/>
        <v>50794</v>
      </c>
    </row>
    <row r="148" spans="1:10" x14ac:dyDescent="0.25">
      <c r="A148" s="4">
        <v>43974</v>
      </c>
      <c r="B148" t="s">
        <v>8</v>
      </c>
      <c r="C148" s="3">
        <v>638</v>
      </c>
      <c r="D148">
        <f t="shared" si="7"/>
        <v>177850</v>
      </c>
      <c r="F148" s="4">
        <v>43974</v>
      </c>
      <c r="G148" t="s">
        <v>7</v>
      </c>
      <c r="H148" s="3">
        <v>652</v>
      </c>
      <c r="I148">
        <f t="shared" si="8"/>
        <v>228658</v>
      </c>
      <c r="J148">
        <f t="shared" si="6"/>
        <v>50808</v>
      </c>
    </row>
    <row r="149" spans="1:10" x14ac:dyDescent="0.25">
      <c r="A149" s="4">
        <v>43975</v>
      </c>
      <c r="B149" t="s">
        <v>8</v>
      </c>
      <c r="C149" s="3">
        <v>431</v>
      </c>
      <c r="D149">
        <f t="shared" si="7"/>
        <v>178281</v>
      </c>
      <c r="F149" s="4">
        <v>43975</v>
      </c>
      <c r="G149" t="s">
        <v>7</v>
      </c>
      <c r="H149" s="3">
        <v>669</v>
      </c>
      <c r="I149">
        <f t="shared" si="8"/>
        <v>229327</v>
      </c>
      <c r="J149">
        <f t="shared" si="6"/>
        <v>51046</v>
      </c>
    </row>
    <row r="150" spans="1:10" x14ac:dyDescent="0.25">
      <c r="A150" s="4">
        <v>43976</v>
      </c>
      <c r="B150" t="s">
        <v>8</v>
      </c>
      <c r="C150" s="3">
        <v>289</v>
      </c>
      <c r="D150">
        <f t="shared" si="7"/>
        <v>178570</v>
      </c>
      <c r="F150" s="4">
        <v>43976</v>
      </c>
      <c r="G150" t="s">
        <v>7</v>
      </c>
      <c r="H150" s="3">
        <v>531</v>
      </c>
      <c r="I150">
        <f t="shared" si="8"/>
        <v>229858</v>
      </c>
      <c r="J150">
        <f t="shared" si="6"/>
        <v>51288</v>
      </c>
    </row>
    <row r="151" spans="1:10" x14ac:dyDescent="0.25">
      <c r="A151" s="4">
        <v>43977</v>
      </c>
      <c r="B151" t="s">
        <v>8</v>
      </c>
      <c r="C151" s="3">
        <v>432</v>
      </c>
      <c r="D151">
        <f t="shared" si="7"/>
        <v>179002</v>
      </c>
      <c r="F151" s="4">
        <v>43977</v>
      </c>
      <c r="G151" t="s">
        <v>7</v>
      </c>
      <c r="H151" s="3">
        <v>300</v>
      </c>
      <c r="I151">
        <f t="shared" si="8"/>
        <v>230158</v>
      </c>
      <c r="J151">
        <f t="shared" si="6"/>
        <v>51156</v>
      </c>
    </row>
    <row r="152" spans="1:10" x14ac:dyDescent="0.25">
      <c r="A152" s="4">
        <v>43978</v>
      </c>
      <c r="B152" t="s">
        <v>8</v>
      </c>
      <c r="C152" s="3">
        <v>362</v>
      </c>
      <c r="D152">
        <f t="shared" si="7"/>
        <v>179364</v>
      </c>
      <c r="F152" s="4">
        <v>43978</v>
      </c>
      <c r="G152" t="s">
        <v>7</v>
      </c>
      <c r="H152" s="3">
        <v>397</v>
      </c>
      <c r="I152">
        <f t="shared" si="8"/>
        <v>230555</v>
      </c>
      <c r="J152">
        <f t="shared" si="6"/>
        <v>51191</v>
      </c>
    </row>
    <row r="153" spans="1:10" x14ac:dyDescent="0.25">
      <c r="A153" s="4">
        <v>43979</v>
      </c>
      <c r="B153" t="s">
        <v>8</v>
      </c>
      <c r="C153" s="3">
        <v>353</v>
      </c>
      <c r="D153">
        <f t="shared" si="7"/>
        <v>179717</v>
      </c>
      <c r="F153" s="4">
        <v>43979</v>
      </c>
      <c r="G153" t="s">
        <v>7</v>
      </c>
      <c r="H153" s="3">
        <v>584</v>
      </c>
      <c r="I153">
        <f t="shared" si="8"/>
        <v>231139</v>
      </c>
      <c r="J153">
        <f t="shared" si="6"/>
        <v>51422</v>
      </c>
    </row>
    <row r="154" spans="1:10" x14ac:dyDescent="0.25">
      <c r="A154" s="4">
        <v>43980</v>
      </c>
      <c r="B154" t="s">
        <v>8</v>
      </c>
      <c r="C154" s="3">
        <v>741</v>
      </c>
      <c r="D154">
        <f t="shared" si="7"/>
        <v>180458</v>
      </c>
      <c r="F154" s="4">
        <v>43980</v>
      </c>
      <c r="G154" t="s">
        <v>7</v>
      </c>
      <c r="H154" s="3">
        <v>593</v>
      </c>
      <c r="I154">
        <f t="shared" si="8"/>
        <v>231732</v>
      </c>
      <c r="J154">
        <f t="shared" si="6"/>
        <v>51274</v>
      </c>
    </row>
    <row r="155" spans="1:10" x14ac:dyDescent="0.25">
      <c r="A155" s="4">
        <v>43981</v>
      </c>
      <c r="B155" t="s">
        <v>8</v>
      </c>
      <c r="C155" s="3">
        <v>738</v>
      </c>
      <c r="D155">
        <f t="shared" si="7"/>
        <v>181196</v>
      </c>
      <c r="F155" s="4">
        <v>43981</v>
      </c>
      <c r="G155" t="s">
        <v>7</v>
      </c>
      <c r="H155" s="3">
        <v>516</v>
      </c>
      <c r="I155">
        <f t="shared" si="8"/>
        <v>232248</v>
      </c>
      <c r="J155">
        <f t="shared" si="6"/>
        <v>51052</v>
      </c>
    </row>
    <row r="156" spans="1:10" x14ac:dyDescent="0.25">
      <c r="A156" s="4">
        <v>43982</v>
      </c>
      <c r="B156" t="s">
        <v>8</v>
      </c>
      <c r="C156" s="3">
        <v>286</v>
      </c>
      <c r="D156">
        <f t="shared" si="7"/>
        <v>181482</v>
      </c>
      <c r="F156" s="4">
        <v>43982</v>
      </c>
      <c r="G156" t="s">
        <v>7</v>
      </c>
      <c r="H156" s="3">
        <v>416</v>
      </c>
      <c r="I156">
        <f t="shared" si="8"/>
        <v>232664</v>
      </c>
      <c r="J156">
        <f t="shared" si="6"/>
        <v>51182</v>
      </c>
    </row>
    <row r="157" spans="1:10" x14ac:dyDescent="0.25">
      <c r="A157" s="4">
        <v>43983</v>
      </c>
      <c r="B157" t="s">
        <v>8</v>
      </c>
      <c r="C157" s="3">
        <v>333</v>
      </c>
      <c r="D157">
        <f t="shared" si="7"/>
        <v>181815</v>
      </c>
      <c r="F157" s="4">
        <v>43983</v>
      </c>
      <c r="G157" t="s">
        <v>7</v>
      </c>
      <c r="H157" s="3">
        <v>355</v>
      </c>
      <c r="I157">
        <f t="shared" si="8"/>
        <v>233019</v>
      </c>
      <c r="J157">
        <f t="shared" si="6"/>
        <v>51204</v>
      </c>
    </row>
    <row r="158" spans="1:10" x14ac:dyDescent="0.25">
      <c r="A158" s="4">
        <v>43984</v>
      </c>
      <c r="B158" t="s">
        <v>8</v>
      </c>
      <c r="C158" s="3">
        <v>213</v>
      </c>
      <c r="D158">
        <f t="shared" si="7"/>
        <v>182028</v>
      </c>
      <c r="F158" s="4">
        <v>43984</v>
      </c>
      <c r="G158" t="s">
        <v>7</v>
      </c>
      <c r="H158" s="3">
        <v>178</v>
      </c>
      <c r="I158">
        <f t="shared" si="8"/>
        <v>233197</v>
      </c>
      <c r="J158">
        <f t="shared" si="6"/>
        <v>51169</v>
      </c>
    </row>
    <row r="159" spans="1:10" x14ac:dyDescent="0.25">
      <c r="A159" s="4">
        <v>43985</v>
      </c>
      <c r="B159" t="s">
        <v>8</v>
      </c>
      <c r="C159" s="3">
        <v>342</v>
      </c>
      <c r="D159">
        <f t="shared" si="7"/>
        <v>182370</v>
      </c>
      <c r="F159" s="4">
        <v>43985</v>
      </c>
      <c r="G159" t="s">
        <v>7</v>
      </c>
      <c r="H159" s="3">
        <v>318</v>
      </c>
      <c r="I159">
        <f t="shared" si="8"/>
        <v>233515</v>
      </c>
      <c r="J159">
        <f t="shared" si="6"/>
        <v>51145</v>
      </c>
    </row>
    <row r="160" spans="1:10" x14ac:dyDescent="0.25">
      <c r="A160" s="4">
        <v>43986</v>
      </c>
      <c r="B160" t="s">
        <v>8</v>
      </c>
      <c r="C160" s="3">
        <v>394</v>
      </c>
      <c r="D160">
        <f t="shared" si="7"/>
        <v>182764</v>
      </c>
      <c r="F160" s="4">
        <v>43986</v>
      </c>
      <c r="G160" t="s">
        <v>7</v>
      </c>
      <c r="H160" s="3">
        <v>321</v>
      </c>
      <c r="I160">
        <f t="shared" si="8"/>
        <v>233836</v>
      </c>
      <c r="J160">
        <f t="shared" si="6"/>
        <v>51072</v>
      </c>
    </row>
    <row r="161" spans="1:10" x14ac:dyDescent="0.25">
      <c r="A161" s="4">
        <v>43987</v>
      </c>
      <c r="B161" t="s">
        <v>8</v>
      </c>
      <c r="C161" s="3">
        <v>507</v>
      </c>
      <c r="D161">
        <f t="shared" si="7"/>
        <v>183271</v>
      </c>
      <c r="F161" s="4">
        <v>43987</v>
      </c>
      <c r="G161" t="s">
        <v>7</v>
      </c>
      <c r="H161" s="3">
        <v>177</v>
      </c>
      <c r="I161">
        <f t="shared" si="8"/>
        <v>234013</v>
      </c>
      <c r="J161">
        <f t="shared" si="6"/>
        <v>50742</v>
      </c>
    </row>
    <row r="162" spans="1:10" x14ac:dyDescent="0.25">
      <c r="A162" s="4">
        <v>43988</v>
      </c>
      <c r="B162" t="s">
        <v>8</v>
      </c>
      <c r="C162" s="3">
        <v>407</v>
      </c>
      <c r="D162">
        <f t="shared" si="7"/>
        <v>183678</v>
      </c>
      <c r="F162" s="4">
        <v>43988</v>
      </c>
      <c r="G162" t="s">
        <v>7</v>
      </c>
      <c r="H162" s="3">
        <v>518</v>
      </c>
      <c r="I162">
        <f t="shared" si="8"/>
        <v>234531</v>
      </c>
      <c r="J162">
        <f t="shared" si="6"/>
        <v>50853</v>
      </c>
    </row>
    <row r="163" spans="1:10" x14ac:dyDescent="0.25">
      <c r="A163" s="4">
        <v>43989</v>
      </c>
      <c r="B163" t="s">
        <v>8</v>
      </c>
      <c r="C163" s="3">
        <v>301</v>
      </c>
      <c r="D163">
        <f t="shared" si="7"/>
        <v>183979</v>
      </c>
      <c r="F163" s="4">
        <v>43989</v>
      </c>
      <c r="G163" t="s">
        <v>7</v>
      </c>
      <c r="H163" s="3">
        <v>270</v>
      </c>
      <c r="I163">
        <f t="shared" si="8"/>
        <v>234801</v>
      </c>
      <c r="J163">
        <f t="shared" si="6"/>
        <v>50822</v>
      </c>
    </row>
    <row r="164" spans="1:10" x14ac:dyDescent="0.25">
      <c r="A164" s="4">
        <v>43990</v>
      </c>
      <c r="B164" t="s">
        <v>8</v>
      </c>
      <c r="C164" s="3">
        <v>214</v>
      </c>
      <c r="D164">
        <f t="shared" si="7"/>
        <v>184193</v>
      </c>
      <c r="F164" s="4">
        <v>43990</v>
      </c>
      <c r="G164" t="s">
        <v>7</v>
      </c>
      <c r="H164" s="3">
        <v>197</v>
      </c>
      <c r="I164">
        <f t="shared" si="8"/>
        <v>234998</v>
      </c>
      <c r="J164">
        <f t="shared" si="6"/>
        <v>50805</v>
      </c>
    </row>
    <row r="165" spans="1:10" x14ac:dyDescent="0.25">
      <c r="A165" s="4">
        <v>43991</v>
      </c>
      <c r="B165" t="s">
        <v>8</v>
      </c>
      <c r="C165" s="3">
        <v>350</v>
      </c>
      <c r="D165">
        <f t="shared" si="7"/>
        <v>184543</v>
      </c>
      <c r="F165" s="4">
        <v>43991</v>
      </c>
      <c r="G165" t="s">
        <v>7</v>
      </c>
      <c r="H165" s="3">
        <v>280</v>
      </c>
      <c r="I165">
        <f t="shared" si="8"/>
        <v>235278</v>
      </c>
      <c r="J165">
        <f t="shared" si="6"/>
        <v>50735</v>
      </c>
    </row>
    <row r="166" spans="1:10" x14ac:dyDescent="0.25">
      <c r="A166" s="4">
        <v>43992</v>
      </c>
      <c r="B166" t="s">
        <v>8</v>
      </c>
      <c r="C166" s="3">
        <v>318</v>
      </c>
      <c r="D166">
        <f t="shared" si="7"/>
        <v>184861</v>
      </c>
      <c r="F166" s="4">
        <v>43992</v>
      </c>
      <c r="G166" t="s">
        <v>7</v>
      </c>
      <c r="H166" s="3">
        <v>283</v>
      </c>
      <c r="I166">
        <f t="shared" si="8"/>
        <v>235561</v>
      </c>
      <c r="J166">
        <f t="shared" si="6"/>
        <v>50700</v>
      </c>
    </row>
    <row r="167" spans="1:10" x14ac:dyDescent="0.25">
      <c r="A167" t="s">
        <v>1</v>
      </c>
      <c r="C167" s="3">
        <v>184861</v>
      </c>
      <c r="D167">
        <f t="shared" si="7"/>
        <v>369722</v>
      </c>
      <c r="F167" t="s">
        <v>1</v>
      </c>
      <c r="H167" s="3">
        <v>235561</v>
      </c>
      <c r="I167">
        <f t="shared" si="8"/>
        <v>471122</v>
      </c>
      <c r="J167">
        <f t="shared" si="6"/>
        <v>101400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6FF7-9CA5-4BAD-A08D-B3BCD10312A1}">
  <dimension ref="A1:G26"/>
  <sheetViews>
    <sheetView workbookViewId="0">
      <selection activeCell="D25" sqref="D25"/>
    </sheetView>
  </sheetViews>
  <sheetFormatPr baseColWidth="10" defaultRowHeight="15" x14ac:dyDescent="0.25"/>
  <cols>
    <col min="1" max="1" width="12.5703125" bestFit="1" customWidth="1"/>
    <col min="2" max="3" width="18.7109375" bestFit="1" customWidth="1"/>
    <col min="4" max="4" width="29.85546875" customWidth="1"/>
    <col min="5" max="5" width="22.42578125" bestFit="1" customWidth="1"/>
    <col min="6" max="6" width="12.5703125" bestFit="1" customWidth="1"/>
    <col min="7" max="161" width="22.42578125" bestFit="1" customWidth="1"/>
    <col min="162" max="162" width="12.5703125" bestFit="1" customWidth="1"/>
  </cols>
  <sheetData>
    <row r="1" spans="1:7" x14ac:dyDescent="0.25">
      <c r="A1" s="1" t="s">
        <v>5</v>
      </c>
      <c r="B1" t="s" vm="1">
        <v>7</v>
      </c>
    </row>
    <row r="3" spans="1:7" x14ac:dyDescent="0.25">
      <c r="A3" s="1" t="s">
        <v>9</v>
      </c>
      <c r="B3" t="s">
        <v>10</v>
      </c>
    </row>
    <row r="4" spans="1:7" x14ac:dyDescent="0.25">
      <c r="A4" s="4">
        <v>43889</v>
      </c>
      <c r="B4" s="3">
        <v>250</v>
      </c>
      <c r="C4">
        <f>B4</f>
        <v>250</v>
      </c>
      <c r="D4" s="5">
        <f>1*EXP(0.22133*E4)</f>
        <v>1.2477351152203833</v>
      </c>
      <c r="E4">
        <v>1</v>
      </c>
      <c r="G4">
        <f>EXP(1)</f>
        <v>2.7182818284590451</v>
      </c>
    </row>
    <row r="5" spans="1:7" x14ac:dyDescent="0.25">
      <c r="A5" s="4">
        <v>43890</v>
      </c>
      <c r="B5" s="3">
        <v>238</v>
      </c>
      <c r="C5">
        <f>B5+C4</f>
        <v>488</v>
      </c>
      <c r="D5" s="5">
        <f t="shared" ref="D5:D25" si="0">250*EXP(0.22133*E5)</f>
        <v>389.21072943850578</v>
      </c>
      <c r="E5">
        <v>2</v>
      </c>
    </row>
    <row r="6" spans="1:7" x14ac:dyDescent="0.25">
      <c r="A6" s="4">
        <v>43891</v>
      </c>
      <c r="B6" s="3">
        <v>240</v>
      </c>
      <c r="C6">
        <f t="shared" ref="C6:C25" si="1">B6+C5</f>
        <v>728</v>
      </c>
      <c r="D6" s="5">
        <f t="shared" si="0"/>
        <v>485.63189434096341</v>
      </c>
      <c r="E6">
        <v>3</v>
      </c>
    </row>
    <row r="7" spans="1:7" x14ac:dyDescent="0.25">
      <c r="A7" s="4">
        <v>43892</v>
      </c>
      <c r="B7" s="3">
        <v>561</v>
      </c>
      <c r="C7">
        <f t="shared" si="1"/>
        <v>1289</v>
      </c>
      <c r="D7" s="5">
        <f t="shared" si="0"/>
        <v>605.93996764021495</v>
      </c>
      <c r="E7">
        <v>4</v>
      </c>
    </row>
    <row r="8" spans="1:7" x14ac:dyDescent="0.25">
      <c r="A8" s="4">
        <v>43893</v>
      </c>
      <c r="B8" s="3">
        <v>347</v>
      </c>
      <c r="C8">
        <f t="shared" si="1"/>
        <v>1636</v>
      </c>
      <c r="D8" s="5">
        <f t="shared" si="0"/>
        <v>756.05257534019893</v>
      </c>
      <c r="E8">
        <v>5</v>
      </c>
    </row>
    <row r="9" spans="1:7" x14ac:dyDescent="0.25">
      <c r="A9" s="4">
        <v>43894</v>
      </c>
      <c r="B9" s="3">
        <v>466</v>
      </c>
      <c r="C9">
        <f t="shared" si="1"/>
        <v>2102</v>
      </c>
      <c r="D9" s="5">
        <f t="shared" si="0"/>
        <v>943.35334720477056</v>
      </c>
      <c r="E9">
        <v>6</v>
      </c>
    </row>
    <row r="10" spans="1:7" x14ac:dyDescent="0.25">
      <c r="A10" s="4">
        <v>43895</v>
      </c>
      <c r="B10" s="3">
        <v>587</v>
      </c>
      <c r="C10">
        <f t="shared" si="1"/>
        <v>2689</v>
      </c>
      <c r="D10" s="5">
        <f t="shared" si="0"/>
        <v>1177.0550973680786</v>
      </c>
      <c r="E10">
        <v>7</v>
      </c>
    </row>
    <row r="11" spans="1:7" x14ac:dyDescent="0.25">
      <c r="A11" s="4">
        <v>43896</v>
      </c>
      <c r="B11" s="3">
        <v>769</v>
      </c>
      <c r="C11">
        <f t="shared" si="1"/>
        <v>3458</v>
      </c>
      <c r="D11" s="5">
        <f t="shared" si="0"/>
        <v>1468.6529775352992</v>
      </c>
      <c r="E11">
        <v>8</v>
      </c>
    </row>
    <row r="12" spans="1:7" x14ac:dyDescent="0.25">
      <c r="A12" s="4">
        <v>43897</v>
      </c>
      <c r="B12" s="3">
        <v>778</v>
      </c>
      <c r="C12">
        <f t="shared" si="1"/>
        <v>4236</v>
      </c>
      <c r="D12" s="5">
        <f t="shared" si="0"/>
        <v>1832.4898921437655</v>
      </c>
      <c r="E12">
        <v>9</v>
      </c>
    </row>
    <row r="13" spans="1:7" x14ac:dyDescent="0.25">
      <c r="A13" s="4">
        <v>43898</v>
      </c>
      <c r="B13" s="3">
        <v>1247</v>
      </c>
      <c r="C13">
        <f t="shared" si="1"/>
        <v>5483</v>
      </c>
      <c r="D13" s="5">
        <f t="shared" si="0"/>
        <v>2286.4619867141887</v>
      </c>
      <c r="E13">
        <v>10</v>
      </c>
    </row>
    <row r="14" spans="1:7" x14ac:dyDescent="0.25">
      <c r="A14" s="4">
        <v>43899</v>
      </c>
      <c r="B14" s="3">
        <v>1492</v>
      </c>
      <c r="C14">
        <f t="shared" si="1"/>
        <v>6975</v>
      </c>
      <c r="D14" s="5">
        <f t="shared" si="0"/>
        <v>2852.8989104398547</v>
      </c>
      <c r="E14">
        <v>11</v>
      </c>
    </row>
    <row r="15" spans="1:7" x14ac:dyDescent="0.25">
      <c r="A15" s="4">
        <v>43900</v>
      </c>
      <c r="B15" s="3">
        <v>1797</v>
      </c>
      <c r="C15">
        <f t="shared" si="1"/>
        <v>8772</v>
      </c>
      <c r="D15" s="5">
        <f t="shared" si="0"/>
        <v>3559.6621507297777</v>
      </c>
      <c r="E15">
        <v>12</v>
      </c>
    </row>
    <row r="16" spans="1:7" x14ac:dyDescent="0.25">
      <c r="A16" s="4">
        <v>43901</v>
      </c>
      <c r="B16" s="3">
        <v>977</v>
      </c>
      <c r="C16">
        <f t="shared" si="1"/>
        <v>9749</v>
      </c>
      <c r="D16" s="5">
        <f t="shared" si="0"/>
        <v>4441.5154637864571</v>
      </c>
      <c r="E16">
        <v>13</v>
      </c>
    </row>
    <row r="17" spans="1:7" x14ac:dyDescent="0.25">
      <c r="A17" s="4">
        <v>43902</v>
      </c>
      <c r="B17" s="3">
        <v>2313</v>
      </c>
      <c r="C17">
        <f t="shared" si="1"/>
        <v>12062</v>
      </c>
      <c r="D17" s="5">
        <f t="shared" si="0"/>
        <v>5541.8348089607098</v>
      </c>
      <c r="E17">
        <v>14</v>
      </c>
    </row>
    <row r="18" spans="1:7" x14ac:dyDescent="0.25">
      <c r="A18" s="4">
        <v>43903</v>
      </c>
      <c r="B18" s="3">
        <v>2651</v>
      </c>
      <c r="C18">
        <f t="shared" si="1"/>
        <v>14713</v>
      </c>
      <c r="D18" s="5">
        <f t="shared" si="0"/>
        <v>6914.7418938909213</v>
      </c>
      <c r="E18">
        <v>15</v>
      </c>
    </row>
    <row r="19" spans="1:7" x14ac:dyDescent="0.25">
      <c r="A19" s="4">
        <v>43904</v>
      </c>
      <c r="B19" s="3">
        <v>2547</v>
      </c>
      <c r="C19">
        <f t="shared" si="1"/>
        <v>17260</v>
      </c>
      <c r="D19" s="5">
        <f t="shared" si="0"/>
        <v>8627.7662736932016</v>
      </c>
      <c r="E19">
        <v>16</v>
      </c>
    </row>
    <row r="20" spans="1:7" x14ac:dyDescent="0.25">
      <c r="A20" s="4">
        <v>43905</v>
      </c>
      <c r="B20" s="3">
        <v>3497</v>
      </c>
      <c r="C20">
        <f t="shared" si="1"/>
        <v>20757</v>
      </c>
      <c r="D20" s="5">
        <f t="shared" si="0"/>
        <v>10765.166945601124</v>
      </c>
      <c r="E20">
        <v>17</v>
      </c>
    </row>
    <row r="21" spans="1:7" x14ac:dyDescent="0.25">
      <c r="A21" s="4">
        <v>43906</v>
      </c>
      <c r="B21" s="3">
        <v>2823</v>
      </c>
      <c r="C21">
        <f t="shared" si="1"/>
        <v>23580</v>
      </c>
      <c r="D21" s="5">
        <f t="shared" si="0"/>
        <v>13432.076819236279</v>
      </c>
      <c r="E21">
        <v>18</v>
      </c>
    </row>
    <row r="22" spans="1:7" x14ac:dyDescent="0.25">
      <c r="A22" s="4">
        <v>43907</v>
      </c>
      <c r="B22" s="3">
        <v>4000</v>
      </c>
      <c r="C22">
        <f t="shared" si="1"/>
        <v>27580</v>
      </c>
      <c r="D22" s="5">
        <f t="shared" si="0"/>
        <v>16759.673917698809</v>
      </c>
      <c r="E22">
        <v>19</v>
      </c>
    </row>
    <row r="23" spans="1:7" x14ac:dyDescent="0.25">
      <c r="A23" s="4">
        <v>43908</v>
      </c>
      <c r="B23" s="3">
        <v>3526</v>
      </c>
      <c r="C23">
        <f t="shared" si="1"/>
        <v>31106</v>
      </c>
      <c r="D23" s="5">
        <f t="shared" si="0"/>
        <v>20911.633666755977</v>
      </c>
      <c r="E23">
        <v>20</v>
      </c>
    </row>
    <row r="24" spans="1:7" x14ac:dyDescent="0.25">
      <c r="A24" s="4">
        <v>43909</v>
      </c>
      <c r="B24" s="3">
        <v>4207</v>
      </c>
      <c r="C24">
        <f t="shared" si="1"/>
        <v>35313</v>
      </c>
      <c r="D24" s="5">
        <f t="shared" si="0"/>
        <v>26092.179642636216</v>
      </c>
      <c r="E24">
        <v>21</v>
      </c>
    </row>
    <row r="25" spans="1:7" x14ac:dyDescent="0.25">
      <c r="A25" s="4">
        <v>43910</v>
      </c>
      <c r="B25" s="3">
        <v>5322</v>
      </c>
      <c r="C25">
        <f t="shared" si="1"/>
        <v>40635</v>
      </c>
      <c r="D25" s="5">
        <f t="shared" si="0"/>
        <v>32556.128772755641</v>
      </c>
      <c r="E25">
        <v>22</v>
      </c>
      <c r="G25" s="5">
        <f>C25-D25</f>
        <v>8078.871227244359</v>
      </c>
    </row>
    <row r="26" spans="1:7" x14ac:dyDescent="0.25">
      <c r="A26" t="s">
        <v>1</v>
      </c>
      <c r="B26" s="3">
        <v>40635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82D9-14EE-4CFF-9CFA-888130E4F2F4}">
  <dimension ref="A1:G215"/>
  <sheetViews>
    <sheetView tabSelected="1" workbookViewId="0">
      <selection activeCell="G4" sqref="G4"/>
    </sheetView>
  </sheetViews>
  <sheetFormatPr baseColWidth="10" defaultRowHeight="15" x14ac:dyDescent="0.25"/>
  <cols>
    <col min="1" max="1" width="30.85546875" bestFit="1" customWidth="1"/>
    <col min="2" max="2" width="22.85546875" bestFit="1" customWidth="1"/>
    <col min="3" max="164" width="12" bestFit="1" customWidth="1"/>
    <col min="165" max="165" width="12.5703125" bestFit="1" customWidth="1"/>
  </cols>
  <sheetData>
    <row r="1" spans="1:7" x14ac:dyDescent="0.25">
      <c r="A1" s="1" t="s">
        <v>9</v>
      </c>
      <c r="B1" t="s" vm="2">
        <v>6</v>
      </c>
    </row>
    <row r="3" spans="1:7" x14ac:dyDescent="0.25">
      <c r="A3" s="1" t="s">
        <v>0</v>
      </c>
      <c r="B3" t="s">
        <v>220</v>
      </c>
    </row>
    <row r="4" spans="1:7" x14ac:dyDescent="0.25">
      <c r="A4" s="2" t="s">
        <v>11</v>
      </c>
      <c r="B4" s="3">
        <v>38928341</v>
      </c>
      <c r="G4">
        <f>4/(4+0.5*(3))</f>
        <v>0.72727272727272729</v>
      </c>
    </row>
    <row r="5" spans="1:7" x14ac:dyDescent="0.25">
      <c r="A5" s="2" t="s">
        <v>112</v>
      </c>
      <c r="B5" s="3">
        <v>2877800</v>
      </c>
    </row>
    <row r="6" spans="1:7" x14ac:dyDescent="0.25">
      <c r="A6" s="2" t="s">
        <v>12</v>
      </c>
      <c r="B6" s="3">
        <v>43851043</v>
      </c>
    </row>
    <row r="7" spans="1:7" x14ac:dyDescent="0.25">
      <c r="A7" s="2" t="s">
        <v>83</v>
      </c>
      <c r="B7" s="3">
        <v>77265</v>
      </c>
    </row>
    <row r="8" spans="1:7" x14ac:dyDescent="0.25">
      <c r="A8" s="2" t="s">
        <v>187</v>
      </c>
      <c r="B8" s="3">
        <v>32866268</v>
      </c>
    </row>
    <row r="9" spans="1:7" x14ac:dyDescent="0.25">
      <c r="A9" s="2" t="s">
        <v>202</v>
      </c>
      <c r="B9" s="3">
        <v>15002</v>
      </c>
    </row>
    <row r="10" spans="1:7" x14ac:dyDescent="0.25">
      <c r="A10" s="2" t="s">
        <v>136</v>
      </c>
      <c r="B10" s="3">
        <v>97928</v>
      </c>
    </row>
    <row r="11" spans="1:7" x14ac:dyDescent="0.25">
      <c r="A11" s="2" t="s">
        <v>89</v>
      </c>
      <c r="B11" s="3">
        <v>45195777</v>
      </c>
    </row>
    <row r="12" spans="1:7" x14ac:dyDescent="0.25">
      <c r="A12" s="2" t="s">
        <v>13</v>
      </c>
      <c r="B12" s="3">
        <v>2963234</v>
      </c>
    </row>
    <row r="13" spans="1:7" x14ac:dyDescent="0.25">
      <c r="A13" s="2" t="s">
        <v>125</v>
      </c>
      <c r="B13" s="3">
        <v>106766</v>
      </c>
    </row>
    <row r="14" spans="1:7" x14ac:dyDescent="0.25">
      <c r="A14" s="2" t="s">
        <v>14</v>
      </c>
      <c r="B14" s="3">
        <v>25499881</v>
      </c>
    </row>
    <row r="15" spans="1:7" x14ac:dyDescent="0.25">
      <c r="A15" s="2" t="s">
        <v>15</v>
      </c>
      <c r="B15" s="3">
        <v>9006400</v>
      </c>
    </row>
    <row r="16" spans="1:7" x14ac:dyDescent="0.25">
      <c r="A16" s="2" t="s">
        <v>16</v>
      </c>
      <c r="B16" s="3">
        <v>10139175</v>
      </c>
    </row>
    <row r="17" spans="1:2" x14ac:dyDescent="0.25">
      <c r="A17" s="2" t="s">
        <v>148</v>
      </c>
      <c r="B17" s="3">
        <v>393248</v>
      </c>
    </row>
    <row r="18" spans="1:2" x14ac:dyDescent="0.25">
      <c r="A18" s="2" t="s">
        <v>17</v>
      </c>
      <c r="B18" s="3">
        <v>1701583</v>
      </c>
    </row>
    <row r="19" spans="1:2" x14ac:dyDescent="0.25">
      <c r="A19" s="2" t="s">
        <v>90</v>
      </c>
      <c r="B19" s="3">
        <v>164689383</v>
      </c>
    </row>
    <row r="20" spans="1:2" x14ac:dyDescent="0.25">
      <c r="A20" s="2" t="s">
        <v>158</v>
      </c>
      <c r="B20" s="3">
        <v>287371</v>
      </c>
    </row>
    <row r="21" spans="1:2" x14ac:dyDescent="0.25">
      <c r="A21" s="2" t="s">
        <v>18</v>
      </c>
      <c r="B21" s="3">
        <v>9449321</v>
      </c>
    </row>
    <row r="22" spans="1:2" x14ac:dyDescent="0.25">
      <c r="A22" s="2" t="s">
        <v>19</v>
      </c>
      <c r="B22" s="3">
        <v>11589616</v>
      </c>
    </row>
    <row r="23" spans="1:2" x14ac:dyDescent="0.25">
      <c r="A23" s="2" t="s">
        <v>195</v>
      </c>
      <c r="B23" s="3">
        <v>397621</v>
      </c>
    </row>
    <row r="24" spans="1:2" x14ac:dyDescent="0.25">
      <c r="A24" s="2" t="s">
        <v>153</v>
      </c>
      <c r="B24" s="3">
        <v>12123198</v>
      </c>
    </row>
    <row r="25" spans="1:2" x14ac:dyDescent="0.25">
      <c r="A25" s="2" t="s">
        <v>168</v>
      </c>
      <c r="B25" s="3">
        <v>62273</v>
      </c>
    </row>
    <row r="26" spans="1:2" x14ac:dyDescent="0.25">
      <c r="A26" s="2" t="s">
        <v>98</v>
      </c>
      <c r="B26" s="3">
        <v>771612</v>
      </c>
    </row>
    <row r="27" spans="1:2" x14ac:dyDescent="0.25">
      <c r="A27" s="2" t="s">
        <v>119</v>
      </c>
      <c r="B27" s="3">
        <v>11673029</v>
      </c>
    </row>
    <row r="28" spans="1:2" x14ac:dyDescent="0.25">
      <c r="A28" s="2" t="s">
        <v>210</v>
      </c>
      <c r="B28" s="3">
        <v>26221</v>
      </c>
    </row>
    <row r="29" spans="1:2" x14ac:dyDescent="0.25">
      <c r="A29" s="2" t="s">
        <v>99</v>
      </c>
      <c r="B29" s="3">
        <v>3280815</v>
      </c>
    </row>
    <row r="30" spans="1:2" x14ac:dyDescent="0.25">
      <c r="A30" s="2" t="s">
        <v>207</v>
      </c>
      <c r="B30" s="3">
        <v>2351625</v>
      </c>
    </row>
    <row r="31" spans="1:2" x14ac:dyDescent="0.25">
      <c r="A31" s="2" t="s">
        <v>20</v>
      </c>
      <c r="B31" s="3">
        <v>212559409</v>
      </c>
    </row>
    <row r="32" spans="1:2" x14ac:dyDescent="0.25">
      <c r="A32" s="2" t="s">
        <v>203</v>
      </c>
      <c r="B32" s="3">
        <v>30237</v>
      </c>
    </row>
    <row r="33" spans="1:2" x14ac:dyDescent="0.25">
      <c r="A33" s="2" t="s">
        <v>114</v>
      </c>
      <c r="B33" s="3">
        <v>437483</v>
      </c>
    </row>
    <row r="34" spans="1:2" x14ac:dyDescent="0.25">
      <c r="A34" s="2" t="s">
        <v>109</v>
      </c>
      <c r="B34" s="3">
        <v>6948445</v>
      </c>
    </row>
    <row r="35" spans="1:2" x14ac:dyDescent="0.25">
      <c r="A35" s="2" t="s">
        <v>117</v>
      </c>
      <c r="B35" s="3">
        <v>20903278</v>
      </c>
    </row>
    <row r="36" spans="1:2" x14ac:dyDescent="0.25">
      <c r="A36" s="2" t="s">
        <v>208</v>
      </c>
      <c r="B36" s="3">
        <v>11890781</v>
      </c>
    </row>
    <row r="37" spans="1:2" x14ac:dyDescent="0.25">
      <c r="A37" s="2" t="s">
        <v>21</v>
      </c>
      <c r="B37" s="3">
        <v>16718971</v>
      </c>
    </row>
    <row r="38" spans="1:2" x14ac:dyDescent="0.25">
      <c r="A38" s="2" t="s">
        <v>102</v>
      </c>
      <c r="B38" s="3">
        <v>26545864</v>
      </c>
    </row>
    <row r="39" spans="1:2" x14ac:dyDescent="0.25">
      <c r="A39" s="2" t="s">
        <v>22</v>
      </c>
      <c r="B39" s="3">
        <v>37742157</v>
      </c>
    </row>
    <row r="40" spans="1:2" x14ac:dyDescent="0.25">
      <c r="A40" s="2" t="s">
        <v>179</v>
      </c>
      <c r="B40" s="3">
        <v>555988</v>
      </c>
    </row>
    <row r="41" spans="1:2" x14ac:dyDescent="0.25">
      <c r="A41" s="2" t="s">
        <v>169</v>
      </c>
      <c r="B41" s="3">
        <v>65720</v>
      </c>
    </row>
    <row r="42" spans="1:2" x14ac:dyDescent="0.25">
      <c r="A42" s="2" t="s">
        <v>149</v>
      </c>
      <c r="B42" s="3">
        <v>4829764</v>
      </c>
    </row>
    <row r="43" spans="1:2" x14ac:dyDescent="0.25">
      <c r="A43" s="2" t="s">
        <v>170</v>
      </c>
      <c r="B43" s="3">
        <v>16425859</v>
      </c>
    </row>
    <row r="44" spans="1:2" x14ac:dyDescent="0.25">
      <c r="A44" s="2" t="s">
        <v>91</v>
      </c>
      <c r="B44" s="3">
        <v>19116209</v>
      </c>
    </row>
    <row r="45" spans="1:2" x14ac:dyDescent="0.25">
      <c r="A45" s="2" t="s">
        <v>23</v>
      </c>
      <c r="B45" s="3">
        <v>1439323774</v>
      </c>
    </row>
    <row r="46" spans="1:2" x14ac:dyDescent="0.25">
      <c r="A46" s="2" t="s">
        <v>95</v>
      </c>
      <c r="B46" s="3">
        <v>50882884</v>
      </c>
    </row>
    <row r="47" spans="1:2" x14ac:dyDescent="0.25">
      <c r="A47" s="2" t="s">
        <v>218</v>
      </c>
      <c r="B47" s="3">
        <v>869595</v>
      </c>
    </row>
    <row r="48" spans="1:2" x14ac:dyDescent="0.25">
      <c r="A48" s="2" t="s">
        <v>150</v>
      </c>
      <c r="B48" s="3">
        <v>5518092</v>
      </c>
    </row>
    <row r="49" spans="1:2" x14ac:dyDescent="0.25">
      <c r="A49" s="2" t="s">
        <v>103</v>
      </c>
      <c r="B49" s="3">
        <v>5094114</v>
      </c>
    </row>
    <row r="50" spans="1:2" x14ac:dyDescent="0.25">
      <c r="A50" s="2" t="s">
        <v>120</v>
      </c>
      <c r="B50" s="3">
        <v>26378275</v>
      </c>
    </row>
    <row r="51" spans="1:2" x14ac:dyDescent="0.25">
      <c r="A51" s="2" t="s">
        <v>24</v>
      </c>
      <c r="B51" s="3">
        <v>4105268</v>
      </c>
    </row>
    <row r="52" spans="1:2" x14ac:dyDescent="0.25">
      <c r="A52" s="2" t="s">
        <v>121</v>
      </c>
      <c r="B52" s="3">
        <v>11326616</v>
      </c>
    </row>
    <row r="53" spans="1:2" x14ac:dyDescent="0.25">
      <c r="A53" s="2" t="s">
        <v>126</v>
      </c>
      <c r="B53" s="3">
        <v>164100</v>
      </c>
    </row>
    <row r="54" spans="1:2" x14ac:dyDescent="0.25">
      <c r="A54" s="2" t="s">
        <v>115</v>
      </c>
      <c r="B54" s="3">
        <v>875899</v>
      </c>
    </row>
    <row r="55" spans="1:2" x14ac:dyDescent="0.25">
      <c r="A55" s="2" t="s">
        <v>25</v>
      </c>
      <c r="B55" s="3">
        <v>10708982</v>
      </c>
    </row>
    <row r="56" spans="1:2" x14ac:dyDescent="0.25">
      <c r="A56" s="2" t="s">
        <v>118</v>
      </c>
      <c r="B56" s="3">
        <v>89561404</v>
      </c>
    </row>
    <row r="57" spans="1:2" x14ac:dyDescent="0.25">
      <c r="A57" s="2" t="s">
        <v>26</v>
      </c>
      <c r="B57" s="3">
        <v>5792203</v>
      </c>
    </row>
    <row r="58" spans="1:2" x14ac:dyDescent="0.25">
      <c r="A58" s="2" t="s">
        <v>161</v>
      </c>
      <c r="B58" s="3">
        <v>988002</v>
      </c>
    </row>
    <row r="59" spans="1:2" x14ac:dyDescent="0.25">
      <c r="A59" s="2" t="s">
        <v>191</v>
      </c>
      <c r="B59" s="3">
        <v>71991</v>
      </c>
    </row>
    <row r="60" spans="1:2" x14ac:dyDescent="0.25">
      <c r="A60" s="2" t="s">
        <v>27</v>
      </c>
      <c r="B60" s="3">
        <v>10847904</v>
      </c>
    </row>
    <row r="61" spans="1:2" x14ac:dyDescent="0.25">
      <c r="A61" s="2" t="s">
        <v>28</v>
      </c>
      <c r="B61" s="3">
        <v>17643060</v>
      </c>
    </row>
    <row r="62" spans="1:2" x14ac:dyDescent="0.25">
      <c r="A62" s="2" t="s">
        <v>29</v>
      </c>
      <c r="B62" s="3">
        <v>102334403</v>
      </c>
    </row>
    <row r="63" spans="1:2" x14ac:dyDescent="0.25">
      <c r="A63" s="2" t="s">
        <v>162</v>
      </c>
      <c r="B63" s="3">
        <v>6486201</v>
      </c>
    </row>
    <row r="64" spans="1:2" x14ac:dyDescent="0.25">
      <c r="A64" s="2" t="s">
        <v>137</v>
      </c>
      <c r="B64" s="3">
        <v>1402985</v>
      </c>
    </row>
    <row r="65" spans="1:2" x14ac:dyDescent="0.25">
      <c r="A65" s="2" t="s">
        <v>188</v>
      </c>
      <c r="B65" s="3">
        <v>3546427</v>
      </c>
    </row>
    <row r="66" spans="1:2" x14ac:dyDescent="0.25">
      <c r="A66" s="2" t="s">
        <v>30</v>
      </c>
      <c r="B66" s="3">
        <v>1326539</v>
      </c>
    </row>
    <row r="67" spans="1:2" x14ac:dyDescent="0.25">
      <c r="A67" s="2" t="s">
        <v>133</v>
      </c>
      <c r="B67" s="3">
        <v>114963583</v>
      </c>
    </row>
    <row r="68" spans="1:2" x14ac:dyDescent="0.25">
      <c r="A68" s="2" t="s">
        <v>171</v>
      </c>
      <c r="B68" s="3">
        <v>48865</v>
      </c>
    </row>
    <row r="69" spans="1:2" x14ac:dyDescent="0.25">
      <c r="A69" s="2" t="s">
        <v>212</v>
      </c>
      <c r="B69" s="3">
        <v>3483</v>
      </c>
    </row>
    <row r="70" spans="1:2" x14ac:dyDescent="0.25">
      <c r="A70" s="2" t="s">
        <v>172</v>
      </c>
      <c r="B70" s="3">
        <v>896444</v>
      </c>
    </row>
    <row r="71" spans="1:2" x14ac:dyDescent="0.25">
      <c r="A71" s="2" t="s">
        <v>31</v>
      </c>
      <c r="B71" s="3">
        <v>5540718</v>
      </c>
    </row>
    <row r="72" spans="1:2" x14ac:dyDescent="0.25">
      <c r="A72" s="2" t="s">
        <v>32</v>
      </c>
      <c r="B72" s="3">
        <v>65273512</v>
      </c>
    </row>
    <row r="73" spans="1:2" x14ac:dyDescent="0.25">
      <c r="A73" s="2" t="s">
        <v>163</v>
      </c>
      <c r="B73" s="3">
        <v>280904</v>
      </c>
    </row>
    <row r="74" spans="1:2" x14ac:dyDescent="0.25">
      <c r="A74" s="2" t="s">
        <v>127</v>
      </c>
      <c r="B74" s="3">
        <v>2225728</v>
      </c>
    </row>
    <row r="75" spans="1:2" x14ac:dyDescent="0.25">
      <c r="A75" s="2" t="s">
        <v>159</v>
      </c>
      <c r="B75" s="3">
        <v>2416664</v>
      </c>
    </row>
    <row r="76" spans="1:2" x14ac:dyDescent="0.25">
      <c r="A76" s="2" t="s">
        <v>33</v>
      </c>
      <c r="B76" s="3">
        <v>3989175</v>
      </c>
    </row>
    <row r="77" spans="1:2" x14ac:dyDescent="0.25">
      <c r="A77" s="2" t="s">
        <v>8</v>
      </c>
      <c r="B77" s="3">
        <v>83783945</v>
      </c>
    </row>
    <row r="78" spans="1:2" x14ac:dyDescent="0.25">
      <c r="A78" s="2" t="s">
        <v>128</v>
      </c>
      <c r="B78" s="3">
        <v>31072945</v>
      </c>
    </row>
    <row r="79" spans="1:2" x14ac:dyDescent="0.25">
      <c r="A79" s="2" t="s">
        <v>173</v>
      </c>
      <c r="B79" s="3">
        <v>33691</v>
      </c>
    </row>
    <row r="80" spans="1:2" x14ac:dyDescent="0.25">
      <c r="A80" s="2" t="s">
        <v>34</v>
      </c>
      <c r="B80" s="3">
        <v>10423056</v>
      </c>
    </row>
    <row r="81" spans="1:2" x14ac:dyDescent="0.25">
      <c r="A81" s="2" t="s">
        <v>174</v>
      </c>
      <c r="B81" s="3">
        <v>56772</v>
      </c>
    </row>
    <row r="82" spans="1:2" x14ac:dyDescent="0.25">
      <c r="A82" s="2" t="s">
        <v>192</v>
      </c>
      <c r="B82" s="3">
        <v>112519</v>
      </c>
    </row>
    <row r="83" spans="1:2" x14ac:dyDescent="0.25">
      <c r="A83" s="2" t="s">
        <v>164</v>
      </c>
      <c r="B83" s="3">
        <v>168783</v>
      </c>
    </row>
    <row r="84" spans="1:2" x14ac:dyDescent="0.25">
      <c r="A84" s="2" t="s">
        <v>138</v>
      </c>
      <c r="B84" s="3">
        <v>17915567</v>
      </c>
    </row>
    <row r="85" spans="1:2" x14ac:dyDescent="0.25">
      <c r="A85" s="2" t="s">
        <v>175</v>
      </c>
      <c r="B85" s="3">
        <v>67052</v>
      </c>
    </row>
    <row r="86" spans="1:2" x14ac:dyDescent="0.25">
      <c r="A86" s="2" t="s">
        <v>134</v>
      </c>
      <c r="B86" s="3">
        <v>13132792</v>
      </c>
    </row>
    <row r="87" spans="1:2" x14ac:dyDescent="0.25">
      <c r="A87" s="2" t="s">
        <v>204</v>
      </c>
      <c r="B87" s="3">
        <v>1967998</v>
      </c>
    </row>
    <row r="88" spans="1:2" x14ac:dyDescent="0.25">
      <c r="A88" s="2" t="s">
        <v>129</v>
      </c>
      <c r="B88" s="3">
        <v>786559</v>
      </c>
    </row>
    <row r="89" spans="1:2" x14ac:dyDescent="0.25">
      <c r="A89" s="2" t="s">
        <v>176</v>
      </c>
      <c r="B89" s="3">
        <v>11402533</v>
      </c>
    </row>
    <row r="90" spans="1:2" x14ac:dyDescent="0.25">
      <c r="A90" s="2" t="s">
        <v>122</v>
      </c>
      <c r="B90" s="3">
        <v>9904608</v>
      </c>
    </row>
    <row r="91" spans="1:2" x14ac:dyDescent="0.25">
      <c r="A91" s="2" t="s">
        <v>76</v>
      </c>
      <c r="B91" s="3">
        <v>7496988</v>
      </c>
    </row>
    <row r="92" spans="1:2" x14ac:dyDescent="0.25">
      <c r="A92" s="2" t="s">
        <v>92</v>
      </c>
      <c r="B92" s="3">
        <v>9660350</v>
      </c>
    </row>
    <row r="93" spans="1:2" x14ac:dyDescent="0.25">
      <c r="A93" s="2" t="s">
        <v>35</v>
      </c>
      <c r="B93" s="3">
        <v>341250</v>
      </c>
    </row>
    <row r="94" spans="1:2" x14ac:dyDescent="0.25">
      <c r="A94" s="2" t="s">
        <v>36</v>
      </c>
      <c r="B94" s="3">
        <v>1380004385</v>
      </c>
    </row>
    <row r="95" spans="1:2" x14ac:dyDescent="0.25">
      <c r="A95" s="2" t="s">
        <v>37</v>
      </c>
      <c r="B95" s="3">
        <v>273523621</v>
      </c>
    </row>
    <row r="96" spans="1:2" x14ac:dyDescent="0.25">
      <c r="A96" s="2" t="s">
        <v>38</v>
      </c>
      <c r="B96" s="3">
        <v>83992953</v>
      </c>
    </row>
    <row r="97" spans="1:2" x14ac:dyDescent="0.25">
      <c r="A97" s="2" t="s">
        <v>39</v>
      </c>
      <c r="B97" s="3">
        <v>40222503</v>
      </c>
    </row>
    <row r="98" spans="1:2" x14ac:dyDescent="0.25">
      <c r="A98" s="2" t="s">
        <v>40</v>
      </c>
      <c r="B98" s="3">
        <v>4937796</v>
      </c>
    </row>
    <row r="99" spans="1:2" x14ac:dyDescent="0.25">
      <c r="A99" s="2" t="s">
        <v>180</v>
      </c>
      <c r="B99" s="3">
        <v>85032</v>
      </c>
    </row>
    <row r="100" spans="1:2" x14ac:dyDescent="0.25">
      <c r="A100" s="2" t="s">
        <v>41</v>
      </c>
      <c r="B100" s="3">
        <v>8655541</v>
      </c>
    </row>
    <row r="101" spans="1:2" x14ac:dyDescent="0.25">
      <c r="A101" s="2" t="s">
        <v>7</v>
      </c>
      <c r="B101" s="3">
        <v>60461828</v>
      </c>
    </row>
    <row r="102" spans="1:2" x14ac:dyDescent="0.25">
      <c r="A102" s="2" t="s">
        <v>123</v>
      </c>
      <c r="B102" s="3">
        <v>2961161</v>
      </c>
    </row>
    <row r="103" spans="1:2" x14ac:dyDescent="0.25">
      <c r="A103" s="2" t="s">
        <v>42</v>
      </c>
      <c r="B103" s="3">
        <v>126476458</v>
      </c>
    </row>
    <row r="104" spans="1:2" x14ac:dyDescent="0.25">
      <c r="A104" s="2" t="s">
        <v>177</v>
      </c>
      <c r="B104" s="3">
        <v>101073</v>
      </c>
    </row>
    <row r="105" spans="1:2" x14ac:dyDescent="0.25">
      <c r="A105" s="2" t="s">
        <v>84</v>
      </c>
      <c r="B105" s="3">
        <v>10203140</v>
      </c>
    </row>
    <row r="106" spans="1:2" x14ac:dyDescent="0.25">
      <c r="A106" s="2" t="s">
        <v>130</v>
      </c>
      <c r="B106" s="3">
        <v>18776707</v>
      </c>
    </row>
    <row r="107" spans="1:2" x14ac:dyDescent="0.25">
      <c r="A107" s="2" t="s">
        <v>100</v>
      </c>
      <c r="B107" s="3">
        <v>53771300</v>
      </c>
    </row>
    <row r="108" spans="1:2" x14ac:dyDescent="0.25">
      <c r="A108" s="2" t="s">
        <v>151</v>
      </c>
      <c r="B108" s="3">
        <v>1932774</v>
      </c>
    </row>
    <row r="109" spans="1:2" x14ac:dyDescent="0.25">
      <c r="A109" s="2" t="s">
        <v>43</v>
      </c>
      <c r="B109" s="3">
        <v>4270563</v>
      </c>
    </row>
    <row r="110" spans="1:2" x14ac:dyDescent="0.25">
      <c r="A110" s="2" t="s">
        <v>165</v>
      </c>
      <c r="B110" s="3">
        <v>6524191</v>
      </c>
    </row>
    <row r="111" spans="1:2" x14ac:dyDescent="0.25">
      <c r="A111" s="2" t="s">
        <v>197</v>
      </c>
      <c r="B111" s="3">
        <v>7275556</v>
      </c>
    </row>
    <row r="112" spans="1:2" x14ac:dyDescent="0.25">
      <c r="A112" s="2" t="s">
        <v>80</v>
      </c>
      <c r="B112" s="3">
        <v>1886202</v>
      </c>
    </row>
    <row r="113" spans="1:2" x14ac:dyDescent="0.25">
      <c r="A113" s="2" t="s">
        <v>44</v>
      </c>
      <c r="B113" s="3">
        <v>6825442</v>
      </c>
    </row>
    <row r="114" spans="1:2" x14ac:dyDescent="0.25">
      <c r="A114" s="2" t="s">
        <v>219</v>
      </c>
      <c r="B114" s="3">
        <v>2142252</v>
      </c>
    </row>
    <row r="115" spans="1:2" x14ac:dyDescent="0.25">
      <c r="A115" s="2" t="s">
        <v>154</v>
      </c>
      <c r="B115" s="3">
        <v>5057677</v>
      </c>
    </row>
    <row r="116" spans="1:2" x14ac:dyDescent="0.25">
      <c r="A116" s="2" t="s">
        <v>198</v>
      </c>
      <c r="B116" s="3">
        <v>6871287</v>
      </c>
    </row>
    <row r="117" spans="1:2" x14ac:dyDescent="0.25">
      <c r="A117" s="2" t="s">
        <v>96</v>
      </c>
      <c r="B117" s="3">
        <v>38137</v>
      </c>
    </row>
    <row r="118" spans="1:2" x14ac:dyDescent="0.25">
      <c r="A118" s="2" t="s">
        <v>45</v>
      </c>
      <c r="B118" s="3">
        <v>2722291</v>
      </c>
    </row>
    <row r="119" spans="1:2" x14ac:dyDescent="0.25">
      <c r="A119" s="2" t="s">
        <v>46</v>
      </c>
      <c r="B119" s="3">
        <v>625976</v>
      </c>
    </row>
    <row r="120" spans="1:2" x14ac:dyDescent="0.25">
      <c r="A120" s="2" t="s">
        <v>47</v>
      </c>
      <c r="B120" s="3">
        <v>2083380</v>
      </c>
    </row>
    <row r="121" spans="1:2" x14ac:dyDescent="0.25">
      <c r="A121" s="2" t="s">
        <v>181</v>
      </c>
      <c r="B121" s="3">
        <v>27691019</v>
      </c>
    </row>
    <row r="122" spans="1:2" x14ac:dyDescent="0.25">
      <c r="A122" s="2" t="s">
        <v>211</v>
      </c>
      <c r="B122" s="3">
        <v>19129955</v>
      </c>
    </row>
    <row r="123" spans="1:2" x14ac:dyDescent="0.25">
      <c r="A123" s="2" t="s">
        <v>48</v>
      </c>
      <c r="B123" s="3">
        <v>32365998</v>
      </c>
    </row>
    <row r="124" spans="1:2" x14ac:dyDescent="0.25">
      <c r="A124" s="2" t="s">
        <v>110</v>
      </c>
      <c r="B124" s="3">
        <v>540542</v>
      </c>
    </row>
    <row r="125" spans="1:2" x14ac:dyDescent="0.25">
      <c r="A125" s="2" t="s">
        <v>200</v>
      </c>
      <c r="B125" s="3">
        <v>20250834</v>
      </c>
    </row>
    <row r="126" spans="1:2" x14ac:dyDescent="0.25">
      <c r="A126" s="2" t="s">
        <v>104</v>
      </c>
      <c r="B126" s="3">
        <v>441539</v>
      </c>
    </row>
    <row r="127" spans="1:2" x14ac:dyDescent="0.25">
      <c r="A127" s="2" t="s">
        <v>139</v>
      </c>
      <c r="B127" s="3">
        <v>4649660</v>
      </c>
    </row>
    <row r="128" spans="1:2" x14ac:dyDescent="0.25">
      <c r="A128" s="2" t="s">
        <v>178</v>
      </c>
      <c r="B128" s="3">
        <v>1271767</v>
      </c>
    </row>
    <row r="129" spans="1:2" x14ac:dyDescent="0.25">
      <c r="A129" s="2" t="s">
        <v>49</v>
      </c>
      <c r="B129" s="3">
        <v>128932753</v>
      </c>
    </row>
    <row r="130" spans="1:2" x14ac:dyDescent="0.25">
      <c r="A130" s="2" t="s">
        <v>111</v>
      </c>
      <c r="B130" s="3">
        <v>4033963</v>
      </c>
    </row>
    <row r="131" spans="1:2" x14ac:dyDescent="0.25">
      <c r="A131" s="2" t="s">
        <v>50</v>
      </c>
      <c r="B131" s="3">
        <v>39244</v>
      </c>
    </row>
    <row r="132" spans="1:2" x14ac:dyDescent="0.25">
      <c r="A132" s="2" t="s">
        <v>116</v>
      </c>
      <c r="B132" s="3">
        <v>3278292</v>
      </c>
    </row>
    <row r="133" spans="1:2" x14ac:dyDescent="0.25">
      <c r="A133" s="2" t="s">
        <v>160</v>
      </c>
      <c r="B133" s="3">
        <v>628062</v>
      </c>
    </row>
    <row r="134" spans="1:2" x14ac:dyDescent="0.25">
      <c r="A134" s="2" t="s">
        <v>182</v>
      </c>
      <c r="B134" s="3">
        <v>4999</v>
      </c>
    </row>
    <row r="135" spans="1:2" x14ac:dyDescent="0.25">
      <c r="A135" s="2" t="s">
        <v>77</v>
      </c>
      <c r="B135" s="3">
        <v>36910558</v>
      </c>
    </row>
    <row r="136" spans="1:2" x14ac:dyDescent="0.25">
      <c r="A136" s="2" t="s">
        <v>193</v>
      </c>
      <c r="B136" s="3">
        <v>31255435</v>
      </c>
    </row>
    <row r="137" spans="1:2" x14ac:dyDescent="0.25">
      <c r="A137" s="2" t="s">
        <v>155</v>
      </c>
      <c r="B137" s="3">
        <v>54409794</v>
      </c>
    </row>
    <row r="138" spans="1:2" x14ac:dyDescent="0.25">
      <c r="A138" s="2" t="s">
        <v>140</v>
      </c>
      <c r="B138" s="3">
        <v>2540916</v>
      </c>
    </row>
    <row r="139" spans="1:2" x14ac:dyDescent="0.25">
      <c r="A139" s="2" t="s">
        <v>51</v>
      </c>
      <c r="B139" s="3">
        <v>29136808</v>
      </c>
    </row>
    <row r="140" spans="1:2" x14ac:dyDescent="0.25">
      <c r="A140" s="2" t="s">
        <v>52</v>
      </c>
      <c r="B140" s="3">
        <v>17134873</v>
      </c>
    </row>
    <row r="141" spans="1:2" x14ac:dyDescent="0.25">
      <c r="A141" s="2" t="s">
        <v>183</v>
      </c>
      <c r="B141" s="3">
        <v>285491</v>
      </c>
    </row>
    <row r="142" spans="1:2" x14ac:dyDescent="0.25">
      <c r="A142" s="2" t="s">
        <v>53</v>
      </c>
      <c r="B142" s="3">
        <v>4822233</v>
      </c>
    </row>
    <row r="143" spans="1:2" x14ac:dyDescent="0.25">
      <c r="A143" s="2" t="s">
        <v>166</v>
      </c>
      <c r="B143" s="3">
        <v>6624554</v>
      </c>
    </row>
    <row r="144" spans="1:2" x14ac:dyDescent="0.25">
      <c r="A144" s="2" t="s">
        <v>184</v>
      </c>
      <c r="B144" s="3">
        <v>24206636</v>
      </c>
    </row>
    <row r="145" spans="1:2" x14ac:dyDescent="0.25">
      <c r="A145" s="2" t="s">
        <v>54</v>
      </c>
      <c r="B145" s="3">
        <v>206139587</v>
      </c>
    </row>
    <row r="146" spans="1:2" x14ac:dyDescent="0.25">
      <c r="A146" s="2" t="s">
        <v>206</v>
      </c>
      <c r="B146" s="3">
        <v>57557</v>
      </c>
    </row>
    <row r="147" spans="1:2" x14ac:dyDescent="0.25">
      <c r="A147" s="2" t="s">
        <v>55</v>
      </c>
      <c r="B147" s="3">
        <v>5421242</v>
      </c>
    </row>
    <row r="148" spans="1:2" x14ac:dyDescent="0.25">
      <c r="A148" s="2" t="s">
        <v>56</v>
      </c>
      <c r="B148" s="3">
        <v>5106622</v>
      </c>
    </row>
    <row r="149" spans="1:2" x14ac:dyDescent="0.25">
      <c r="A149" s="2" t="s">
        <v>57</v>
      </c>
      <c r="B149" s="3">
        <v>220892331</v>
      </c>
    </row>
    <row r="150" spans="1:2" x14ac:dyDescent="0.25">
      <c r="A150" s="2" t="s">
        <v>101</v>
      </c>
      <c r="B150" s="3">
        <v>5101416</v>
      </c>
    </row>
    <row r="151" spans="1:2" x14ac:dyDescent="0.25">
      <c r="A151" s="2" t="s">
        <v>113</v>
      </c>
      <c r="B151" s="3">
        <v>4314768</v>
      </c>
    </row>
    <row r="152" spans="1:2" x14ac:dyDescent="0.25">
      <c r="A152" s="2" t="s">
        <v>185</v>
      </c>
      <c r="B152" s="3">
        <v>8947027</v>
      </c>
    </row>
    <row r="153" spans="1:2" x14ac:dyDescent="0.25">
      <c r="A153" s="2" t="s">
        <v>105</v>
      </c>
      <c r="B153" s="3">
        <v>7132530</v>
      </c>
    </row>
    <row r="154" spans="1:2" x14ac:dyDescent="0.25">
      <c r="A154" s="2" t="s">
        <v>93</v>
      </c>
      <c r="B154" s="3">
        <v>32971846</v>
      </c>
    </row>
    <row r="155" spans="1:2" x14ac:dyDescent="0.25">
      <c r="A155" s="2" t="s">
        <v>58</v>
      </c>
      <c r="B155" s="3">
        <v>109581085</v>
      </c>
    </row>
    <row r="156" spans="1:2" x14ac:dyDescent="0.25">
      <c r="A156" s="2" t="s">
        <v>85</v>
      </c>
      <c r="B156" s="3">
        <v>37846605</v>
      </c>
    </row>
    <row r="157" spans="1:2" x14ac:dyDescent="0.25">
      <c r="A157" s="2" t="s">
        <v>81</v>
      </c>
      <c r="B157" s="3">
        <v>10196707</v>
      </c>
    </row>
    <row r="158" spans="1:2" x14ac:dyDescent="0.25">
      <c r="A158" s="2" t="s">
        <v>205</v>
      </c>
      <c r="B158" s="3">
        <v>2860840</v>
      </c>
    </row>
    <row r="159" spans="1:2" x14ac:dyDescent="0.25">
      <c r="A159" s="2" t="s">
        <v>59</v>
      </c>
      <c r="B159" s="3">
        <v>2881060</v>
      </c>
    </row>
    <row r="160" spans="1:2" x14ac:dyDescent="0.25">
      <c r="A160" s="2" t="s">
        <v>60</v>
      </c>
      <c r="B160" s="3">
        <v>19237682</v>
      </c>
    </row>
    <row r="161" spans="1:2" x14ac:dyDescent="0.25">
      <c r="A161" s="2" t="s">
        <v>61</v>
      </c>
      <c r="B161" s="3">
        <v>145934460</v>
      </c>
    </row>
    <row r="162" spans="1:2" x14ac:dyDescent="0.25">
      <c r="A162" s="2" t="s">
        <v>141</v>
      </c>
      <c r="B162" s="3">
        <v>12952209</v>
      </c>
    </row>
    <row r="163" spans="1:2" x14ac:dyDescent="0.25">
      <c r="A163" s="2" t="s">
        <v>201</v>
      </c>
      <c r="B163" s="3">
        <v>53192</v>
      </c>
    </row>
    <row r="164" spans="1:2" x14ac:dyDescent="0.25">
      <c r="A164" s="2" t="s">
        <v>142</v>
      </c>
      <c r="B164" s="3">
        <v>183629</v>
      </c>
    </row>
    <row r="165" spans="1:2" x14ac:dyDescent="0.25">
      <c r="A165" s="2" t="s">
        <v>131</v>
      </c>
      <c r="B165" s="3">
        <v>110947</v>
      </c>
    </row>
    <row r="166" spans="1:2" x14ac:dyDescent="0.25">
      <c r="A166" s="2" t="s">
        <v>62</v>
      </c>
      <c r="B166" s="3">
        <v>33938</v>
      </c>
    </row>
    <row r="167" spans="1:2" x14ac:dyDescent="0.25">
      <c r="A167" s="2" t="s">
        <v>214</v>
      </c>
      <c r="B167" s="3">
        <v>219161</v>
      </c>
    </row>
    <row r="168" spans="1:2" x14ac:dyDescent="0.25">
      <c r="A168" s="2" t="s">
        <v>86</v>
      </c>
      <c r="B168" s="3">
        <v>34813867</v>
      </c>
    </row>
    <row r="169" spans="1:2" x14ac:dyDescent="0.25">
      <c r="A169" s="2" t="s">
        <v>82</v>
      </c>
      <c r="B169" s="3">
        <v>16743930</v>
      </c>
    </row>
    <row r="170" spans="1:2" x14ac:dyDescent="0.25">
      <c r="A170" s="2" t="s">
        <v>79</v>
      </c>
      <c r="B170" s="3">
        <v>6804596</v>
      </c>
    </row>
    <row r="171" spans="1:2" x14ac:dyDescent="0.25">
      <c r="A171" s="2" t="s">
        <v>143</v>
      </c>
      <c r="B171" s="3">
        <v>98340</v>
      </c>
    </row>
    <row r="172" spans="1:2" x14ac:dyDescent="0.25">
      <c r="A172" s="2" t="s">
        <v>209</v>
      </c>
      <c r="B172" s="3">
        <v>7976985</v>
      </c>
    </row>
    <row r="173" spans="1:2" x14ac:dyDescent="0.25">
      <c r="A173" s="2" t="s">
        <v>63</v>
      </c>
      <c r="B173" s="3">
        <v>5850343</v>
      </c>
    </row>
    <row r="174" spans="1:2" x14ac:dyDescent="0.25">
      <c r="A174" s="2" t="s">
        <v>87</v>
      </c>
      <c r="B174" s="3">
        <v>42882</v>
      </c>
    </row>
    <row r="175" spans="1:2" x14ac:dyDescent="0.25">
      <c r="A175" s="2" t="s">
        <v>106</v>
      </c>
      <c r="B175" s="3">
        <v>5459643</v>
      </c>
    </row>
    <row r="176" spans="1:2" x14ac:dyDescent="0.25">
      <c r="A176" s="2" t="s">
        <v>97</v>
      </c>
      <c r="B176" s="3">
        <v>2078932</v>
      </c>
    </row>
    <row r="177" spans="1:2" x14ac:dyDescent="0.25">
      <c r="A177" s="2" t="s">
        <v>156</v>
      </c>
      <c r="B177" s="3">
        <v>15893219</v>
      </c>
    </row>
    <row r="178" spans="1:2" x14ac:dyDescent="0.25">
      <c r="A178" s="2" t="s">
        <v>78</v>
      </c>
      <c r="B178" s="3">
        <v>59308690</v>
      </c>
    </row>
    <row r="179" spans="1:2" x14ac:dyDescent="0.25">
      <c r="A179" s="2" t="s">
        <v>64</v>
      </c>
      <c r="B179" s="3">
        <v>51269183</v>
      </c>
    </row>
    <row r="180" spans="1:2" x14ac:dyDescent="0.25">
      <c r="A180" s="2" t="s">
        <v>213</v>
      </c>
      <c r="B180" s="3">
        <v>11193729</v>
      </c>
    </row>
    <row r="181" spans="1:2" x14ac:dyDescent="0.25">
      <c r="A181" s="2" t="s">
        <v>65</v>
      </c>
      <c r="B181" s="3">
        <v>46754783</v>
      </c>
    </row>
    <row r="182" spans="1:2" x14ac:dyDescent="0.25">
      <c r="A182" s="2" t="s">
        <v>66</v>
      </c>
      <c r="B182" s="3">
        <v>21413250</v>
      </c>
    </row>
    <row r="183" spans="1:2" x14ac:dyDescent="0.25">
      <c r="A183" s="2" t="s">
        <v>135</v>
      </c>
      <c r="B183" s="3">
        <v>43849269</v>
      </c>
    </row>
    <row r="184" spans="1:2" x14ac:dyDescent="0.25">
      <c r="A184" s="2" t="s">
        <v>144</v>
      </c>
      <c r="B184" s="3">
        <v>586634</v>
      </c>
    </row>
    <row r="185" spans="1:2" x14ac:dyDescent="0.25">
      <c r="A185" s="2" t="s">
        <v>145</v>
      </c>
      <c r="B185" s="3">
        <v>1160164</v>
      </c>
    </row>
    <row r="186" spans="1:2" x14ac:dyDescent="0.25">
      <c r="A186" s="2" t="s">
        <v>67</v>
      </c>
      <c r="B186" s="3">
        <v>10099270</v>
      </c>
    </row>
    <row r="187" spans="1:2" x14ac:dyDescent="0.25">
      <c r="A187" s="2" t="s">
        <v>68</v>
      </c>
      <c r="B187" s="3">
        <v>8654618</v>
      </c>
    </row>
    <row r="188" spans="1:2" x14ac:dyDescent="0.25">
      <c r="A188" s="2" t="s">
        <v>194</v>
      </c>
      <c r="B188" s="3">
        <v>17500657</v>
      </c>
    </row>
    <row r="189" spans="1:2" x14ac:dyDescent="0.25">
      <c r="A189" s="2" t="s">
        <v>69</v>
      </c>
      <c r="B189" s="3">
        <v>23816775</v>
      </c>
    </row>
    <row r="190" spans="1:2" x14ac:dyDescent="0.25">
      <c r="A190" s="2" t="s">
        <v>217</v>
      </c>
      <c r="B190" s="3">
        <v>9537642</v>
      </c>
    </row>
    <row r="191" spans="1:2" x14ac:dyDescent="0.25">
      <c r="A191" s="2" t="s">
        <v>157</v>
      </c>
      <c r="B191" s="3">
        <v>59734213</v>
      </c>
    </row>
    <row r="192" spans="1:2" x14ac:dyDescent="0.25">
      <c r="A192" s="2" t="s">
        <v>70</v>
      </c>
      <c r="B192" s="3">
        <v>69799978</v>
      </c>
    </row>
    <row r="193" spans="1:2" x14ac:dyDescent="0.25">
      <c r="A193" s="2" t="s">
        <v>189</v>
      </c>
      <c r="B193" s="3">
        <v>1318442</v>
      </c>
    </row>
    <row r="194" spans="1:2" x14ac:dyDescent="0.25">
      <c r="A194" s="2" t="s">
        <v>107</v>
      </c>
      <c r="B194" s="3">
        <v>8278737</v>
      </c>
    </row>
    <row r="195" spans="1:2" x14ac:dyDescent="0.25">
      <c r="A195" s="2" t="s">
        <v>132</v>
      </c>
      <c r="B195" s="3">
        <v>1399491</v>
      </c>
    </row>
    <row r="196" spans="1:2" x14ac:dyDescent="0.25">
      <c r="A196" s="2" t="s">
        <v>88</v>
      </c>
      <c r="B196" s="3">
        <v>11818618</v>
      </c>
    </row>
    <row r="197" spans="1:2" x14ac:dyDescent="0.25">
      <c r="A197" s="2" t="s">
        <v>124</v>
      </c>
      <c r="B197" s="3">
        <v>84339067</v>
      </c>
    </row>
    <row r="198" spans="1:2" x14ac:dyDescent="0.25">
      <c r="A198" s="2" t="s">
        <v>199</v>
      </c>
      <c r="B198" s="3">
        <v>38718</v>
      </c>
    </row>
    <row r="199" spans="1:2" x14ac:dyDescent="0.25">
      <c r="A199" s="2" t="s">
        <v>190</v>
      </c>
      <c r="B199" s="3">
        <v>45741000</v>
      </c>
    </row>
    <row r="200" spans="1:2" x14ac:dyDescent="0.25">
      <c r="A200" s="2" t="s">
        <v>94</v>
      </c>
      <c r="B200" s="3">
        <v>43733759</v>
      </c>
    </row>
    <row r="201" spans="1:2" x14ac:dyDescent="0.25">
      <c r="A201" s="2" t="s">
        <v>71</v>
      </c>
      <c r="B201" s="3">
        <v>9890400</v>
      </c>
    </row>
    <row r="202" spans="1:2" x14ac:dyDescent="0.25">
      <c r="A202" s="2" t="s">
        <v>72</v>
      </c>
      <c r="B202" s="3">
        <v>67886004</v>
      </c>
    </row>
    <row r="203" spans="1:2" x14ac:dyDescent="0.25">
      <c r="A203" s="2" t="s">
        <v>73</v>
      </c>
      <c r="B203" s="3">
        <v>331002647</v>
      </c>
    </row>
    <row r="204" spans="1:2" x14ac:dyDescent="0.25">
      <c r="A204" s="2" t="s">
        <v>196</v>
      </c>
      <c r="B204" s="3">
        <v>104423</v>
      </c>
    </row>
    <row r="205" spans="1:2" x14ac:dyDescent="0.25">
      <c r="A205" s="2" t="s">
        <v>146</v>
      </c>
      <c r="B205" s="3">
        <v>3473727</v>
      </c>
    </row>
    <row r="206" spans="1:2" x14ac:dyDescent="0.25">
      <c r="A206" s="2" t="s">
        <v>152</v>
      </c>
      <c r="B206" s="3">
        <v>33469199</v>
      </c>
    </row>
    <row r="207" spans="1:2" x14ac:dyDescent="0.25">
      <c r="A207" s="2" t="s">
        <v>108</v>
      </c>
      <c r="B207" s="3">
        <v>809</v>
      </c>
    </row>
    <row r="208" spans="1:2" x14ac:dyDescent="0.25">
      <c r="A208" s="2" t="s">
        <v>147</v>
      </c>
      <c r="B208" s="3">
        <v>28435943</v>
      </c>
    </row>
    <row r="209" spans="1:2" x14ac:dyDescent="0.25">
      <c r="A209" s="2" t="s">
        <v>74</v>
      </c>
      <c r="B209" s="3">
        <v>97338583</v>
      </c>
    </row>
    <row r="210" spans="1:2" x14ac:dyDescent="0.25">
      <c r="A210" s="2" t="s">
        <v>216</v>
      </c>
      <c r="B210" s="3">
        <v>597330</v>
      </c>
    </row>
    <row r="211" spans="1:2" x14ac:dyDescent="0.25">
      <c r="A211" s="2" t="s">
        <v>75</v>
      </c>
      <c r="B211" s="3">
        <v>7794798729</v>
      </c>
    </row>
    <row r="212" spans="1:2" x14ac:dyDescent="0.25">
      <c r="A212" s="2" t="s">
        <v>215</v>
      </c>
      <c r="B212" s="3">
        <v>29825968</v>
      </c>
    </row>
    <row r="213" spans="1:2" x14ac:dyDescent="0.25">
      <c r="A213" s="2" t="s">
        <v>167</v>
      </c>
      <c r="B213" s="3">
        <v>18383956</v>
      </c>
    </row>
    <row r="214" spans="1:2" x14ac:dyDescent="0.25">
      <c r="A214" s="2" t="s">
        <v>186</v>
      </c>
      <c r="B214" s="3">
        <v>14862927</v>
      </c>
    </row>
    <row r="215" spans="1:2" x14ac:dyDescent="0.25">
      <c r="A215" s="2" t="s">
        <v>1</v>
      </c>
      <c r="B215" s="3">
        <v>103700330.19189329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r q C F U 9 o c 8 X i k A A A A 9 Q A A A B I A H A B D b 2 5 m a W c v U G F j a 2 F n Z S 5 4 b W w g o h g A K K A U A A A A A A A A A A A A A A A A A A A A A A A A A A A A h Y + x D o I w F E V / h X S n R Y w G y a M M L g 5 i T E y M a 1 M q N M L D 0 G L 5 N w c / y V 8 Q o 6 i b 4 7 3 n D P f e r z d I + 7 r y L q o 1 u s G E T G h A P I W y y T U W C e n s 0 Y 9 I y m E r 5 E k U y h t k N H F v 8 o S U 1 p 5 j x p x z 1 E 1 p 0 x Y s D I I J O 2 T r n S x V L c h H 1 v 9 l X 6 O x A q U i H P a v M T y k i 4 j O 5 s M k Y G M H m c Y v D w f 2 p D 8 l L L v K d q 3 i y v i r D b A x A n t f 4 A 9 Q S w M E F A A C A A g A r q C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g h V O J J / u x 0 Q E A A B U F A A A T A B w A R m 9 y b X V s Y X M v U 2 V j d G l v b j E u b S C i G A A o o B Q A A A A A A A A A A A A A A A A A A A A A A A A A A A D d U 0 1 v 2 z A M v Q f I f x C 8 S w K 4 x h K 0 x T 7 g w 5 D s 6 7 J l i L F L P R i y x M X C Z N E Q 5 X R p 0 P 8 + O l 7 W r k 6 3 2 w 7 z x f L j M / l I P h G o Y N C J d f + e v R y P x i O q p A c t l P T a Y F F K A p E K C 2 E 8 E v x 8 9 G Y D j p E F b Z M l q r Y G F y Z v j I V k g S 7 w B 0 2 i 5 Y v 8 7 T J f g S d 0 0 u a L z / l 8 N p s / P R d n I m u 9 c R u x 8 q i A K N c y S M m c H Y W z A B T y e 2 U T R d t o G l 8 t w Z r a B P B p F E e x W K B t a 0 f p 8 1 i 8 d g o 1 p 0 t n 8 4 t 5 L D 6 1 G G A d d h b S u 2 P y A R 1 8 m c a 9 / C c R / y N L u J E a S T Q e a 9 w a P k b c U S Z L p q 8 6 L M A 7 k J r 1 T / p + Y 3 H 1 E 3 9 l 7 V p J K z 2 l w b f 3 E 2 e m Q Z 5 a X R r O f Z c v 8 9 L R V / R 1 r z v b N U C T R 2 X E + 3 1 k N H f 5 3 o X L 8 6 R j 3 8 Z i H 8 k N D E E W x h q H e A V m U 4 U h f v 0 I L p u i M i d h i 0 N Y V W h 5 U + D R D o N U 4 7 c H S m + n 4 5 F x p 6 f 0 m + G 6 E R S d I f 6 p 3 3 5 V / Y v d n v 2 v d r O o Z H f 7 u d f A b B H g e z j s k o c C R 7 A 7 H 0 A H 1 4 X i y 0 n D 3 X c h D T J U J 2 I N N q 0 9 l h l 6 W x e X F w V a H k H R g F e 8 1 W N h 1 9 Y l + N 7 u u u m i X L 4 x Q Z 4 g V E h d x B Y l a D p Q Q 4 U t S a c f k P 9 o y R 9 Q S w E C L Q A U A A I A C A C u o I V T 2 h z x e K Q A A A D 1 A A A A E g A A A A A A A A A A A A A A A A A A A A A A Q 2 9 u Z m l n L 1 B h Y 2 t h Z 2 U u e G 1 s U E s B A i 0 A F A A C A A g A r q C F U w / K 6 a u k A A A A 6 Q A A A B M A A A A A A A A A A A A A A A A A 8 A A A A F t D b 2 5 0 Z W 5 0 X 1 R 5 c G V z X S 5 4 b W x Q S w E C L Q A U A A I A C A C u o I V T i S f 7 s d E B A A A V B Q A A E w A A A A A A A A A A A A A A A A D h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G Q A A A A A A A P s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G l v X 2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S G 9 q Y T E h V G F i b G F E a W 7 D o W 1 p Y 2 E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2 V D A x O j M 5 O j A y L j A 2 M j g 3 N T h a I i A v P j x F b n R y e S B U e X B l P S J G a W x s Q 2 9 s d W 1 u V H l w Z X M i I F Z h b H V l P S J z Q X d N R E F 3 T U R B d 0 1 E I i A v P j x F b n R y e S B U e X B l P S J G a W x s Q 2 9 s d W 1 u T m F t Z X M i I F Z h b H V l P S J z W y Z x d W 9 0 O 2 l k J n F 1 b 3 Q 7 L C Z x d W 9 0 O 2 F n Z S Z x d W 9 0 O y w m c X V v d D t n Z W 5 k Z X I m c X V v d D s s J n F 1 b 3 Q 7 a G V p Z 2 h 0 J n F 1 b 3 Q 7 L C Z x d W 9 0 O 3 d l a W d o d C Z x d W 9 0 O y w m c X V v d D t h c F 9 o a S Z x d W 9 0 O y w m c X V v d D t h c F 9 s b y Z x d W 9 0 O y w m c X V v d D t j a G 9 s Z X N 0 Z X J v b C Z x d W 9 0 O y w m c X V v d D t z b W 9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R p b 1 9 i Y X N l L 1 R p c G 8 g Y 2 F t Y m l h Z G 8 u e 2 l k L D B 9 J n F 1 b 3 Q 7 L C Z x d W 9 0 O 1 N l Y 3 R p b 2 4 x L 2 N h c m R p b 1 9 i Y X N l L 1 R p c G 8 g Y 2 F t Y m l h Z G 8 u e 2 F n Z S w x f S Z x d W 9 0 O y w m c X V v d D t T Z W N 0 a W 9 u M S 9 j Y X J k a W 9 f Y m F z Z S 9 U a X B v I G N h b W J p Y W R v L n t n Z W 5 k Z X I s M n 0 m c X V v d D s s J n F 1 b 3 Q 7 U 2 V j d G l v b j E v Y 2 F y Z G l v X 2 J h c 2 U v V G l w b y B j Y W 1 i a W F k b y 5 7 a G V p Z 2 h 0 L D N 9 J n F 1 b 3 Q 7 L C Z x d W 9 0 O 1 N l Y 3 R p b 2 4 x L 2 N h c m R p b 1 9 i Y X N l L 1 R p c G 8 g Y 2 F t Y m l h Z G 8 u e 3 d l a W d o d C w 0 f S Z x d W 9 0 O y w m c X V v d D t T Z W N 0 a W 9 u M S 9 j Y X J k a W 9 f Y m F z Z S 9 U a X B v I G N h b W J p Y W R v L n t h c F 9 o a S w 1 f S Z x d W 9 0 O y w m c X V v d D t T Z W N 0 a W 9 u M S 9 j Y X J k a W 9 f Y m F z Z S 9 U a X B v I G N h b W J p Y W R v L n t h c F 9 s b y w 2 f S Z x d W 9 0 O y w m c X V v d D t T Z W N 0 a W 9 u M S 9 j Y X J k a W 9 f Y m F z Z S 9 U a X B v I G N h b W J p Y W R v L n t j a G 9 s Z X N 0 Z X J v b C w 3 f S Z x d W 9 0 O y w m c X V v d D t T Z W N 0 a W 9 u M S 9 j Y X J k a W 9 f Y m F z Z S 9 U a X B v I G N h b W J p Y W R v L n t z b W 9 r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Y X J k a W 9 f Y m F z Z S 9 U a X B v I G N h b W J p Y W R v L n t p Z C w w f S Z x d W 9 0 O y w m c X V v d D t T Z W N 0 a W 9 u M S 9 j Y X J k a W 9 f Y m F z Z S 9 U a X B v I G N h b W J p Y W R v L n t h Z 2 U s M X 0 m c X V v d D s s J n F 1 b 3 Q 7 U 2 V j d G l v b j E v Y 2 F y Z G l v X 2 J h c 2 U v V G l w b y B j Y W 1 i a W F k b y 5 7 Z 2 V u Z G V y L D J 9 J n F 1 b 3 Q 7 L C Z x d W 9 0 O 1 N l Y 3 R p b 2 4 x L 2 N h c m R p b 1 9 i Y X N l L 1 R p c G 8 g Y 2 F t Y m l h Z G 8 u e 2 h l a W d o d C w z f S Z x d W 9 0 O y w m c X V v d D t T Z W N 0 a W 9 u M S 9 j Y X J k a W 9 f Y m F z Z S 9 U a X B v I G N h b W J p Y W R v L n t 3 Z W l n a H Q s N H 0 m c X V v d D s s J n F 1 b 3 Q 7 U 2 V j d G l v b j E v Y 2 F y Z G l v X 2 J h c 2 U v V G l w b y B j Y W 1 i a W F k b y 5 7 Y X B f a G k s N X 0 m c X V v d D s s J n F 1 b 3 Q 7 U 2 V j d G l v b j E v Y 2 F y Z G l v X 2 J h c 2 U v V G l w b y B j Y W 1 i a W F k b y 5 7 Y X B f b G 8 s N n 0 m c X V v d D s s J n F 1 b 3 Q 7 U 2 V j d G l v b j E v Y 2 F y Z G l v X 2 J h c 2 U v V G l w b y B j Y W 1 i a W F k b y 5 7 Y 2 h v b G V z d G V y b 2 w s N 3 0 m c X V v d D s s J n F 1 b 3 Q 7 U 2 V j d G l v b j E v Y 2 F y Z G l v X 2 J h c 2 U v V G l w b y B j Y W 1 i a W F k b y 5 7 c 2 1 v a 2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m R p b 1 9 i Y X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p b 1 9 i Y X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R p b 1 9 i Y X N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v d m l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Q 2 9 2 a W Q h V G F i b G F E a W 7 D o W 1 p Y 2 E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M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2 V D A y O j A 1 O j I 3 L j g 2 N D Q z M D B a I i A v P j x F b n R y e S B U e X B l P S J G a W x s Q 2 9 s d W 1 u V H l w Z X M i I F Z h b H V l P S J z Q m d r R E F 3 T U Z C U V U 9 I i A v P j x F b n R y e S B U e X B l P S J G a W x s Q 2 9 s d W 1 u T m F t Z X M i I F Z h b H V l P S J z W y Z x d W 9 0 O 2 x v Y 2 F 0 a W 9 u J n F 1 b 3 Q 7 L C Z x d W 9 0 O 2 R h d G U m c X V v d D s s J n F 1 b 3 Q 7 b m V 3 X 2 N h c 2 V z J n F 1 b 3 Q 7 L C Z x d W 9 0 O 2 5 l d 1 9 k Z W F 0 a H M m c X V v d D s s J n F 1 b 3 Q 7 c G 9 w d W x h d G l v b i Z x d W 9 0 O y w m c X V v d D t h Z 2 V k X z Y 1 X 2 9 s Z G V y X 3 B l c m N l b n Q m c X V v d D s s J n F 1 b 3 Q 7 Z 2 R w X 3 B l c l 9 j Y X B p d G E m c X V v d D s s J n F 1 b 3 Q 7 a G 9 z c G l 0 Y W x f Y m V k c 1 9 w Z X J f d G h v d X N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F 9 k Y X R h L 1 R p c G 8 g Y 2 F t Y m l h Z G 8 u e 2 x v Y 2 F 0 a W 9 u L D B 9 J n F 1 b 3 Q 7 L C Z x d W 9 0 O 1 N l Y 3 R p b 2 4 x L 2 N v d m l k X 2 R h d G E v V G l w b y B j Y W 1 i a W F k b y 5 7 Z G F 0 Z S w x f S Z x d W 9 0 O y w m c X V v d D t T Z W N 0 a W 9 u M S 9 j b 3 Z p Z F 9 k Y X R h L 1 R p c G 8 g Y 2 F t Y m l h Z G 8 u e 2 5 l d 1 9 j Y X N l c y w y f S Z x d W 9 0 O y w m c X V v d D t T Z W N 0 a W 9 u M S 9 j b 3 Z p Z F 9 k Y X R h L 1 R p c G 8 g Y 2 F t Y m l h Z G 8 u e 2 5 l d 1 9 k Z W F 0 a H M s M 3 0 m c X V v d D s s J n F 1 b 3 Q 7 U 2 V j d G l v b j E v Y 2 9 2 a W R f Z G F 0 Y S 9 U a X B v I G N h b W J p Y W R v L n t w b 3 B 1 b G F 0 a W 9 u L D R 9 J n F 1 b 3 Q 7 L C Z x d W 9 0 O 1 N l Y 3 R p b 2 4 x L 2 N v d m l k X 2 R h d G E v V G l w b y B j Y W 1 i a W F k b y 5 7 Y W d l Z F 8 2 N V 9 v b G R l c l 9 w Z X J j Z W 5 0 L D V 9 J n F 1 b 3 Q 7 L C Z x d W 9 0 O 1 N l Y 3 R p b 2 4 x L 2 N v d m l k X 2 R h d G E v V G l w b y B j Y W 1 i a W F k b y 5 7 Z 2 R w X 3 B l c l 9 j Y X B p d G E s N n 0 m c X V v d D s s J n F 1 b 3 Q 7 U 2 V j d G l v b j E v Y 2 9 2 a W R f Z G F 0 Y S 9 U a X B v I G N h b W J p Y W R v L n t o b 3 N w a X R h b F 9 i Z W R z X 3 B l c l 9 0 a G 9 1 c 2 F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3 Z p Z F 9 k Y X R h L 1 R p c G 8 g Y 2 F t Y m l h Z G 8 u e 2 x v Y 2 F 0 a W 9 u L D B 9 J n F 1 b 3 Q 7 L C Z x d W 9 0 O 1 N l Y 3 R p b 2 4 x L 2 N v d m l k X 2 R h d G E v V G l w b y B j Y W 1 i a W F k b y 5 7 Z G F 0 Z S w x f S Z x d W 9 0 O y w m c X V v d D t T Z W N 0 a W 9 u M S 9 j b 3 Z p Z F 9 k Y X R h L 1 R p c G 8 g Y 2 F t Y m l h Z G 8 u e 2 5 l d 1 9 j Y X N l c y w y f S Z x d W 9 0 O y w m c X V v d D t T Z W N 0 a W 9 u M S 9 j b 3 Z p Z F 9 k Y X R h L 1 R p c G 8 g Y 2 F t Y m l h Z G 8 u e 2 5 l d 1 9 k Z W F 0 a H M s M 3 0 m c X V v d D s s J n F 1 b 3 Q 7 U 2 V j d G l v b j E v Y 2 9 2 a W R f Z G F 0 Y S 9 U a X B v I G N h b W J p Y W R v L n t w b 3 B 1 b G F 0 a W 9 u L D R 9 J n F 1 b 3 Q 7 L C Z x d W 9 0 O 1 N l Y 3 R p b 2 4 x L 2 N v d m l k X 2 R h d G E v V G l w b y B j Y W 1 i a W F k b y 5 7 Y W d l Z F 8 2 N V 9 v b G R l c l 9 w Z X J j Z W 5 0 L D V 9 J n F 1 b 3 Q 7 L C Z x d W 9 0 O 1 N l Y 3 R p b 2 4 x L 2 N v d m l k X 2 R h d G E v V G l w b y B j Y W 1 i a W F k b y 5 7 Z 2 R w X 3 B l c l 9 j Y X B p d G E s N n 0 m c X V v d D s s J n F 1 b 3 Q 7 U 2 V j d G l v b j E v Y 2 9 2 a W R f Z G F 0 Y S 9 U a X B v I G N h b W J p Y W R v L n t o b 3 N w a X R h b F 9 i Z W R z X 3 B l c l 9 0 a G 9 1 c 2 F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R f Z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F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X 2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o c d P 3 s Q p K t i A u M f n P s 7 c A A A A A A g A A A A A A E G Y A A A A B A A A g A A A A d u 8 n S N q J E J F E 1 n t X a Q h T V E 6 w 3 J 4 a V a u d E l M P x r / 7 X l w A A A A A D o A A A A A C A A A g A A A A c b L m 1 b G E e 4 X K O c f c A p F K 8 z n S S I i r o E z l x + T K k + u e t n 1 Q A A A A K E N N c N n 7 F S s V i L s f R X L U N K T I E D u / 1 b y X n k e A i J 0 y d 4 s 6 q Z h 5 j N n W A T c B 9 O D h g x 2 6 a T I D S z L O w 5 8 E t j u z F 1 M h i g 0 Q Y s 9 1 s 7 v w O q / 8 F d L d d C h A A A A A F E i C 3 D b D V j v r A 7 Y o h d w R / 6 A H / i 6 2 Q L U m N 9 U I K j n I z X C l G L o j C D G 8 R O Q k v r c y M Y q w u m w j t 4 t s A A D e K 7 n 1 r 3 Y Y J Q = = < / D a t a M a s h u p > 
</file>

<file path=customXml/itemProps1.xml><?xml version="1.0" encoding="utf-8"?>
<ds:datastoreItem xmlns:ds="http://schemas.openxmlformats.org/officeDocument/2006/customXml" ds:itemID="{EEFEB478-8070-4432-89EB-6923E509FD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Desv</vt:lpstr>
      <vt:lpstr>Prom</vt:lpstr>
      <vt:lpstr>Covid</vt:lpstr>
      <vt:lpstr>Covid (Italy)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Daniel Ordoñez Avila</dc:creator>
  <cp:lastModifiedBy>Emil Daniel Ordoñez Avila</cp:lastModifiedBy>
  <dcterms:created xsi:type="dcterms:W3CDTF">2021-12-06T01:38:24Z</dcterms:created>
  <dcterms:modified xsi:type="dcterms:W3CDTF">2021-12-06T03:04:52Z</dcterms:modified>
</cp:coreProperties>
</file>