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\OneDrive - Queen Mary, University of London\MSc\DA\source_used\"/>
    </mc:Choice>
  </mc:AlternateContent>
  <xr:revisionPtr revIDLastSave="11" documentId="13_ncr:40009_{D161FAEF-5466-4BCB-A749-EAC8F14B2CAD}" xr6:coauthVersionLast="41" xr6:coauthVersionMax="41" xr10:uidLastSave="{B61DC355-9899-4133-B55E-9EEC98B46AFF}"/>
  <bookViews>
    <workbookView xWindow="-108" yWindow="-108" windowWidth="23256" windowHeight="12576" xr2:uid="{00000000-000D-0000-FFFF-FFFF00000000}"/>
  </bookViews>
  <sheets>
    <sheet name="data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9" i="1"/>
  <c r="Q10" i="1"/>
  <c r="Q11" i="1"/>
  <c r="Q12" i="1"/>
  <c r="Q13" i="1"/>
  <c r="Q14" i="1"/>
  <c r="Q15" i="1"/>
  <c r="Q16" i="1"/>
  <c r="O36" i="1" s="1"/>
  <c r="J16" i="1" s="1"/>
  <c r="Q17" i="1"/>
  <c r="Q18" i="1"/>
  <c r="Q19" i="1"/>
  <c r="Q20" i="1"/>
  <c r="Q21" i="1"/>
  <c r="Q22" i="1"/>
  <c r="Q23" i="1"/>
  <c r="Q8" i="1"/>
  <c r="Q27" i="1" s="1"/>
  <c r="N28" i="1"/>
  <c r="O9" i="1"/>
  <c r="O10" i="1"/>
  <c r="O11" i="1"/>
  <c r="O12" i="1"/>
  <c r="O13" i="1"/>
  <c r="O14" i="1"/>
  <c r="O15" i="1"/>
  <c r="O18" i="1"/>
  <c r="O19" i="1"/>
  <c r="O20" i="1"/>
  <c r="O21" i="1"/>
  <c r="O22" i="1"/>
  <c r="O23" i="1"/>
  <c r="O24" i="1"/>
  <c r="O8" i="1"/>
  <c r="O27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N27" i="1" s="1"/>
  <c r="P32" i="1" l="1"/>
  <c r="J25" i="1"/>
  <c r="J6" i="1"/>
  <c r="J5" i="1" s="1"/>
  <c r="J4" i="1" s="1"/>
  <c r="J3" i="1" s="1"/>
  <c r="J2" i="1" s="1"/>
  <c r="H2" i="1"/>
  <c r="H25" i="1"/>
  <c r="O28" i="1"/>
  <c r="P33" i="1" s="1"/>
</calcChain>
</file>

<file path=xl/sharedStrings.xml><?xml version="1.0" encoding="utf-8"?>
<sst xmlns="http://schemas.openxmlformats.org/spreadsheetml/2006/main" count="21" uniqueCount="18">
  <si>
    <t>year</t>
  </si>
  <si>
    <t>price</t>
  </si>
  <si>
    <t>salesVolume</t>
  </si>
  <si>
    <t>indexPrice</t>
  </si>
  <si>
    <t>rate</t>
  </si>
  <si>
    <t>gdp</t>
  </si>
  <si>
    <t>gdpGrowth</t>
  </si>
  <si>
    <t>numberHousehold</t>
  </si>
  <si>
    <t>affordability</t>
  </si>
  <si>
    <t>medianincome</t>
  </si>
  <si>
    <t>householdratio</t>
  </si>
  <si>
    <t>median</t>
  </si>
  <si>
    <t>mean</t>
  </si>
  <si>
    <t>meanincome</t>
  </si>
  <si>
    <t>medianincomeRatio</t>
  </si>
  <si>
    <t>meanincomeRatio</t>
  </si>
  <si>
    <t>percentage difference of mean vs median income ratio</t>
  </si>
  <si>
    <t>2009 median income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</si>
</sst>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14" fillId="0" borderId="0" xfId="0" applyNumberFormat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="80" zoomScaleNormal="80" workbookViewId="0">
      <selection activeCell="A27" sqref="A27"/>
    </sheetView>
  </sheetViews>
  <sheetFormatPr defaultRowHeight="14.4" x14ac:dyDescent="0.3"/>
  <cols>
    <col min="1" max="1" width="5" bestFit="1" customWidth="1"/>
    <col min="2" max="2" width="9.5546875" bestFit="1" customWidth="1"/>
    <col min="3" max="3" width="12.109375" bestFit="1" customWidth="1"/>
    <col min="4" max="4" width="10.109375" bestFit="1" customWidth="1"/>
    <col min="5" max="5" width="4.5546875" bestFit="1" customWidth="1"/>
    <col min="6" max="6" width="10.5546875" bestFit="1" customWidth="1"/>
    <col min="7" max="7" width="10" bestFit="1" customWidth="1"/>
    <col min="8" max="8" width="17.33203125" bestFit="1" customWidth="1"/>
    <col min="9" max="9" width="11" bestFit="1" customWidth="1"/>
    <col min="10" max="10" width="13.109375" bestFit="1" customWidth="1"/>
    <col min="11" max="11" width="8.88671875" style="5"/>
    <col min="12" max="12" width="5" bestFit="1" customWidth="1"/>
    <col min="13" max="13" width="9.88671875" bestFit="1" customWidth="1"/>
    <col min="14" max="14" width="14.33203125" style="3" bestFit="1" customWidth="1"/>
    <col min="15" max="15" width="18.77734375" style="3" customWidth="1"/>
    <col min="16" max="16" width="11.5546875" bestFit="1" customWidth="1"/>
    <col min="17" max="17" width="16" style="3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  <c r="N1" s="3" t="s">
        <v>10</v>
      </c>
      <c r="O1" s="3" t="s">
        <v>14</v>
      </c>
      <c r="P1" t="s">
        <v>13</v>
      </c>
      <c r="Q1" s="3" t="s">
        <v>15</v>
      </c>
    </row>
    <row r="2" spans="1:17" x14ac:dyDescent="0.3">
      <c r="A2">
        <v>1995</v>
      </c>
      <c r="B2" s="1">
        <v>74721.326874999999</v>
      </c>
      <c r="C2" s="1">
        <v>106850</v>
      </c>
      <c r="D2" s="1">
        <v>18.548293407500001</v>
      </c>
      <c r="E2" s="1">
        <v>6.375</v>
      </c>
      <c r="F2" s="1">
        <v>1336125</v>
      </c>
      <c r="G2" s="1">
        <v>2.5000000000000001E-2</v>
      </c>
      <c r="H2" s="4">
        <f>H3-(H3*N27)</f>
        <v>2869079.4519035066</v>
      </c>
      <c r="I2" s="1"/>
      <c r="J2" s="4">
        <f t="shared" ref="J2:J5" si="0">J3-(J3*O23)</f>
        <v>15247.902508526351</v>
      </c>
      <c r="L2">
        <v>1995</v>
      </c>
    </row>
    <row r="3" spans="1:17" x14ac:dyDescent="0.3">
      <c r="A3">
        <v>1996</v>
      </c>
      <c r="B3" s="1">
        <v>78166.224346666699</v>
      </c>
      <c r="C3" s="1">
        <v>132953</v>
      </c>
      <c r="D3" s="1">
        <v>19.403430375833299</v>
      </c>
      <c r="E3" s="1">
        <v>5.9375</v>
      </c>
      <c r="F3" s="1">
        <v>1410855</v>
      </c>
      <c r="G3" s="1">
        <v>2.5000000000000001E-2</v>
      </c>
      <c r="H3" s="1">
        <v>2887000</v>
      </c>
      <c r="I3" s="1"/>
      <c r="J3" s="4">
        <f t="shared" si="0"/>
        <v>15709.960160299877</v>
      </c>
      <c r="L3">
        <v>1996</v>
      </c>
    </row>
    <row r="4" spans="1:17" x14ac:dyDescent="0.3">
      <c r="A4">
        <v>1997</v>
      </c>
      <c r="B4" s="1">
        <v>89943.920102499993</v>
      </c>
      <c r="C4" s="1">
        <v>154343</v>
      </c>
      <c r="D4" s="1">
        <v>22.327042223333301</v>
      </c>
      <c r="E4" s="1">
        <v>7.25</v>
      </c>
      <c r="F4" s="1">
        <v>1553949</v>
      </c>
      <c r="G4" s="1">
        <v>4.2999999999999997E-2</v>
      </c>
      <c r="H4" s="1">
        <v>2855900</v>
      </c>
      <c r="I4" s="1"/>
      <c r="J4" s="4">
        <f t="shared" si="0"/>
        <v>16114.260605601712</v>
      </c>
      <c r="L4">
        <v>1997</v>
      </c>
      <c r="N4" s="3">
        <f>(H4-H3)/H3</f>
        <v>-1.0772428126082438E-2</v>
      </c>
    </row>
    <row r="5" spans="1:17" x14ac:dyDescent="0.3">
      <c r="A5">
        <v>1998</v>
      </c>
      <c r="B5" s="1">
        <v>102110.611595833</v>
      </c>
      <c r="C5" s="1">
        <v>145942</v>
      </c>
      <c r="D5" s="1">
        <v>25.3472156208333</v>
      </c>
      <c r="E5" s="1">
        <v>6.25</v>
      </c>
      <c r="F5" s="1">
        <v>1641822</v>
      </c>
      <c r="G5" s="1">
        <v>3.3000000000000002E-2</v>
      </c>
      <c r="H5" s="1">
        <v>2872500</v>
      </c>
      <c r="I5" s="1"/>
      <c r="J5" s="4">
        <f t="shared" si="0"/>
        <v>16114.260605601712</v>
      </c>
      <c r="L5">
        <v>1998</v>
      </c>
      <c r="N5" s="3">
        <f t="shared" ref="N5:N24" si="1">(H5-H4)/H4</f>
        <v>5.8125284498756957E-3</v>
      </c>
    </row>
    <row r="6" spans="1:17" x14ac:dyDescent="0.3">
      <c r="A6">
        <v>1999</v>
      </c>
      <c r="B6" s="1">
        <v>115686.259916667</v>
      </c>
      <c r="C6" s="1">
        <v>169076</v>
      </c>
      <c r="D6" s="1">
        <v>28.717138495</v>
      </c>
      <c r="E6" s="1">
        <v>5.5</v>
      </c>
      <c r="F6" s="1">
        <v>1668683</v>
      </c>
      <c r="G6" s="1">
        <v>3.2000000000000001E-2</v>
      </c>
      <c r="H6" s="1">
        <v>2901200</v>
      </c>
      <c r="I6" s="1"/>
      <c r="J6" s="4">
        <f>J7-(J7*O27)</f>
        <v>16114.260605601712</v>
      </c>
      <c r="L6">
        <v>1999</v>
      </c>
      <c r="N6" s="3">
        <f t="shared" si="1"/>
        <v>9.9912967798085287E-3</v>
      </c>
    </row>
    <row r="7" spans="1:17" x14ac:dyDescent="0.3">
      <c r="A7">
        <v>2000</v>
      </c>
      <c r="B7" s="1">
        <v>142006.69325000001</v>
      </c>
      <c r="C7" s="1">
        <v>149269</v>
      </c>
      <c r="D7" s="1">
        <v>35.250736597500001</v>
      </c>
      <c r="E7" s="1">
        <v>6</v>
      </c>
      <c r="F7" s="1">
        <v>1651392</v>
      </c>
      <c r="G7" s="1">
        <v>3.5000000000000003E-2</v>
      </c>
      <c r="H7" s="1">
        <v>2923900</v>
      </c>
      <c r="I7" s="1"/>
      <c r="J7" s="1">
        <v>16600</v>
      </c>
      <c r="L7">
        <v>2000</v>
      </c>
      <c r="N7" s="3">
        <f t="shared" si="1"/>
        <v>7.8243485454294777E-3</v>
      </c>
      <c r="P7">
        <v>25100</v>
      </c>
    </row>
    <row r="8" spans="1:17" x14ac:dyDescent="0.3">
      <c r="A8">
        <v>2001</v>
      </c>
      <c r="B8" s="1">
        <v>159225.79225833301</v>
      </c>
      <c r="C8" s="1">
        <v>162744</v>
      </c>
      <c r="D8" s="1">
        <v>39.525083885833297</v>
      </c>
      <c r="E8" s="1">
        <v>4</v>
      </c>
      <c r="F8" s="1">
        <v>1626218</v>
      </c>
      <c r="G8" s="1">
        <v>2.8000000000000001E-2</v>
      </c>
      <c r="H8" s="1">
        <v>2963800</v>
      </c>
      <c r="I8" s="1"/>
      <c r="J8" s="1">
        <v>17600</v>
      </c>
      <c r="L8">
        <v>2001</v>
      </c>
      <c r="N8" s="3">
        <f t="shared" si="1"/>
        <v>1.3646157529327269E-2</v>
      </c>
      <c r="O8" s="3">
        <f>(J8-J7)/J8</f>
        <v>5.6818181818181816E-2</v>
      </c>
      <c r="P8">
        <v>27100</v>
      </c>
      <c r="Q8" s="3">
        <f>(P8-P7)/P8</f>
        <v>7.3800738007380073E-2</v>
      </c>
    </row>
    <row r="9" spans="1:17" x14ac:dyDescent="0.3">
      <c r="A9">
        <v>2002</v>
      </c>
      <c r="B9" s="1">
        <v>187395.753925</v>
      </c>
      <c r="C9" s="1">
        <v>173993</v>
      </c>
      <c r="D9" s="1">
        <v>46.5177958208333</v>
      </c>
      <c r="E9" s="1">
        <v>4</v>
      </c>
      <c r="F9" s="1">
        <v>1775814</v>
      </c>
      <c r="G9" s="1">
        <v>2.5000000000000001E-2</v>
      </c>
      <c r="H9" s="1">
        <v>2971400</v>
      </c>
      <c r="I9" s="1">
        <v>6.9</v>
      </c>
      <c r="J9" s="1">
        <v>18500</v>
      </c>
      <c r="L9">
        <v>2002</v>
      </c>
      <c r="N9" s="3">
        <f t="shared" si="1"/>
        <v>2.5642755921452191E-3</v>
      </c>
      <c r="O9" s="3">
        <f t="shared" ref="O9:O24" si="2">(J9-J8)/J9</f>
        <v>4.8648648648648651E-2</v>
      </c>
      <c r="P9">
        <v>28800</v>
      </c>
      <c r="Q9" s="3">
        <f t="shared" ref="Q9:Q23" si="3">(P9-P8)/P9</f>
        <v>5.9027777777777776E-2</v>
      </c>
    </row>
    <row r="10" spans="1:17" x14ac:dyDescent="0.3">
      <c r="A10">
        <v>2003</v>
      </c>
      <c r="B10" s="1">
        <v>211100.9216</v>
      </c>
      <c r="C10" s="1">
        <v>153784</v>
      </c>
      <c r="D10" s="1">
        <v>52.4021988916667</v>
      </c>
      <c r="E10" s="1">
        <v>3.75</v>
      </c>
      <c r="F10" s="1">
        <v>2045693</v>
      </c>
      <c r="G10" s="1">
        <v>3.3000000000000002E-2</v>
      </c>
      <c r="H10" s="1">
        <v>2979500</v>
      </c>
      <c r="I10" s="1">
        <v>7.44</v>
      </c>
      <c r="J10" s="1">
        <v>18800</v>
      </c>
      <c r="L10">
        <v>2003</v>
      </c>
      <c r="N10" s="3">
        <f t="shared" si="1"/>
        <v>2.7259877498822106E-3</v>
      </c>
      <c r="O10" s="3">
        <f t="shared" si="2"/>
        <v>1.5957446808510637E-2</v>
      </c>
      <c r="P10">
        <v>28500</v>
      </c>
      <c r="Q10" s="3">
        <f t="shared" si="3"/>
        <v>-1.0526315789473684E-2</v>
      </c>
    </row>
    <row r="11" spans="1:17" x14ac:dyDescent="0.3">
      <c r="A11">
        <v>2004</v>
      </c>
      <c r="B11" s="1">
        <v>228614.03651666699</v>
      </c>
      <c r="C11" s="1">
        <v>163797</v>
      </c>
      <c r="D11" s="1">
        <v>56.749530604166701</v>
      </c>
      <c r="E11" s="1">
        <v>4.75</v>
      </c>
      <c r="F11" s="1">
        <v>2404700</v>
      </c>
      <c r="G11" s="1">
        <v>2.3E-2</v>
      </c>
      <c r="H11" s="1">
        <v>2963300</v>
      </c>
      <c r="I11" s="1">
        <v>7.95</v>
      </c>
      <c r="J11" s="1">
        <v>19100</v>
      </c>
      <c r="L11">
        <v>2004</v>
      </c>
      <c r="N11" s="3">
        <f t="shared" si="1"/>
        <v>-5.4371538848800131E-3</v>
      </c>
      <c r="O11" s="3">
        <f t="shared" si="2"/>
        <v>1.5706806282722512E-2</v>
      </c>
      <c r="P11">
        <v>29100</v>
      </c>
      <c r="Q11" s="3">
        <f t="shared" si="3"/>
        <v>2.0618556701030927E-2</v>
      </c>
    </row>
    <row r="12" spans="1:17" x14ac:dyDescent="0.3">
      <c r="A12">
        <v>2005</v>
      </c>
      <c r="B12" s="1">
        <v>235329.269133333</v>
      </c>
      <c r="C12" s="1">
        <v>136836</v>
      </c>
      <c r="D12" s="1">
        <v>58.416472429999999</v>
      </c>
      <c r="E12" s="1">
        <v>4.5</v>
      </c>
      <c r="F12" s="1">
        <v>2527843</v>
      </c>
      <c r="G12" s="1">
        <v>3.1E-2</v>
      </c>
      <c r="H12" s="1">
        <v>2999900</v>
      </c>
      <c r="I12" s="1">
        <v>8.09</v>
      </c>
      <c r="J12" s="1">
        <v>19000</v>
      </c>
      <c r="L12">
        <v>2005</v>
      </c>
      <c r="N12" s="3">
        <f t="shared" si="1"/>
        <v>1.2351095062936591E-2</v>
      </c>
      <c r="O12" s="3">
        <f t="shared" si="2"/>
        <v>-5.263157894736842E-3</v>
      </c>
      <c r="P12">
        <v>29900</v>
      </c>
      <c r="Q12" s="3">
        <f t="shared" si="3"/>
        <v>2.6755852842809364E-2</v>
      </c>
    </row>
    <row r="13" spans="1:17" x14ac:dyDescent="0.3">
      <c r="A13">
        <v>2006</v>
      </c>
      <c r="B13" s="1">
        <v>251281.177558333</v>
      </c>
      <c r="C13" s="1">
        <v>171450</v>
      </c>
      <c r="D13" s="1">
        <v>62.376261291666701</v>
      </c>
      <c r="E13" s="1">
        <v>5</v>
      </c>
      <c r="F13" s="1">
        <v>2700951</v>
      </c>
      <c r="G13" s="1">
        <v>2.5000000000000001E-2</v>
      </c>
      <c r="H13" s="1">
        <v>3000900</v>
      </c>
      <c r="I13" s="1">
        <v>8.3699999999999992</v>
      </c>
      <c r="J13" s="1">
        <v>20300</v>
      </c>
      <c r="L13">
        <v>2006</v>
      </c>
      <c r="N13" s="3">
        <f t="shared" si="1"/>
        <v>3.3334444481482718E-4</v>
      </c>
      <c r="O13" s="3">
        <f t="shared" si="2"/>
        <v>6.4039408866995079E-2</v>
      </c>
      <c r="P13">
        <v>32800</v>
      </c>
      <c r="Q13" s="3">
        <f t="shared" si="3"/>
        <v>8.8414634146341459E-2</v>
      </c>
    </row>
    <row r="14" spans="1:17" x14ac:dyDescent="0.3">
      <c r="A14">
        <v>2007</v>
      </c>
      <c r="B14" s="1">
        <v>287114.015533333</v>
      </c>
      <c r="C14" s="1">
        <v>165571</v>
      </c>
      <c r="D14" s="1">
        <v>71.271151409166706</v>
      </c>
      <c r="E14" s="1">
        <v>5.5</v>
      </c>
      <c r="F14" s="1">
        <v>3085300</v>
      </c>
      <c r="G14" s="1">
        <v>2.5000000000000001E-2</v>
      </c>
      <c r="H14" s="1">
        <v>3004200</v>
      </c>
      <c r="I14" s="1">
        <v>8.3800000000000008</v>
      </c>
      <c r="J14" s="1">
        <v>20800</v>
      </c>
      <c r="L14">
        <v>2007</v>
      </c>
      <c r="N14" s="3">
        <f t="shared" si="1"/>
        <v>1.0996700989703088E-3</v>
      </c>
      <c r="O14" s="3">
        <f t="shared" si="2"/>
        <v>2.403846153846154E-2</v>
      </c>
      <c r="P14">
        <v>34700</v>
      </c>
      <c r="Q14" s="3">
        <f t="shared" si="3"/>
        <v>5.4755043227665709E-2</v>
      </c>
    </row>
    <row r="15" spans="1:17" x14ac:dyDescent="0.3">
      <c r="A15">
        <v>2008</v>
      </c>
      <c r="B15" s="1">
        <v>282959.01209999999</v>
      </c>
      <c r="C15" s="1">
        <v>80921</v>
      </c>
      <c r="D15" s="1">
        <v>70.239742759166703</v>
      </c>
      <c r="E15" s="1">
        <v>2</v>
      </c>
      <c r="F15" s="1">
        <v>2934747</v>
      </c>
      <c r="G15" s="1">
        <v>-3.0000000000000001E-3</v>
      </c>
      <c r="H15" s="1">
        <v>3062600</v>
      </c>
      <c r="I15" s="1">
        <v>8.52</v>
      </c>
      <c r="J15" s="1">
        <v>21800</v>
      </c>
      <c r="L15">
        <v>2008</v>
      </c>
      <c r="N15" s="3">
        <f t="shared" si="1"/>
        <v>1.9439451434658146E-2</v>
      </c>
      <c r="O15" s="3">
        <f t="shared" si="2"/>
        <v>4.5871559633027525E-2</v>
      </c>
      <c r="P15">
        <v>37400</v>
      </c>
      <c r="Q15" s="3">
        <f t="shared" si="3"/>
        <v>7.2192513368983954E-2</v>
      </c>
    </row>
    <row r="16" spans="1:17" x14ac:dyDescent="0.3">
      <c r="A16">
        <v>2009</v>
      </c>
      <c r="B16" s="1">
        <v>257853.75649999999</v>
      </c>
      <c r="C16" s="1">
        <v>75231</v>
      </c>
      <c r="D16" s="1">
        <v>64.007791766666699</v>
      </c>
      <c r="E16" s="1">
        <v>0.5</v>
      </c>
      <c r="F16" s="1">
        <v>2403357</v>
      </c>
      <c r="G16" s="1">
        <v>-4.2000000000000003E-2</v>
      </c>
      <c r="H16" s="1">
        <v>3085300</v>
      </c>
      <c r="I16" s="1">
        <v>7.83</v>
      </c>
      <c r="J16" s="4">
        <f>J15+(J15*O36)</f>
        <v>21178.67065510021</v>
      </c>
      <c r="L16">
        <v>2009</v>
      </c>
      <c r="N16" s="3">
        <f t="shared" si="1"/>
        <v>7.4120028733755628E-3</v>
      </c>
      <c r="P16">
        <v>33430</v>
      </c>
      <c r="Q16" s="3">
        <f t="shared" si="3"/>
        <v>-0.11875560873466946</v>
      </c>
    </row>
    <row r="17" spans="1:17" x14ac:dyDescent="0.3">
      <c r="A17">
        <v>2010</v>
      </c>
      <c r="B17" s="1">
        <v>284543.12805</v>
      </c>
      <c r="C17" s="1">
        <v>91933</v>
      </c>
      <c r="D17" s="1">
        <v>70.632972492500002</v>
      </c>
      <c r="E17" s="1">
        <v>0.5</v>
      </c>
      <c r="F17" s="1">
        <v>2455309</v>
      </c>
      <c r="G17" s="1">
        <v>1.7000000000000001E-2</v>
      </c>
      <c r="H17" s="1">
        <v>3090300</v>
      </c>
      <c r="I17" s="1">
        <v>8.75</v>
      </c>
      <c r="J17" s="1">
        <v>23400</v>
      </c>
      <c r="L17">
        <v>2010</v>
      </c>
      <c r="N17" s="3">
        <f t="shared" si="1"/>
        <v>1.6205879493080089E-3</v>
      </c>
      <c r="P17">
        <v>39800</v>
      </c>
      <c r="Q17" s="3">
        <f t="shared" si="3"/>
        <v>0.16005025125628142</v>
      </c>
    </row>
    <row r="18" spans="1:17" x14ac:dyDescent="0.3">
      <c r="A18">
        <v>2011</v>
      </c>
      <c r="B18" s="1">
        <v>290551.08048333297</v>
      </c>
      <c r="C18" s="1">
        <v>90041</v>
      </c>
      <c r="D18" s="1">
        <v>72.124344089999994</v>
      </c>
      <c r="E18" s="1">
        <v>0.5</v>
      </c>
      <c r="F18" s="1">
        <v>2635799</v>
      </c>
      <c r="G18" s="1">
        <v>1.6E-2</v>
      </c>
      <c r="H18" s="1">
        <v>3180600</v>
      </c>
      <c r="I18" s="1">
        <v>9.18</v>
      </c>
      <c r="J18" s="1">
        <v>23300</v>
      </c>
      <c r="L18">
        <v>2011</v>
      </c>
      <c r="N18" s="3">
        <f t="shared" si="1"/>
        <v>2.9220464032618191E-2</v>
      </c>
      <c r="O18" s="3">
        <f t="shared" si="2"/>
        <v>-4.2918454935622317E-3</v>
      </c>
      <c r="P18">
        <v>37700</v>
      </c>
      <c r="Q18" s="3">
        <f t="shared" si="3"/>
        <v>-5.5702917771883291E-2</v>
      </c>
    </row>
    <row r="19" spans="1:17" x14ac:dyDescent="0.3">
      <c r="A19">
        <v>2012</v>
      </c>
      <c r="B19" s="1">
        <v>303927.32912499999</v>
      </c>
      <c r="C19" s="1">
        <v>93988</v>
      </c>
      <c r="D19" s="1">
        <v>75.444769392500007</v>
      </c>
      <c r="E19" s="1">
        <v>0.5</v>
      </c>
      <c r="F19" s="1">
        <v>2677082</v>
      </c>
      <c r="G19" s="1">
        <v>1.4E-2</v>
      </c>
      <c r="H19" s="1">
        <v>3188600</v>
      </c>
      <c r="I19" s="1">
        <v>9.15</v>
      </c>
      <c r="J19" s="1">
        <v>23800</v>
      </c>
      <c r="L19">
        <v>2012</v>
      </c>
      <c r="N19" s="3">
        <f t="shared" si="1"/>
        <v>2.5152486952147394E-3</v>
      </c>
      <c r="O19" s="3">
        <f t="shared" si="2"/>
        <v>2.100840336134454E-2</v>
      </c>
      <c r="P19">
        <v>39100</v>
      </c>
      <c r="Q19" s="3">
        <f t="shared" si="3"/>
        <v>3.5805626598465472E-2</v>
      </c>
    </row>
    <row r="20" spans="1:17" x14ac:dyDescent="0.3">
      <c r="A20">
        <v>2013</v>
      </c>
      <c r="B20" s="1">
        <v>329167.88192499999</v>
      </c>
      <c r="C20" s="1">
        <v>115459</v>
      </c>
      <c r="D20" s="1">
        <v>81.710305599999998</v>
      </c>
      <c r="E20" s="1">
        <v>0.5</v>
      </c>
      <c r="F20" s="1">
        <v>2755356</v>
      </c>
      <c r="G20" s="1">
        <v>0.02</v>
      </c>
      <c r="H20" s="1">
        <v>3210300</v>
      </c>
      <c r="I20" s="1">
        <v>9.6199999999999992</v>
      </c>
      <c r="J20" s="1">
        <v>24600</v>
      </c>
      <c r="L20">
        <v>2013</v>
      </c>
      <c r="N20" s="3">
        <f t="shared" si="1"/>
        <v>6.8054945744213764E-3</v>
      </c>
      <c r="O20" s="3">
        <f t="shared" si="2"/>
        <v>3.2520325203252036E-2</v>
      </c>
      <c r="P20">
        <v>39900</v>
      </c>
      <c r="Q20" s="3">
        <f t="shared" si="3"/>
        <v>2.0050125313283207E-2</v>
      </c>
    </row>
    <row r="21" spans="1:17" x14ac:dyDescent="0.3">
      <c r="A21">
        <v>2014</v>
      </c>
      <c r="B21" s="1">
        <v>386124.33551666699</v>
      </c>
      <c r="C21" s="1">
        <v>126356</v>
      </c>
      <c r="D21" s="1">
        <v>95.848772580833298</v>
      </c>
      <c r="E21" s="1">
        <v>0.5</v>
      </c>
      <c r="F21" s="1">
        <v>3036310</v>
      </c>
      <c r="G21" s="1">
        <v>2.9000000000000001E-2</v>
      </c>
      <c r="H21" s="1">
        <v>3225000</v>
      </c>
      <c r="I21" s="1">
        <v>10.77</v>
      </c>
      <c r="J21" s="1">
        <v>25600</v>
      </c>
      <c r="L21">
        <v>2014</v>
      </c>
      <c r="N21" s="3">
        <f t="shared" si="1"/>
        <v>4.5790113073544527E-3</v>
      </c>
      <c r="O21" s="3">
        <f t="shared" si="2"/>
        <v>3.90625E-2</v>
      </c>
      <c r="P21">
        <v>43300</v>
      </c>
      <c r="Q21" s="3">
        <f t="shared" si="3"/>
        <v>7.8521939953810627E-2</v>
      </c>
    </row>
    <row r="22" spans="1:17" x14ac:dyDescent="0.3">
      <c r="A22">
        <v>2015</v>
      </c>
      <c r="B22" s="1">
        <v>425134.161716667</v>
      </c>
      <c r="C22" s="1">
        <v>120358</v>
      </c>
      <c r="D22" s="1">
        <v>105.53229792499999</v>
      </c>
      <c r="E22" s="1">
        <v>0.5</v>
      </c>
      <c r="F22" s="1">
        <v>2897060</v>
      </c>
      <c r="G22" s="1">
        <v>2.3E-2</v>
      </c>
      <c r="H22" s="1">
        <v>3253000</v>
      </c>
      <c r="I22" s="1">
        <v>11.78</v>
      </c>
      <c r="J22" s="1">
        <v>26400</v>
      </c>
      <c r="L22">
        <v>2015</v>
      </c>
      <c r="N22" s="3">
        <f t="shared" si="1"/>
        <v>8.6821705426356581E-3</v>
      </c>
      <c r="O22" s="3">
        <f t="shared" si="2"/>
        <v>3.0303030303030304E-2</v>
      </c>
      <c r="P22">
        <v>44000</v>
      </c>
      <c r="Q22" s="3">
        <f t="shared" si="3"/>
        <v>1.5909090909090907E-2</v>
      </c>
    </row>
    <row r="23" spans="1:17" x14ac:dyDescent="0.3">
      <c r="A23">
        <v>2016</v>
      </c>
      <c r="B23" s="1">
        <v>467502.88020000001</v>
      </c>
      <c r="C23" s="1">
        <v>104805</v>
      </c>
      <c r="D23" s="1">
        <v>116.049615658333</v>
      </c>
      <c r="E23" s="1">
        <v>0.25</v>
      </c>
      <c r="F23" s="1">
        <v>2660687</v>
      </c>
      <c r="G23" s="1">
        <v>1.7999999999999999E-2</v>
      </c>
      <c r="H23" s="1">
        <v>3276400</v>
      </c>
      <c r="I23" s="1">
        <v>12.91</v>
      </c>
      <c r="J23" s="1">
        <v>27200</v>
      </c>
      <c r="L23">
        <v>2016</v>
      </c>
      <c r="N23" s="3">
        <f t="shared" si="1"/>
        <v>7.1933599754073164E-3</v>
      </c>
      <c r="O23" s="3">
        <f t="shared" si="2"/>
        <v>2.9411764705882353E-2</v>
      </c>
      <c r="P23">
        <v>46700</v>
      </c>
      <c r="Q23" s="3">
        <f t="shared" si="3"/>
        <v>5.7815845824411134E-2</v>
      </c>
    </row>
    <row r="24" spans="1:17" x14ac:dyDescent="0.3">
      <c r="A24">
        <v>2017</v>
      </c>
      <c r="B24" s="1">
        <v>480240.15786666702</v>
      </c>
      <c r="C24" s="1">
        <v>96023</v>
      </c>
      <c r="D24" s="1">
        <v>119.211427591667</v>
      </c>
      <c r="E24" s="1">
        <v>0.5</v>
      </c>
      <c r="F24" s="1">
        <v>2622434</v>
      </c>
      <c r="G24" s="1">
        <v>1.7999999999999999E-2</v>
      </c>
      <c r="H24" s="1">
        <v>3285400</v>
      </c>
      <c r="I24" s="1">
        <v>13.24</v>
      </c>
      <c r="J24" s="1">
        <v>27900</v>
      </c>
      <c r="L24">
        <v>2017</v>
      </c>
      <c r="N24" s="3">
        <f t="shared" si="1"/>
        <v>2.7469173483091196E-3</v>
      </c>
      <c r="O24" s="3">
        <f t="shared" si="2"/>
        <v>2.5089605734767026E-2</v>
      </c>
    </row>
    <row r="25" spans="1:17" x14ac:dyDescent="0.3">
      <c r="A25">
        <v>2018</v>
      </c>
      <c r="B25" s="1">
        <v>478444.51251666702</v>
      </c>
      <c r="C25" s="1"/>
      <c r="D25" s="1">
        <v>118.76568924999999</v>
      </c>
      <c r="E25" s="1">
        <v>0.75</v>
      </c>
      <c r="F25" s="1">
        <v>2822817</v>
      </c>
      <c r="G25" s="1">
        <v>1.4E-2</v>
      </c>
      <c r="H25" s="4">
        <f>H24+H24*N27</f>
        <v>3305793.5464898576</v>
      </c>
      <c r="I25" s="1"/>
      <c r="J25" s="4">
        <f>J24+(J24*O27)</f>
        <v>28716.393319500738</v>
      </c>
      <c r="L25">
        <v>2018</v>
      </c>
    </row>
    <row r="27" spans="1:17" x14ac:dyDescent="0.3">
      <c r="M27" t="s">
        <v>12</v>
      </c>
      <c r="N27" s="3">
        <f>AVERAGE(N4:N24)</f>
        <v>6.2073252845490602E-3</v>
      </c>
      <c r="O27" s="3">
        <f>AVERAGE(O4:O24)</f>
        <v>2.9261409301101667E-2</v>
      </c>
      <c r="P27" s="3"/>
      <c r="Q27" s="3">
        <f>AVERAGE(Q4:Q24)</f>
        <v>3.6170822101956601E-2</v>
      </c>
    </row>
    <row r="28" spans="1:17" hidden="1" x14ac:dyDescent="0.3">
      <c r="M28" t="s">
        <v>11</v>
      </c>
      <c r="N28" s="3">
        <f>MEDIAN(N2:N25)</f>
        <v>5.8125284498756957E-3</v>
      </c>
      <c r="O28" s="3">
        <f>MEDIAN(O2:O25)</f>
        <v>2.9411764705882353E-2</v>
      </c>
      <c r="Q28" s="3">
        <f>MEDIAN(Q2:Q25)</f>
        <v>4.5280334913065587E-2</v>
      </c>
    </row>
    <row r="29" spans="1:17" hidden="1" x14ac:dyDescent="0.3"/>
    <row r="30" spans="1:17" hidden="1" x14ac:dyDescent="0.3"/>
    <row r="31" spans="1:17" x14ac:dyDescent="0.3">
      <c r="O31" s="3" t="s">
        <v>16</v>
      </c>
    </row>
    <row r="32" spans="1:17" x14ac:dyDescent="0.3">
      <c r="O32" s="3" t="s">
        <v>12</v>
      </c>
      <c r="P32" s="2">
        <f>ABS((O27-Q27)/O27)</f>
        <v>0.23612713693167203</v>
      </c>
    </row>
    <row r="33" spans="15:16" x14ac:dyDescent="0.3">
      <c r="O33" s="3" t="s">
        <v>11</v>
      </c>
      <c r="P33" s="2">
        <f>ABS((O28-Q28)/O28)</f>
        <v>0.53953138704422998</v>
      </c>
    </row>
    <row r="35" spans="15:16" x14ac:dyDescent="0.3">
      <c r="O35" s="3" t="s">
        <v>17</v>
      </c>
    </row>
    <row r="36" spans="15:16" x14ac:dyDescent="0.3">
      <c r="O36" s="3">
        <f>Q16*24%</f>
        <v>-2.8501346096320671E-2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1C6B-E85B-41B8-BB59-3BB1C32BDA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Hinanto</dc:creator>
  <cp:lastModifiedBy>Theodore Hinanto</cp:lastModifiedBy>
  <dcterms:created xsi:type="dcterms:W3CDTF">2019-03-28T00:34:47Z</dcterms:created>
  <dcterms:modified xsi:type="dcterms:W3CDTF">2019-03-28T02:06:44Z</dcterms:modified>
</cp:coreProperties>
</file>