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embeddings/oleObject5.bin" ContentType="application/vnd.openxmlformats-officedocument.oleObject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embeddings/oleObject6.bin" ContentType="application/vnd.openxmlformats-officedocument.oleObject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embeddings/oleObject8.bin" ContentType="application/vnd.openxmlformats-officedocument.oleObject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tables/table10.xml" ContentType="application/vnd.openxmlformats-officedocument.spreadsheetml.table+xml"/>
  <Override PartName="/xl/drawings/drawing10.xml" ContentType="application/vnd.openxmlformats-officedocument.drawing+xml"/>
  <Override PartName="/xl/embeddings/oleObject11.bin" ContentType="application/vnd.openxmlformats-officedocument.oleObject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embeddings/oleObject12.bin" ContentType="application/vnd.openxmlformats-officedocument.oleObject"/>
  <Override PartName="/xl/tables/table12.xml" ContentType="application/vnd.openxmlformats-officedocument.spreadsheetml.table+xml"/>
  <Override PartName="/xl/drawings/drawing12.xml" ContentType="application/vnd.openxmlformats-officedocument.drawing+xml"/>
  <Override PartName="/xl/embeddings/oleObject13.bin" ContentType="application/vnd.openxmlformats-officedocument.oleObject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embeddings/oleObject14.bin" ContentType="application/vnd.openxmlformats-officedocument.oleObject"/>
  <Override PartName="/xl/tables/table14.xml" ContentType="application/vnd.openxmlformats-officedocument.spreadsheetml.table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embeddings/oleObject15.bin" ContentType="application/vnd.openxmlformats-officedocument.oleObject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edouard_godineau_syngenta_com/Documents/Documents/GitHub/recommendations/"/>
    </mc:Choice>
  </mc:AlternateContent>
  <xr:revisionPtr revIDLastSave="4" documentId="8_{42977658-7038-4E99-9138-249B43B0D8FC}" xr6:coauthVersionLast="47" xr6:coauthVersionMax="47" xr10:uidLastSave="{BFE0617E-BAA1-44AE-BD62-ACEE7001EE5F}"/>
  <bookViews>
    <workbookView xWindow="1125" yWindow="0" windowWidth="21600" windowHeight="12510" tabRatio="774" firstSheet="2" activeTab="2" xr2:uid="{00000000-000D-0000-FFFF-FFFF00000000}"/>
  </bookViews>
  <sheets>
    <sheet name="Green Solvents" sheetId="20" r:id="rId1"/>
    <sheet name="Amide coupling" sheetId="2" r:id="rId2"/>
    <sheet name="Amide_coupling" sheetId="31" r:id="rId3"/>
    <sheet name="Buchwald" sheetId="18" r:id="rId4"/>
    <sheet name="Chan-Lam" sheetId="19" r:id="rId5"/>
    <sheet name="Cyanation" sheetId="21" r:id="rId6"/>
    <sheet name="Mitsunobu" sheetId="22" r:id="rId7"/>
    <sheet name="Negishi" sheetId="23" r:id="rId8"/>
    <sheet name="SNAr" sheetId="24" r:id="rId9"/>
    <sheet name="Sonogashira" sheetId="25" r:id="rId10"/>
    <sheet name="Suzuki" sheetId="26" r:id="rId11"/>
    <sheet name="Stille" sheetId="27" r:id="rId12"/>
    <sheet name="Ullmann" sheetId="28" r:id="rId13"/>
    <sheet name="Summary Ma's ligands" sheetId="29" r:id="rId14"/>
    <sheet name="Ma's ligands - list" sheetId="30" r:id="rId15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0" hidden="1">13</definedName>
    <definedName name="ixlNextC" localSheetId="14" hidden="1">25</definedName>
    <definedName name="ixlNextC" localSheetId="6" hidden="1">7</definedName>
    <definedName name="ixlNextC" localSheetId="7" hidden="1">4</definedName>
    <definedName name="ixlNextC" localSheetId="8" hidden="1">4</definedName>
    <definedName name="ixlNextC" localSheetId="9" hidden="1">4</definedName>
    <definedName name="ixlNextC" localSheetId="11" hidden="1">4</definedName>
    <definedName name="ixlNextC" localSheetId="10" hidden="1">4</definedName>
    <definedName name="ixlNextC" localSheetId="12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0" l="1"/>
  <c r="D19" i="20"/>
  <c r="D18" i="20"/>
  <c r="D14" i="20"/>
  <c r="D13" i="20"/>
  <c r="D12" i="20"/>
  <c r="D11" i="20"/>
  <c r="D10" i="20"/>
  <c r="D9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7" i="26"/>
  <c r="G25" i="26"/>
  <c r="F25" i="26"/>
  <c r="E27" i="26"/>
  <c r="D27" i="26"/>
  <c r="E25" i="26"/>
  <c r="D25" i="26"/>
  <c r="E14" i="22"/>
  <c r="E13" i="22"/>
  <c r="C14" i="22"/>
  <c r="C13" i="22"/>
  <c r="G19" i="2"/>
  <c r="G20" i="2"/>
  <c r="E20" i="2"/>
  <c r="E19" i="2"/>
  <c r="C20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0182950984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0182950984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0182950984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0182950984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0" shapeId="0" xr:uid="{D90370DB-6C22-4FA7-8631-817B5D48EF1F}">
      <text>
        <r>
          <rPr>
            <sz val="9"/>
            <color indexed="81"/>
            <rFont val="Tahoma"/>
            <family val="2"/>
          </rPr>
          <t>Insight iXlW00004C0000009R0182950984S00000049P00504LAocjBAQBF1NjaVRlZ2ljLmRhdGEuTW9sZWN1bGUBbQF/ARJTY2lUZWdpYy5Nb2xlY3VsZQAAAQFkAv5qAQAAAAIAAhgYAAAA/AQA/AACAAAAAAAA8L8Cx7q4jQZwI0ACjnVxGw3gGMAAAAAAGAAAAPwMAPwAAgAAAAAAAPC/AqUsQxzroiRAAo51cRsN4BjAAAAAABwAAAD8DAD8AAIAAAAAAADwvwISFD/G3NUlQAKOdXEbDeAYwAAAAAAYAAAA/AQA/AACAAAAAAAA8L8CSgwCK4fWIkACpN++DpzzGsAAAAAAGAAAAPwEAPwAAgAAAAAAAPC/AkoMAiuH1iJAAlwgQfFjzBbAAAAAABgAAAD8BAD8AAIAAAAAAADwvwJb07zjFD0iQAKOdXEbDeAYwAAAAAAUAAQEAAAAAAAABAgMAAAAAAAAAAwEAAAAAAAAABAEAAAAAAAAABQEAAAAAAAAAAABAAAAAAAAAAAAAAAAAAAAAAAAAAAA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0182950984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0182950984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0182950984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0182950984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0182950984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0182950984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0182950984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0182950984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9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0000019R0182951000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19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0000019R0182951000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19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0000019R0182951000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0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0000020R0182951000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0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0000020R0182951000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0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0000020R0182951000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0182951017S00000008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0182951017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0182951017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0182951017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5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0000025R0182951034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5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0000025R0182951034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5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0000025R0182951034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5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0000025R0182951034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7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0000027R0182951034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7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0000027R0182951034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7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0000027R0182951034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0182951047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0182951047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0182951047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0182951047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0182951047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0182951047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0182951047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0182951047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0182951047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0182951047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0182951047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0182951048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0182951048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0182951048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0182951048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0182951048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0182951048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0182951048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0182951048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0182951048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0182951048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0182951048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0182951048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0182951048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0182951048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0182951048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0182951048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0182951048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0182951048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0182951048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0182951048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0182951048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0182951048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0182951048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0182951048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<sst xmlns="http://schemas.openxmlformats.org/spreadsheetml/2006/main" count="1059" uniqueCount="638">
  <si>
    <t>Replacement</t>
  </si>
  <si>
    <t>Bp</t>
  </si>
  <si>
    <t>Dimethyl carbonate (DMC)</t>
  </si>
  <si>
    <t>Sulfolane</t>
  </si>
  <si>
    <t>DMSO, DMF, DMAC, NMP</t>
  </si>
  <si>
    <t>Cyrene</t>
  </si>
  <si>
    <t>DMF, NMP</t>
  </si>
  <si>
    <t>d-Limonene</t>
  </si>
  <si>
    <t>DMF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</si>
  <si>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</si>
  <si>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</si>
  <si>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</si>
  <si>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</si>
  <si>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</si>
  <si>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</si>
  <si>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</si>
  <si>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Solvent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</si>
  <si>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</si>
  <si>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</si>
  <si>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</si>
  <si>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</si>
  <si>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</si>
  <si>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</si>
  <si>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</si>
  <si>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1.8 equiv.</t>
  </si>
  <si>
    <t>ACN or ethyl acetate</t>
  </si>
  <si>
    <t>RT (up to 60 °C)</t>
  </si>
  <si>
    <t>19-51633</t>
  </si>
  <si>
    <t>DIPEA 2.0 equiv.</t>
  </si>
  <si>
    <t>COMU(R) 1.5 equiv.</t>
  </si>
  <si>
    <t>22-44064</t>
  </si>
  <si>
    <t>NMI 3.0 equiv.</t>
  </si>
  <si>
    <t>TCFH 2.0 equiv.</t>
  </si>
  <si>
    <t>RT</t>
  </si>
  <si>
    <t>22-6615</t>
  </si>
  <si>
    <t>hindered carboxylic acids with non-nucleophilic amines</t>
  </si>
  <si>
    <t>Acid chloride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</si>
  <si>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</si>
  <si>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-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</si>
  <si>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</si>
  <si>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</si>
  <si>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</si>
  <si>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</si>
  <si>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</si>
  <si>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</si>
  <si>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</si>
  <si>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</si>
  <si>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</si>
  <si>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</si>
  <si>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</si>
  <si>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</si>
  <si>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</si>
  <si>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</si>
  <si>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</si>
  <si>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</si>
  <si>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</si>
  <si>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</si>
  <si>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</si>
  <si>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</si>
  <si>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</si>
  <si>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</si>
  <si>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</si>
  <si>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</si>
  <si>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</si>
  <si>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</si>
  <si>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</si>
  <si>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</si>
  <si>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</si>
  <si>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</si>
  <si>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</si>
  <si>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</si>
  <si>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</si>
  <si>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</si>
  <si>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</si>
  <si>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</si>
  <si>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</si>
  <si>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</si>
  <si>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</si>
  <si>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</si>
  <si>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</si>
  <si>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</si>
  <si>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</si>
  <si>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90 °C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</si>
  <si>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</si>
  <si>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</si>
  <si>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</si>
  <si>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</si>
  <si>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water</t>
    </r>
  </si>
  <si>
    <t>J. Org. Chem. 2014, 79, 5351</t>
  </si>
  <si>
    <t>R2-SH</t>
  </si>
  <si>
    <t>XantPhos precat. 0.05 equiv.</t>
  </si>
  <si>
    <t>dioxane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</si>
  <si>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</si>
  <si>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</si>
  <si>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</si>
  <si>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</si>
  <si>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</si>
  <si>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</si>
  <si>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</si>
  <si>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</si>
  <si>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</si>
  <si>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</si>
  <si>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</si>
  <si>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</si>
  <si>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</si>
  <si>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</si>
  <si>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</si>
  <si>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</si>
  <si>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</si>
  <si>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</si>
  <si>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</si>
  <si>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</si>
  <si>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</si>
  <si>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</si>
  <si>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</si>
  <si>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</si>
  <si>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</si>
  <si>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</si>
  <si>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</si>
  <si>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</si>
  <si>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</si>
  <si>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</si>
  <si>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</si>
  <si>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</si>
  <si>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</si>
  <si>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</si>
  <si>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</si>
  <si>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</si>
  <si>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</si>
  <si>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</si>
  <si>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</si>
  <si>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</si>
  <si>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</si>
  <si>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</si>
  <si>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</si>
  <si>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</si>
  <si>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</si>
  <si>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</si>
  <si>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</si>
  <si>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</si>
  <si>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</si>
  <si>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</si>
  <si>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</si>
  <si>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</si>
  <si>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</si>
  <si>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</si>
  <si>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</si>
  <si>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</si>
  <si>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</si>
  <si>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</si>
  <si>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</si>
  <si>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</si>
  <si>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</si>
  <si>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</si>
  <si>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</si>
  <si>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</si>
  <si>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</si>
  <si>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</si>
  <si>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</si>
  <si>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</si>
  <si>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</si>
  <si>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</si>
  <si>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</si>
  <si>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</si>
  <si>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rPr>
        <sz val="11"/>
        <color rgb="FF000000"/>
        <rFont val="Calibri"/>
        <family val="2"/>
      </rP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</si>
  <si>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t>XantPhos Pd G3 0.05 equiv.</t>
  </si>
  <si>
    <t>PNHS (reductant) 3.0 equiv.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</si>
  <si>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</si>
  <si>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</si>
  <si>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23-199</t>
  </si>
  <si>
    <t>Need the reductant to work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</si>
  <si>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</si>
  <si>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</si>
  <si>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</si>
  <si>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</si>
  <si>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</si>
  <si>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</si>
  <si>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</si>
  <si>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</si>
  <si>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</si>
  <si>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</si>
  <si>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</si>
  <si>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</si>
  <si>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</si>
  <si>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</si>
  <si>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</si>
  <si>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RT to reflux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</si>
  <si>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</si>
  <si>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</si>
  <si>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</si>
  <si>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</si>
  <si>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</si>
  <si>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</si>
  <si>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</si>
  <si>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</si>
  <si>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</si>
  <si>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</si>
  <si>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</si>
  <si>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</si>
  <si>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</si>
  <si>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</si>
  <si>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</si>
  <si>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t>amine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</si>
  <si>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</si>
  <si>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DMSO</t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</si>
  <si>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</si>
  <si>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</si>
  <si>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</si>
  <si>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ACN</t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</si>
  <si>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</si>
  <si>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</si>
  <si>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</si>
  <si>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</si>
  <si>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</si>
  <si>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</si>
  <si>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</si>
  <si>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</si>
  <si>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</si>
  <si>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</si>
  <si>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</si>
  <si>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</si>
  <si>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</si>
  <si>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</si>
  <si>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</si>
  <si>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</si>
  <si>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</si>
  <si>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</si>
  <si>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</si>
  <si>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</si>
  <si>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</si>
  <si>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</si>
  <si>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</si>
  <si>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</si>
  <si>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</si>
  <si>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</si>
  <si>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</si>
  <si>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</si>
  <si>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</si>
  <si>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</si>
  <si>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</si>
  <si>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</si>
  <si>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</si>
  <si>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</si>
  <si>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</si>
  <si>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</si>
  <si>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</si>
  <si>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</si>
  <si>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</si>
  <si>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</si>
  <si>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</si>
  <si>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</si>
  <si>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</si>
  <si>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</si>
  <si>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</si>
  <si>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</si>
  <si>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</si>
  <si>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</si>
  <si>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</si>
  <si>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</si>
  <si>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</si>
  <si>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</si>
  <si>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</si>
  <si>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</si>
  <si>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</si>
  <si>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</si>
  <si>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</si>
  <si>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</si>
  <si>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</si>
  <si>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</si>
  <si>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</si>
  <si>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</si>
  <si>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</si>
  <si>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</si>
  <si>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</si>
  <si>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</si>
  <si>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</si>
  <si>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</si>
  <si>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</si>
  <si>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</si>
  <si>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</si>
  <si>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</si>
  <si>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</si>
  <si>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</si>
  <si>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</si>
  <si>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</si>
  <si>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</si>
  <si>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</si>
  <si>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</si>
  <si>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</si>
  <si>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</si>
  <si>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</si>
  <si>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</si>
  <si>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</si>
  <si>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</si>
  <si>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</si>
  <si>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</si>
  <si>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</si>
  <si>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</si>
  <si>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</si>
  <si>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</si>
  <si>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</si>
  <si>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</si>
  <si>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</si>
  <si>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</si>
  <si>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</si>
  <si>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</si>
  <si>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</si>
  <si>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</si>
  <si>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</si>
  <si>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</si>
  <si>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</si>
  <si>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</si>
  <si>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</si>
  <si>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</si>
  <si>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</si>
  <si>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</si>
  <si>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</si>
  <si>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</si>
  <si>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</si>
  <si>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</si>
  <si>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</si>
  <si>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</si>
  <si>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</si>
  <si>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</si>
  <si>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</si>
  <si>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</si>
  <si>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</si>
  <si>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</si>
  <si>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</si>
  <si>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</si>
  <si>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</si>
  <si>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</si>
  <si>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</si>
  <si>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</si>
  <si>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</si>
  <si>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</si>
  <si>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</si>
  <si>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</si>
  <si>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</si>
  <si>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</si>
  <si>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</si>
  <si>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</si>
  <si>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</si>
  <si>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</si>
  <si>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</si>
  <si>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</si>
  <si>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</si>
  <si>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</si>
  <si>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</si>
  <si>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</si>
  <si>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</si>
  <si>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</si>
  <si>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</si>
  <si>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</si>
  <si>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</si>
  <si>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</si>
  <si>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</si>
  <si>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</si>
  <si>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</si>
  <si>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</si>
  <si>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</si>
  <si>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</si>
  <si>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</si>
  <si>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</si>
  <si>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</si>
  <si>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</si>
  <si>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</si>
  <si>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</si>
  <si>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</si>
  <si>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</si>
  <si>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</si>
  <si>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</si>
  <si>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</si>
  <si>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</si>
  <si>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</si>
  <si>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</si>
  <si>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</si>
  <si>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</si>
  <si>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</si>
  <si>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</si>
  <si>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</si>
  <si>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t>L2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</si>
  <si>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</si>
  <si>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</si>
  <si>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</si>
  <si>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</si>
  <si>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</si>
  <si>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</si>
  <si>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</si>
  <si>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</si>
  <si>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</si>
  <si>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</si>
  <si>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</si>
  <si>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</si>
  <si>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</si>
  <si>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</si>
  <si>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</si>
  <si>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</si>
  <si>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</si>
  <si>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</si>
  <si>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</si>
  <si>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</si>
  <si>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</si>
  <si>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</si>
  <si>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</si>
  <si>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</si>
  <si>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</si>
  <si>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</si>
  <si>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</si>
  <si>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</si>
  <si>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</si>
  <si>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</si>
  <si>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</si>
  <si>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</si>
  <si>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</si>
  <si>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</si>
  <si>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</si>
  <si>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</si>
  <si>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</si>
  <si>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</si>
  <si>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</si>
  <si>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</si>
  <si>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</si>
  <si>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</si>
  <si>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</si>
  <si>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</si>
  <si>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</si>
  <si>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</si>
  <si>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</si>
  <si>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</si>
  <si>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</si>
  <si>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</si>
  <si>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</si>
  <si>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</si>
  <si>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</si>
  <si>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</si>
  <si>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</si>
  <si>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</si>
  <si>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Structure</t>
  </si>
  <si>
    <t>CAS number</t>
  </si>
  <si>
    <t>Name</t>
  </si>
  <si>
    <t>Code ligand</t>
  </si>
  <si>
    <t>Börse available</t>
  </si>
  <si>
    <t>2903-48-2</t>
  </si>
  <si>
    <t>DMPAO</t>
  </si>
  <si>
    <t>L1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</si>
  <si>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</si>
  <si>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</si>
  <si>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</si>
  <si>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</si>
  <si>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</si>
  <si>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</si>
  <si>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</si>
  <si>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</si>
  <si>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</si>
  <si>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</si>
  <si>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</si>
  <si>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</si>
  <si>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</si>
  <si>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</si>
  <si>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</si>
  <si>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</si>
  <si>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</si>
  <si>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</si>
  <si>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</si>
  <si>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</si>
  <si>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</si>
  <si>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</si>
  <si>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</si>
  <si>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</si>
  <si>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</si>
  <si>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</si>
  <si>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</si>
  <si>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</si>
  <si>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</si>
  <si>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</si>
  <si>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</si>
  <si>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</si>
  <si>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</si>
  <si>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</si>
  <si>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</si>
  <si>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</si>
  <si>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</si>
  <si>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</si>
  <si>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</si>
  <si>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</si>
  <si>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</si>
  <si>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</si>
  <si>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</si>
  <si>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</si>
  <si>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</si>
  <si>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</si>
  <si>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</si>
  <si>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</si>
  <si>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</si>
  <si>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</si>
  <si>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</si>
  <si>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</si>
  <si>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</si>
  <si>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</si>
  <si>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</si>
  <si>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</si>
  <si>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</si>
  <si>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</si>
  <si>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Class</t>
  </si>
  <si>
    <t>Properties</t>
  </si>
  <si>
    <t>285 °C</t>
  </si>
  <si>
    <t>116 °C</t>
  </si>
  <si>
    <t>154 °C</t>
  </si>
  <si>
    <t>Density</t>
  </si>
  <si>
    <t>fully miscible with organic solvents, good miscibility with water, biodegrades readily in atmosphere, non-toxic</t>
  </si>
  <si>
    <t>1.26</t>
  </si>
  <si>
    <t>high boiling point, more toxic but very low skin penetration</t>
  </si>
  <si>
    <t>miscible with water, high stability (thermal + against acids), not miscible with TBME (all other dipolar aprotic solvents are)</t>
  </si>
  <si>
    <t>acidic reactions at elevated temp. (Friedel-Crafts for ex.) / reactions with extractive work-up using TBME (immiscibility)</t>
  </si>
  <si>
    <t>Dimethyl isosorbide (DMI)</t>
  </si>
  <si>
    <t>1.15</t>
  </si>
  <si>
    <t>234 °C</t>
  </si>
  <si>
    <t>Pd-catalyzed cross-coupling reactions, peptide chemistry</t>
  </si>
  <si>
    <t>1,3-Dioxolane</t>
  </si>
  <si>
    <t>non-toxic</t>
  </si>
  <si>
    <t>78 °C</t>
  </si>
  <si>
    <t>1.06</t>
  </si>
  <si>
    <t>long-term storage can form peroxides</t>
  </si>
  <si>
    <t>Pivalonitrile (tBuCN)</t>
  </si>
  <si>
    <t>106 °C</t>
  </si>
  <si>
    <t>Nonpolar</t>
  </si>
  <si>
    <t>Polar aprotic</t>
  </si>
  <si>
    <t>1.25</t>
  </si>
  <si>
    <t>0.75</t>
  </si>
  <si>
    <t>1.07</t>
  </si>
  <si>
    <t>226 °C</t>
  </si>
  <si>
    <t>fully biodegradable, low toxicity</t>
  </si>
  <si>
    <t>carbon-carbon coupling reactions, nucleophilic substitution, amides or ureas formation</t>
  </si>
  <si>
    <t>0.80</t>
  </si>
  <si>
    <t>Methyl isobutyl ketone (MIBK)</t>
  </si>
  <si>
    <t>178 °C</t>
  </si>
  <si>
    <t>0.84</t>
  </si>
  <si>
    <t>chlorinated solvents, acetone, MEK, toluene</t>
  </si>
  <si>
    <t>Ethyl lactate (and other lactate esters)</t>
  </si>
  <si>
    <t>fully biodegradable, non-toxic</t>
  </si>
  <si>
    <t>1.03</t>
  </si>
  <si>
    <t>Polar protic</t>
  </si>
  <si>
    <t>Dimethyl carbonate as a green chemical</t>
  </si>
  <si>
    <t>Sulfolane: A Versatile Dipolar Aprotic Solvent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</si>
  <si>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</si>
  <si>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</si>
  <si>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Cyrene: A bio-based sustainable solvent for organic synthesis</t>
  </si>
  <si>
    <t>Ethyl lactate as a solvent: Properties, applications and production processes – a review</t>
  </si>
  <si>
    <t>Ethyl lactate as a green solvent in the pharmaceutical industry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</si>
  <si>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</si>
  <si>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The green platform molecule gamma-valerolactone – ecotoxicity, biodegradability, solvent properties, and potential applications</t>
  </si>
  <si>
    <t>1.05</t>
  </si>
  <si>
    <t>205 °C</t>
  </si>
  <si>
    <t>readily biodegradable, low toxicity, miscible with water</t>
  </si>
  <si>
    <t>DMF, NMP, MEK, EtOAc, acetone</t>
  </si>
  <si>
    <t>γ-Valerolactone as a Renewable Dipolar Aprotic Solvent Deriving from Biomass Degradation for the Hiyama Reaction</t>
  </si>
  <si>
    <t>cross-coupling reactions, nucleophilic substitution</t>
  </si>
  <si>
    <t>General articles</t>
  </si>
  <si>
    <t>Tools and techniques for solvent selection: green solvent selection guides</t>
  </si>
  <si>
    <t>Cyrene blends: a greener solvent system for organic syntheses</t>
  </si>
  <si>
    <t>105 °C</t>
  </si>
  <si>
    <t>0.86</t>
  </si>
  <si>
    <t>4-Methyltetrahydropyran (4-MeTHP): Application as an Organic Reaction Solvent</t>
  </si>
  <si>
    <t>immiscible with water</t>
  </si>
  <si>
    <t>biodegradable, non-toxic, immiscible with water</t>
  </si>
  <si>
    <t>incompatible with strong Lewis acids</t>
  </si>
  <si>
    <t>ethers, chlorinated solvents</t>
  </si>
  <si>
    <t>4-Methyltetrahydropyran</t>
  </si>
  <si>
    <t>DMF, NMP, DMSO</t>
  </si>
  <si>
    <t>alkylation, cross-coupling reactions, hydrogenation</t>
  </si>
  <si>
    <t>Diformylxylose (DFX)</t>
  </si>
  <si>
    <t>Diformylxylose as a new polar aprotic solvent produced from renewable biomass</t>
  </si>
  <si>
    <t>237 °C</t>
  </si>
  <si>
    <t>1.35</t>
  </si>
  <si>
    <t>Replacement strategies for non-green dipolar aprotic solvents</t>
  </si>
  <si>
    <t>Source</t>
  </si>
  <si>
    <t>not bio-based</t>
  </si>
  <si>
    <t>ketone, EtOAc</t>
  </si>
  <si>
    <t>low toxicity</t>
  </si>
  <si>
    <t>bio-based (from cellulose waste)</t>
  </si>
  <si>
    <t>NMP, toluene, ethyl acetate, acetone, xylene</t>
  </si>
  <si>
    <t>The Future of Solvents: BioRenewable (Aldrich)</t>
  </si>
  <si>
    <t>bio-based (methylation of isosorbide, plant-based chemical)</t>
  </si>
  <si>
    <t>Green Synthesis of Dimethyl Isosorbide</t>
  </si>
  <si>
    <t>Synthesis of amides from acid chlorides and amines in the bio-based solvent Cyrene</t>
  </si>
  <si>
    <t>not bio-based (obtained by oxidative carbonylation of methanol with oxygen)</t>
  </si>
  <si>
    <t>Eucalyptol</t>
  </si>
  <si>
    <t>177 °C</t>
  </si>
  <si>
    <t>0.93</t>
  </si>
  <si>
    <t>Eucalyptol: a new solvent for the synthesis of heterocycles containing oxygen, sulfur and nitrogen</t>
  </si>
  <si>
    <t>heterocycles synthesis, cross-coupling reactions</t>
  </si>
  <si>
    <t>Eucalyptol as bio-based solvent for Migita–Kosugi–Stille coupling reaction on O,S,N-heterocycle</t>
  </si>
  <si>
    <t>not bio-based (sulfur dioxide + butadiene, then hydrogenation)</t>
  </si>
  <si>
    <t>not bio-based (formaldehyde + ethylene glycol)</t>
  </si>
  <si>
    <t>not bio-based (three steps from acetone)</t>
  </si>
  <si>
    <t>quite low water solubility, similar polarity than EtOAc but greater acid/base stability</t>
  </si>
  <si>
    <t>bio-based (from citrus)</t>
  </si>
  <si>
    <t>bio-based (from cellulose biomass)</t>
  </si>
  <si>
    <t>4-Methyltetrahydropyran as a Convenient Alternative Solvent for Olefin Metathesis Reaction: Model Studies and Medicinal Chemistry Applications</t>
  </si>
  <si>
    <t>broad range of reactions</t>
  </si>
  <si>
    <t>not bio-based (four steps from isobutene)</t>
  </si>
  <si>
    <t>poor miscibility with water</t>
  </si>
  <si>
    <t>bio-based (from lignocellulosic biomass)</t>
  </si>
  <si>
    <t>bio-based (from essential oil fractions of plants)</t>
  </si>
  <si>
    <t>Green solvents</t>
  </si>
  <si>
    <t>Reaction types</t>
  </si>
  <si>
    <t>Limitations</t>
  </si>
  <si>
    <t>Reference 1</t>
  </si>
  <si>
    <t>Reference 2</t>
  </si>
  <si>
    <t>Reference 3</t>
  </si>
  <si>
    <t>Biomass-derived solvents as effective media for cross-coupling reactions and C–H functionalization processes</t>
  </si>
  <si>
    <t>cross-coupling reactions</t>
  </si>
  <si>
    <t>biomass-derived (lactic acid + ethanol, from fermentation of agro-based chemicals)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</si>
  <si>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</si>
  <si>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NMP, dioxane</t>
  </si>
  <si>
    <t>carboxylic_acid</t>
  </si>
  <si>
    <t>base</t>
  </si>
  <si>
    <t>coupling_agent</t>
  </si>
  <si>
    <t>amine_equiv</t>
  </si>
  <si>
    <t xml:space="preserve">T3P </t>
  </si>
  <si>
    <t>COMU®</t>
  </si>
  <si>
    <t>TCFH</t>
  </si>
  <si>
    <t>EDC.HCl</t>
  </si>
  <si>
    <t>DIPEA</t>
  </si>
  <si>
    <t>NMI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</si>
  <si>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</si>
  <si>
    <t>Pyridine</t>
  </si>
  <si>
    <t>CH3CN or EtOAc</t>
  </si>
  <si>
    <t>base_equiv</t>
  </si>
  <si>
    <t>coupling_agent_equiv</t>
  </si>
  <si>
    <t>carboxylic_acid_equiv</t>
  </si>
  <si>
    <t>acid_type</t>
  </si>
  <si>
    <t>amine_type</t>
  </si>
  <si>
    <t>normal</t>
  </si>
  <si>
    <t>reactive</t>
  </si>
  <si>
    <t>unreactive</t>
  </si>
  <si>
    <t>highly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</si>
</sst>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3" fillId="4" borderId="3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8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3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0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0" fillId="0" borderId="0" xfId="0" applyFill="1" applyBorder="1"/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2"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tmp"/><Relationship Id="rId7" Type="http://schemas.openxmlformats.org/officeDocument/2006/relationships/image" Target="../media/image41.tmp"/><Relationship Id="rId2" Type="http://schemas.openxmlformats.org/officeDocument/2006/relationships/image" Target="../media/image36.tmp"/><Relationship Id="rId1" Type="http://schemas.openxmlformats.org/officeDocument/2006/relationships/image" Target="../media/image35.tmp"/><Relationship Id="rId6" Type="http://schemas.openxmlformats.org/officeDocument/2006/relationships/image" Target="../media/image40.tmp"/><Relationship Id="rId5" Type="http://schemas.openxmlformats.org/officeDocument/2006/relationships/image" Target="../media/image39.tmp"/><Relationship Id="rId4" Type="http://schemas.openxmlformats.org/officeDocument/2006/relationships/image" Target="../media/image38.tmp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tmp"/><Relationship Id="rId3" Type="http://schemas.openxmlformats.org/officeDocument/2006/relationships/image" Target="../media/image47.tmp"/><Relationship Id="rId7" Type="http://schemas.openxmlformats.org/officeDocument/2006/relationships/image" Target="../media/image51.tmp"/><Relationship Id="rId2" Type="http://schemas.openxmlformats.org/officeDocument/2006/relationships/image" Target="../media/image46.tmp"/><Relationship Id="rId1" Type="http://schemas.openxmlformats.org/officeDocument/2006/relationships/image" Target="../media/image45.tmp"/><Relationship Id="rId6" Type="http://schemas.openxmlformats.org/officeDocument/2006/relationships/image" Target="../media/image50.tmp"/><Relationship Id="rId11" Type="http://schemas.openxmlformats.org/officeDocument/2006/relationships/image" Target="../media/image55.tmp"/><Relationship Id="rId5" Type="http://schemas.openxmlformats.org/officeDocument/2006/relationships/image" Target="../media/image49.tmp"/><Relationship Id="rId10" Type="http://schemas.openxmlformats.org/officeDocument/2006/relationships/image" Target="../media/image54.tmp"/><Relationship Id="rId4" Type="http://schemas.openxmlformats.org/officeDocument/2006/relationships/image" Target="../media/image48.tmp"/><Relationship Id="rId9" Type="http://schemas.openxmlformats.org/officeDocument/2006/relationships/image" Target="../media/image53.tmp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tmp"/><Relationship Id="rId13" Type="http://schemas.openxmlformats.org/officeDocument/2006/relationships/image" Target="../media/image69.tmp"/><Relationship Id="rId18" Type="http://schemas.openxmlformats.org/officeDocument/2006/relationships/image" Target="../media/image74.tmp"/><Relationship Id="rId3" Type="http://schemas.openxmlformats.org/officeDocument/2006/relationships/image" Target="../media/image59.tmp"/><Relationship Id="rId21" Type="http://schemas.openxmlformats.org/officeDocument/2006/relationships/image" Target="../media/image77.tmp"/><Relationship Id="rId7" Type="http://schemas.openxmlformats.org/officeDocument/2006/relationships/image" Target="../media/image63.tmp"/><Relationship Id="rId12" Type="http://schemas.openxmlformats.org/officeDocument/2006/relationships/image" Target="../media/image68.tmp"/><Relationship Id="rId17" Type="http://schemas.openxmlformats.org/officeDocument/2006/relationships/image" Target="../media/image73.tmp"/><Relationship Id="rId2" Type="http://schemas.openxmlformats.org/officeDocument/2006/relationships/image" Target="../media/image58.tmp"/><Relationship Id="rId16" Type="http://schemas.openxmlformats.org/officeDocument/2006/relationships/image" Target="../media/image72.tmp"/><Relationship Id="rId20" Type="http://schemas.openxmlformats.org/officeDocument/2006/relationships/image" Target="../media/image76.tmp"/><Relationship Id="rId1" Type="http://schemas.openxmlformats.org/officeDocument/2006/relationships/image" Target="../media/image57.tmp"/><Relationship Id="rId6" Type="http://schemas.openxmlformats.org/officeDocument/2006/relationships/image" Target="../media/image62.tmp"/><Relationship Id="rId11" Type="http://schemas.openxmlformats.org/officeDocument/2006/relationships/image" Target="../media/image67.tmp"/><Relationship Id="rId24" Type="http://schemas.openxmlformats.org/officeDocument/2006/relationships/image" Target="../media/image80.tmp"/><Relationship Id="rId5" Type="http://schemas.openxmlformats.org/officeDocument/2006/relationships/image" Target="../media/image61.tmp"/><Relationship Id="rId15" Type="http://schemas.openxmlformats.org/officeDocument/2006/relationships/image" Target="../media/image71.tmp"/><Relationship Id="rId23" Type="http://schemas.openxmlformats.org/officeDocument/2006/relationships/image" Target="../media/image79.tmp"/><Relationship Id="rId10" Type="http://schemas.openxmlformats.org/officeDocument/2006/relationships/image" Target="../media/image66.tmp"/><Relationship Id="rId19" Type="http://schemas.openxmlformats.org/officeDocument/2006/relationships/image" Target="../media/image75.tmp"/><Relationship Id="rId4" Type="http://schemas.openxmlformats.org/officeDocument/2006/relationships/image" Target="../media/image60.tmp"/><Relationship Id="rId9" Type="http://schemas.openxmlformats.org/officeDocument/2006/relationships/image" Target="../media/image65.tmp"/><Relationship Id="rId14" Type="http://schemas.openxmlformats.org/officeDocument/2006/relationships/image" Target="../media/image70.tmp"/><Relationship Id="rId22" Type="http://schemas.openxmlformats.org/officeDocument/2006/relationships/image" Target="../media/image78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tmp"/><Relationship Id="rId2" Type="http://schemas.openxmlformats.org/officeDocument/2006/relationships/image" Target="../media/image16.tmp"/><Relationship Id="rId1" Type="http://schemas.openxmlformats.org/officeDocument/2006/relationships/image" Target="../media/image15.tmp"/><Relationship Id="rId6" Type="http://schemas.openxmlformats.org/officeDocument/2006/relationships/image" Target="../media/image20.tmp"/><Relationship Id="rId5" Type="http://schemas.openxmlformats.org/officeDocument/2006/relationships/image" Target="../media/image19.tmp"/><Relationship Id="rId4" Type="http://schemas.openxmlformats.org/officeDocument/2006/relationships/image" Target="../media/image18.tm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tmp"/><Relationship Id="rId2" Type="http://schemas.openxmlformats.org/officeDocument/2006/relationships/image" Target="../media/image27.tmp"/><Relationship Id="rId1" Type="http://schemas.openxmlformats.org/officeDocument/2006/relationships/image" Target="../media/image26.tmp"/><Relationship Id="rId4" Type="http://schemas.openxmlformats.org/officeDocument/2006/relationships/image" Target="../media/image29.tmp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722709</xdr:colOff>
      <xdr:row>8</xdr:row>
      <xdr:rowOff>353616</xdr:rowOff>
    </xdr:from>
    <xdr:to>
      <xdr:col>3</xdr:col>
      <xdr:colOff>1372790</xdr:colOff>
      <xdr:row>8</xdr:row>
      <xdr:rowOff>789385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209" y="6221016"/>
          <a:ext cx="650081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4</xdr:row>
          <xdr:rowOff>228600</xdr:rowOff>
        </xdr:from>
        <xdr:to>
          <xdr:col>4</xdr:col>
          <xdr:colOff>742950</xdr:colOff>
          <xdr:row>4</xdr:row>
          <xdr:rowOff>971550</xdr:rowOff>
        </xdr:to>
        <xdr:sp macro="" textlink="">
          <xdr:nvSpPr>
            <xdr:cNvPr id="65544" name="Object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A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631031</xdr:colOff>
      <xdr:row>24</xdr:row>
      <xdr:rowOff>303609</xdr:rowOff>
    </xdr:from>
    <xdr:to>
      <xdr:col>3</xdr:col>
      <xdr:colOff>1416844</xdr:colOff>
      <xdr:row>24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533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24</xdr:row>
      <xdr:rowOff>364331</xdr:rowOff>
    </xdr:from>
    <xdr:to>
      <xdr:col>4</xdr:col>
      <xdr:colOff>1398985</xdr:colOff>
      <xdr:row>24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594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26</xdr:row>
      <xdr:rowOff>303609</xdr:rowOff>
    </xdr:from>
    <xdr:to>
      <xdr:col>3</xdr:col>
      <xdr:colOff>1438275</xdr:colOff>
      <xdr:row>26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257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26</xdr:row>
      <xdr:rowOff>350044</xdr:rowOff>
    </xdr:from>
    <xdr:to>
      <xdr:col>4</xdr:col>
      <xdr:colOff>1398985</xdr:colOff>
      <xdr:row>26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303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24</xdr:row>
      <xdr:rowOff>282178</xdr:rowOff>
    </xdr:from>
    <xdr:to>
      <xdr:col>5</xdr:col>
      <xdr:colOff>1524000</xdr:colOff>
      <xdr:row>24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511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24</xdr:row>
      <xdr:rowOff>282178</xdr:rowOff>
    </xdr:from>
    <xdr:to>
      <xdr:col>6</xdr:col>
      <xdr:colOff>1416844</xdr:colOff>
      <xdr:row>24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511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26</xdr:row>
      <xdr:rowOff>182166</xdr:rowOff>
    </xdr:from>
    <xdr:to>
      <xdr:col>6</xdr:col>
      <xdr:colOff>500063</xdr:colOff>
      <xdr:row>26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135916"/>
          <a:ext cx="1000125" cy="978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4</xdr:row>
          <xdr:rowOff>323850</xdr:rowOff>
        </xdr:from>
        <xdr:to>
          <xdr:col>3</xdr:col>
          <xdr:colOff>1038225</xdr:colOff>
          <xdr:row>4</xdr:row>
          <xdr:rowOff>866775</xdr:rowOff>
        </xdr:to>
        <xdr:sp macro="" textlink="">
          <xdr:nvSpPr>
            <xdr:cNvPr id="70658" name="Object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B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</xdr:row>
          <xdr:rowOff>285750</xdr:rowOff>
        </xdr:from>
        <xdr:to>
          <xdr:col>3</xdr:col>
          <xdr:colOff>1123950</xdr:colOff>
          <xdr:row>4</xdr:row>
          <xdr:rowOff>895350</xdr:rowOff>
        </xdr:to>
        <xdr:sp macro="" textlink="">
          <xdr:nvSpPr>
            <xdr:cNvPr id="71683" name="Object 3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C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4</xdr:row>
          <xdr:rowOff>209550</xdr:rowOff>
        </xdr:from>
        <xdr:to>
          <xdr:col>3</xdr:col>
          <xdr:colOff>1314450</xdr:colOff>
          <xdr:row>4</xdr:row>
          <xdr:rowOff>1038225</xdr:rowOff>
        </xdr:to>
        <xdr:sp macro="" textlink="">
          <xdr:nvSpPr>
            <xdr:cNvPr id="72707" name="Object 3" hidden="1">
              <a:extLst>
                <a:ext uri="{63B3BB69-23CF-44E3-9099-C40C66FF867C}">
                  <a14:compatExt spid="_x0000_s72707"/>
                </a:ext>
                <a:ext uri="{FF2B5EF4-FFF2-40B4-BE49-F238E27FC236}">
                  <a16:creationId xmlns:a16="http://schemas.microsoft.com/office/drawing/2014/main" id="{00000000-0008-0000-0D00-000003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4</xdr:row>
          <xdr:rowOff>228600</xdr:rowOff>
        </xdr:from>
        <xdr:to>
          <xdr:col>1</xdr:col>
          <xdr:colOff>1762125</xdr:colOff>
          <xdr:row>4</xdr:row>
          <xdr:rowOff>914400</xdr:rowOff>
        </xdr:to>
        <xdr:sp macro="" textlink="">
          <xdr:nvSpPr>
            <xdr:cNvPr id="73753" name="Object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E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E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E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E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E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E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4</xdr:row>
          <xdr:rowOff>238125</xdr:rowOff>
        </xdr:from>
        <xdr:to>
          <xdr:col>3</xdr:col>
          <xdr:colOff>1047750</xdr:colOff>
          <xdr:row>4</xdr:row>
          <xdr:rowOff>1028700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1127522</xdr:colOff>
      <xdr:row>18</xdr:row>
      <xdr:rowOff>121444</xdr:rowOff>
    </xdr:from>
    <xdr:to>
      <xdr:col>3</xdr:col>
      <xdr:colOff>663178</xdr:colOff>
      <xdr:row>18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19</xdr:row>
      <xdr:rowOff>253603</xdr:rowOff>
    </xdr:from>
    <xdr:to>
      <xdr:col>3</xdr:col>
      <xdr:colOff>731044</xdr:colOff>
      <xdr:row>19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18</xdr:row>
      <xdr:rowOff>60722</xdr:rowOff>
    </xdr:from>
    <xdr:to>
      <xdr:col>5</xdr:col>
      <xdr:colOff>439340</xdr:colOff>
      <xdr:row>18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19</xdr:row>
      <xdr:rowOff>278606</xdr:rowOff>
    </xdr:from>
    <xdr:to>
      <xdr:col>5</xdr:col>
      <xdr:colOff>792956</xdr:colOff>
      <xdr:row>19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19</xdr:row>
      <xdr:rowOff>292894</xdr:rowOff>
    </xdr:from>
    <xdr:to>
      <xdr:col>7</xdr:col>
      <xdr:colOff>602457</xdr:colOff>
      <xdr:row>19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18</xdr:row>
      <xdr:rowOff>192881</xdr:rowOff>
    </xdr:from>
    <xdr:to>
      <xdr:col>7</xdr:col>
      <xdr:colOff>706040</xdr:colOff>
      <xdr:row>18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4</xdr:row>
          <xdr:rowOff>295275</xdr:rowOff>
        </xdr:from>
        <xdr:to>
          <xdr:col>3</xdr:col>
          <xdr:colOff>1066800</xdr:colOff>
          <xdr:row>4</xdr:row>
          <xdr:rowOff>914400</xdr:rowOff>
        </xdr:to>
        <xdr:sp macro="" textlink="">
          <xdr:nvSpPr>
            <xdr:cNvPr id="39944" name="Object 8" hidden="1">
              <a:extLst>
                <a:ext uri="{63B3BB69-23CF-44E3-9099-C40C66FF867C}">
                  <a14:compatExt spid="_x0000_s39944"/>
                </a:ext>
                <a:ext uri="{FF2B5EF4-FFF2-40B4-BE49-F238E27FC236}">
                  <a16:creationId xmlns:a16="http://schemas.microsoft.com/office/drawing/2014/main" id="{00000000-0008-0000-0300-000008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4</xdr:row>
          <xdr:rowOff>257175</xdr:rowOff>
        </xdr:from>
        <xdr:to>
          <xdr:col>3</xdr:col>
          <xdr:colOff>266700</xdr:colOff>
          <xdr:row>4</xdr:row>
          <xdr:rowOff>952500</xdr:rowOff>
        </xdr:to>
        <xdr:sp macro="" textlink="">
          <xdr:nvSpPr>
            <xdr:cNvPr id="50177" name="Object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4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21</xdr:row>
          <xdr:rowOff>47625</xdr:rowOff>
        </xdr:from>
        <xdr:to>
          <xdr:col>3</xdr:col>
          <xdr:colOff>2314575</xdr:colOff>
          <xdr:row>21</xdr:row>
          <xdr:rowOff>1200150</xdr:rowOff>
        </xdr:to>
        <xdr:sp macro="" textlink="">
          <xdr:nvSpPr>
            <xdr:cNvPr id="50178" name="Object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4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4</xdr:row>
          <xdr:rowOff>238125</xdr:rowOff>
        </xdr:from>
        <xdr:to>
          <xdr:col>3</xdr:col>
          <xdr:colOff>371475</xdr:colOff>
          <xdr:row>4</xdr:row>
          <xdr:rowOff>1000125</xdr:rowOff>
        </xdr:to>
        <xdr:sp macro="" textlink="">
          <xdr:nvSpPr>
            <xdr:cNvPr id="60417" name="Object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5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4</xdr:row>
          <xdr:rowOff>361950</xdr:rowOff>
        </xdr:from>
        <xdr:to>
          <xdr:col>3</xdr:col>
          <xdr:colOff>1543050</xdr:colOff>
          <xdr:row>4</xdr:row>
          <xdr:rowOff>895350</xdr:rowOff>
        </xdr:to>
        <xdr:sp macro="" textlink="">
          <xdr:nvSpPr>
            <xdr:cNvPr id="61448" name="Object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6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4</xdr:row>
          <xdr:rowOff>285750</xdr:rowOff>
        </xdr:from>
        <xdr:to>
          <xdr:col>4</xdr:col>
          <xdr:colOff>85725</xdr:colOff>
          <xdr:row>4</xdr:row>
          <xdr:rowOff>981075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7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4</xdr:row>
          <xdr:rowOff>228600</xdr:rowOff>
        </xdr:from>
        <xdr:to>
          <xdr:col>3</xdr:col>
          <xdr:colOff>619125</xdr:colOff>
          <xdr:row>4</xdr:row>
          <xdr:rowOff>1009650</xdr:rowOff>
        </xdr:to>
        <xdr:sp macro="" textlink="">
          <xdr:nvSpPr>
            <xdr:cNvPr id="63490" name="Object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8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4</xdr:row>
          <xdr:rowOff>266700</xdr:rowOff>
        </xdr:from>
        <xdr:to>
          <xdr:col>3</xdr:col>
          <xdr:colOff>390525</xdr:colOff>
          <xdr:row>4</xdr:row>
          <xdr:rowOff>962025</xdr:rowOff>
        </xdr:to>
        <xdr:sp macro="" textlink="">
          <xdr:nvSpPr>
            <xdr:cNvPr id="64515" name="Object 3" hidden="1">
              <a:extLst>
                <a:ext uri="{63B3BB69-23CF-44E3-9099-C40C66FF867C}">
                  <a14:compatExt spid="_x0000_s64515"/>
                </a:ext>
                <a:ext uri="{FF2B5EF4-FFF2-40B4-BE49-F238E27FC236}">
                  <a16:creationId xmlns:a16="http://schemas.microsoft.com/office/drawing/2014/main" id="{00000000-0008-0000-0900-00000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17</xdr:row>
          <xdr:rowOff>257175</xdr:rowOff>
        </xdr:from>
        <xdr:to>
          <xdr:col>2</xdr:col>
          <xdr:colOff>3238500</xdr:colOff>
          <xdr:row>17</xdr:row>
          <xdr:rowOff>981075</xdr:rowOff>
        </xdr:to>
        <xdr:sp macro="" textlink="">
          <xdr:nvSpPr>
            <xdr:cNvPr id="64516" name="Object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9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181" dataDxfId="180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179"/>
    <tableColumn id="2" xr3:uid="{1465F23B-EC9A-4FB6-9FD3-5436573893F2}" name="Solvent" dataDxfId="178"/>
    <tableColumn id="3" xr3:uid="{CD763A3A-3B8B-4764-8A90-815890C41234}" name="Structure" dataDxfId="177"/>
    <tableColumn id="4" xr3:uid="{A05A1DB9-C012-4BA7-8252-E76483488FD6}" name="Properties" dataDxfId="176"/>
    <tableColumn id="5" xr3:uid="{13A8076A-2705-45F2-866A-61E52DD492ED}" name="Source" dataDxfId="175"/>
    <tableColumn id="6" xr3:uid="{E11A5E59-DE8E-44D7-805C-197928A63FEF}" name="Bp" dataDxfId="174"/>
    <tableColumn id="7" xr3:uid="{17FACF28-94ED-442F-9306-254A6B6ADB01}" name="Density" dataDxfId="173"/>
    <tableColumn id="9" xr3:uid="{E6AB0220-32EC-4245-873D-74A6C659D1DD}" name="Replacement" dataDxfId="172"/>
    <tableColumn id="10" xr3:uid="{6F0B5B1B-7289-4DA6-A6D6-8F468D55F647}" name="Reaction types" dataDxfId="171"/>
    <tableColumn id="8" xr3:uid="{B5420071-7C51-4CEB-8026-5D6126620B2B}" name="Limitations" dataDxfId="170"/>
    <tableColumn id="11" xr3:uid="{CA3BE576-FDC7-49F5-8B3D-342AB997F956}" name="Reference 1" dataDxfId="169" dataCellStyle="Hyperlink"/>
    <tableColumn id="12" xr3:uid="{4852DA71-5944-411A-94A6-11AA539FFA99}" name="Reference 2" dataDxfId="168" dataCellStyle="Hyperlink"/>
    <tableColumn id="13" xr3:uid="{F5D8BCCF-6721-439C-8066-A4274ABEB85B}" name="Reference 3" dataDxfId="167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2" totalsRowShown="0" headerRowDxfId="65" dataDxfId="64">
  <autoFilter ref="B7:L12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63"/>
    <tableColumn id="2" xr3:uid="{A3A257A3-F422-4710-92AA-3F6E5AD4B5AB}" name="Building block 1" dataDxfId="62"/>
    <tableColumn id="3" xr3:uid="{587FFBB8-15C7-4800-9FF6-9CEB1F41E30A}" name="Building block 2" dataDxfId="61"/>
    <tableColumn id="4" xr3:uid="{ADA7AEE9-DB69-4BA8-A518-3316BEC64FD6}" name="Base" dataDxfId="60"/>
    <tableColumn id="5" xr3:uid="{3B4D2E78-ED52-4CB5-9032-F197A36AC51E}" name="Catalyst" dataDxfId="59"/>
    <tableColumn id="12" xr3:uid="{A67CC263-55A2-46D8-8D52-B26AA4B042A4}" name="Additive" dataDxfId="58"/>
    <tableColumn id="6" xr3:uid="{62182C79-C575-45DC-9841-C8E4E80592A8}" name="Solvent" dataDxfId="57"/>
    <tableColumn id="7" xr3:uid="{A8ABDE37-0E9D-4EB7-9D65-2FE9578A788E}" name="Temperature" dataDxfId="56"/>
    <tableColumn id="9" xr3:uid="{10DB57F1-E0E6-4568-9A84-DCB20955C2FF}" name="Reference" dataDxfId="55" dataCellStyle="Hyperlink"/>
    <tableColumn id="10" xr3:uid="{AFBC6932-440E-4F5B-9FB3-E3EFD02AF14C}" name="ELN" dataDxfId="54"/>
    <tableColumn id="8" xr3:uid="{4663A957-1D8E-4D81-9386-C2B1CA59CFC9}" name="Comments" dataDxfId="5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4" totalsRowShown="0" headerRowDxfId="52" dataDxfId="51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50"/>
    <tableColumn id="2" xr3:uid="{FFB1B3A6-DF39-4C7D-A156-BE68A88F4945}" name="Building block 1" dataDxfId="49"/>
    <tableColumn id="3" xr3:uid="{FE912B5A-0C6C-42D3-84A6-F93C640700F4}" name="Building block 2" dataDxfId="48"/>
    <tableColumn id="4" xr3:uid="{4EFBAE86-F9F7-4D26-80E7-7AE7E093EF72}" name="Base" dataDxfId="47"/>
    <tableColumn id="5" xr3:uid="{E77C6476-9C8F-43AA-9BC8-942E72E5E66A}" name="Catalyst" dataDxfId="46"/>
    <tableColumn id="6" xr3:uid="{DBC56391-8368-4626-9178-FEC26C465A50}" name="Solvent" dataDxfId="45"/>
    <tableColumn id="7" xr3:uid="{9F7FC99B-C886-40FD-A6F6-F43F2B32A7CF}" name="Temperature" dataDxfId="44"/>
    <tableColumn id="9" xr3:uid="{BEB587FD-8CC1-4599-939A-E6AA331EB6C4}" name="Reference" dataDxfId="43"/>
    <tableColumn id="10" xr3:uid="{FFFB0C15-A059-46B5-B571-9FE921D2B857}" name="ELN" dataDxfId="42"/>
    <tableColumn id="8" xr3:uid="{0D432769-5D34-4D2B-B52A-9992D9DAC6F2}" name="Comments" dataDxfId="41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40" dataDxfId="39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8"/>
    <tableColumn id="2" xr3:uid="{782C771F-D521-49C8-85DB-044F4B962EAC}" name="Building block 1" dataDxfId="37"/>
    <tableColumn id="3" xr3:uid="{6583B957-0527-45D6-BBA8-0270EBA581BC}" name="Building block 2" dataDxfId="36"/>
    <tableColumn id="4" xr3:uid="{6640F952-3F32-4E55-860C-64A33AFEC72E}" name="Catalyst / Ligand" dataDxfId="35"/>
    <tableColumn id="5" xr3:uid="{FD574D1A-2B80-4D53-9390-8F469EA388DD}" name="Additive" dataDxfId="34"/>
    <tableColumn id="6" xr3:uid="{07F3128E-7D3F-4F75-B229-DD4F367ABB56}" name="Solvent" dataDxfId="33"/>
    <tableColumn id="7" xr3:uid="{1B72652D-6599-4547-B68B-C7346947B0BE}" name="Temperature" dataDxfId="32"/>
    <tableColumn id="9" xr3:uid="{A6F52534-4112-4332-BC24-19C01CD89629}" name="Reference" dataDxfId="31" dataCellStyle="Hyperlink"/>
    <tableColumn id="10" xr3:uid="{02762339-708C-4528-AC27-6F0110F255D6}" name="ELN" dataDxfId="30"/>
    <tableColumn id="8" xr3:uid="{DEF713B7-B30C-41C3-A098-BCA9EEBFCA67}" name="Comments" dataDxfId="29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3" totalsRowShown="0" headerRowDxfId="28" dataDxfId="27">
  <autoFilter ref="B7:L13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6"/>
    <tableColumn id="2" xr3:uid="{AC58B0E2-4B2A-493D-A887-2CC9378A1F2C}" name="Building block 1" dataDxfId="25"/>
    <tableColumn id="3" xr3:uid="{4D01C301-E38D-4A02-9AC0-CC984D0D4BA0}" name="Building block 2" dataDxfId="24"/>
    <tableColumn id="4" xr3:uid="{48A189EB-120E-43EC-A18B-6C67A11C075C}" name="Base" dataDxfId="23"/>
    <tableColumn id="5" xr3:uid="{E1C801C7-2007-4A41-AF69-9EAFB0526AC7}" name="Catalyst" dataDxfId="22"/>
    <tableColumn id="12" xr3:uid="{56031F01-CB52-4581-9E0B-31E77D7ED315}" name="Ligand" dataDxfId="21"/>
    <tableColumn id="6" xr3:uid="{AF66E7F2-FC18-44E6-880D-6643DF61AED9}" name="Solvent" dataDxfId="20"/>
    <tableColumn id="7" xr3:uid="{DF455BC3-A858-4333-A021-4D9109070817}" name="Temperature" dataDxfId="19"/>
    <tableColumn id="9" xr3:uid="{BE58C3AC-68E6-474D-983A-9E828883421A}" name="Reference" dataDxfId="18" dataCellStyle="Hyperlink"/>
    <tableColumn id="10" xr3:uid="{6539D88A-F1AE-4D1D-982E-A647257F5822}" name="ELN" dataDxfId="17"/>
    <tableColumn id="8" xr3:uid="{8C0D5657-DD27-4A46-AA55-26EE2C31DB7E}" name="Comments" dataDxfId="16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5" dataDxfId="14">
  <autoFilter ref="B7:M18" xr:uid="{F03ADDEA-AAD2-4487-8F17-8672217547E4}"/>
  <tableColumns count="12">
    <tableColumn id="1" xr3:uid="{8CFDC9E2-6ED4-427B-B25F-809E4A40FDDA}" name="Entry #" dataDxfId="13"/>
    <tableColumn id="2" xr3:uid="{19ADCB89-DB35-4122-B5A2-196544B45707}" name="Nucleophile" dataDxfId="12"/>
    <tableColumn id="3" xr3:uid="{0F8A8875-7B3C-47E9-BE78-37B4C0119CDF}" name="Product" dataDxfId="11"/>
    <tableColumn id="4" xr3:uid="{FD04BF44-3078-4164-A958-8AD83CD75071}" name="Catalyst" dataDxfId="10"/>
    <tableColumn id="5" xr3:uid="{A1B83E49-839B-4EAE-82F8-05FB8A1D4AED}" name="Amount catalyst (equiv.)" dataDxfId="9"/>
    <tableColumn id="12" xr3:uid="{AC397EC8-7288-458C-8DA6-410C01665CC5}" name="Ligand" dataDxfId="8" dataCellStyle="Hyperlink"/>
    <tableColumn id="6" xr3:uid="{F4B81905-9589-44FF-8F6E-F0298F71585C}" name="Amount ligand (equiv.)" dataDxfId="7"/>
    <tableColumn id="7" xr3:uid="{8137449C-A263-4147-94F1-35CB5FB31757}" name="Base" dataDxfId="6"/>
    <tableColumn id="9" xr3:uid="{841A3524-198C-49DD-9BF3-0DA7F1263BBB}" name="Solvent" dataDxfId="5" dataCellStyle="Hyperlink"/>
    <tableColumn id="10" xr3:uid="{E8E70B95-543E-42E8-8601-D11C57CED72C}" name="Temp. (° C)" dataDxfId="4"/>
    <tableColumn id="11" xr3:uid="{CBC29F47-B99D-4E14-8446-C3E7B64F9554}" name="Yields (%)" dataDxfId="3"/>
    <tableColumn id="8" xr3:uid="{645BB1F8-6F58-4676-8BB1-B00551F8BD65}" name="Reference" dataDxfId="2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2" totalsRowShown="0" headerRowDxfId="166" dataDxfId="165">
  <autoFilter ref="B7:K12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164"/>
    <tableColumn id="2" xr3:uid="{D18158CB-20FB-4BC0-8006-9B01A38946B8}" name="Building block 1" dataDxfId="163"/>
    <tableColumn id="3" xr3:uid="{4067579B-FC21-4638-9F7D-28E65EF35572}" name="Building block 2" dataDxfId="162"/>
    <tableColumn id="4" xr3:uid="{EC3A7F4C-0880-413A-A58B-779976F986E1}" name="Base" dataDxfId="161"/>
    <tableColumn id="5" xr3:uid="{1E63307C-62D2-4172-9AEE-DED90EA6D6AE}" name="Coupling agent" dataDxfId="160"/>
    <tableColumn id="6" xr3:uid="{40A071CF-A2F4-4B55-B09A-27EB5B63FF39}" name="Solvent" dataDxfId="159"/>
    <tableColumn id="7" xr3:uid="{5772C2B1-F66D-4C71-B30D-EE401047FCD0}" name="Temperature" dataDxfId="158"/>
    <tableColumn id="9" xr3:uid="{D7EDDE50-19ED-4515-A1BB-3204EAFD7F95}" name="Reference" dataDxfId="157"/>
    <tableColumn id="10" xr3:uid="{6AD48DCC-89B3-4B52-8F4C-2552AAB3BBC1}" name="ELN" dataDxfId="156"/>
    <tableColumn id="8" xr3:uid="{226B6DD7-8A13-4766-BB92-A31AC24221D2}" name="Comments" dataDxfId="15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A0921C-B3F5-493F-A0E5-33DE55449221}" name="Table115" displayName="Table115" ref="A1:P19" totalsRowShown="0" headerRowDxfId="154" dataDxfId="153">
  <autoFilter ref="A1:P19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5" xr3:uid="{288240C0-5C91-498B-A241-598E5C36F996}" name="acid_type" dataDxfId="1"/>
    <tableColumn id="16" xr3:uid="{34A34CD1-6253-48DE-840F-C2E1FA272A91}" name="amine_type" dataDxfId="0"/>
    <tableColumn id="1" xr3:uid="{11B81551-4F86-472A-B7AC-2FB8EDBA51E3}" name="Conditions #" dataDxfId="152"/>
    <tableColumn id="2" xr3:uid="{17538939-28F0-4F4B-BA18-48281E996E5E}" name="carboxylic_acid" dataDxfId="151"/>
    <tableColumn id="14" xr3:uid="{491053BD-9ADC-4E28-9787-459CC8D040C0}" name="carboxylic_acid_equiv" dataDxfId="150"/>
    <tableColumn id="3" xr3:uid="{199100A1-F173-4594-8100-4F48BEDF3C9C}" name="amine" dataDxfId="149"/>
    <tableColumn id="11" xr3:uid="{CC78D971-C2E4-493A-A08E-FF65B2E1FE06}" name="amine_equiv" dataDxfId="148"/>
    <tableColumn id="4" xr3:uid="{95F034CD-EB52-4CEE-82CA-0060199431D6}" name="base" dataDxfId="147"/>
    <tableColumn id="12" xr3:uid="{87BA2467-A25B-4FBB-97E1-8985B529FA42}" name="base_equiv" dataDxfId="146"/>
    <tableColumn id="5" xr3:uid="{615048B8-2316-4679-8570-73AC23CF8CF4}" name="coupling_agent" dataDxfId="145"/>
    <tableColumn id="13" xr3:uid="{64F8FAA9-E559-4653-8681-D8CCF6E5B7DC}" name="coupling_agent_equiv" dataDxfId="144"/>
    <tableColumn id="6" xr3:uid="{A1A45851-E39D-449B-B56D-790A60905529}" name="Solvent" dataDxfId="143"/>
    <tableColumn id="7" xr3:uid="{2A4E2AEE-D73A-40C6-97F6-75774E33FAB1}" name="Temperature" dataDxfId="142"/>
    <tableColumn id="9" xr3:uid="{6E4DE2D0-9AE7-4E8E-A426-75BECAC65D78}" name="Reference" dataDxfId="141"/>
    <tableColumn id="10" xr3:uid="{FA9B0182-AEDA-4CB1-BB1D-B15A070412C0}" name="ELN" dataDxfId="140"/>
    <tableColumn id="8" xr3:uid="{AE22586E-319B-4968-BA13-FA6281D6244C}" name="Comments" dataDxfId="13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138" dataDxfId="137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136"/>
    <tableColumn id="2" xr3:uid="{74C54A2E-DA0C-450D-8D0B-2728EEA846D2}" name="Building block 1" dataDxfId="135"/>
    <tableColumn id="3" xr3:uid="{4DE53CFB-4B12-4F38-A365-9032839B7F40}" name="Building block 2" dataDxfId="134"/>
    <tableColumn id="4" xr3:uid="{EC843B75-A917-4EE9-A879-9935B70D64DB}" name="Base" dataDxfId="133"/>
    <tableColumn id="5" xr3:uid="{A07EF7DE-5048-4038-BBE2-0CEC2F87F36E}" name="Catalyst / Ligand" dataDxfId="132"/>
    <tableColumn id="6" xr3:uid="{77226F54-3FC0-423E-BBF0-0DAC671ECA2F}" name="Solvent" dataDxfId="131"/>
    <tableColumn id="7" xr3:uid="{DC43F3A5-C976-4D5F-B638-95F585F37F2F}" name="Temperature" dataDxfId="130"/>
    <tableColumn id="9" xr3:uid="{33500CAF-63AE-43A0-81E8-3BB0F31F766D}" name="Reference" dataDxfId="129" dataCellStyle="Hyperlink"/>
    <tableColumn id="10" xr3:uid="{CCA26787-3343-465F-BA6C-3635D67F3F9A}" name="ELN" dataDxfId="128"/>
    <tableColumn id="8" xr3:uid="{A74A7171-A131-457C-950F-55E55850A6A8}" name="Comments" dataDxfId="12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126" dataDxfId="125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124"/>
    <tableColumn id="2" xr3:uid="{BD575877-D695-44C4-90DF-92FA83CAE063}" name="Building block 1" dataDxfId="123"/>
    <tableColumn id="3" xr3:uid="{BBE5B538-3997-4203-9F33-D101A957F5CA}" name="Building block 2" dataDxfId="122"/>
    <tableColumn id="4" xr3:uid="{230FA030-37A8-486D-9102-35C066BAF000}" name="Base" dataDxfId="121"/>
    <tableColumn id="5" xr3:uid="{86019366-6702-4E60-80EA-1B620E4AEEC5}" name="Catalyst" dataDxfId="120"/>
    <tableColumn id="11" xr3:uid="{E9CB5475-3916-4B2F-A7F4-C1945BE2A930}" name="Oxidant" dataDxfId="119"/>
    <tableColumn id="12" xr3:uid="{5957D906-ECB6-4F0D-9A99-0FB6CE1EEB13}" name="Additive" dataDxfId="118"/>
    <tableColumn id="6" xr3:uid="{A472A620-28D0-4955-9E2B-5C8881FE793E}" name="Solvent" dataDxfId="117"/>
    <tableColumn id="7" xr3:uid="{940B6DD5-A55B-43B2-9B8D-0FD2F12683B4}" name="Temperature" dataDxfId="116"/>
    <tableColumn id="9" xr3:uid="{2752CE69-1468-4ADF-9387-476EE5F4FA0D}" name="Reference" dataDxfId="115"/>
    <tableColumn id="10" xr3:uid="{6CF1EB0D-8409-4C4B-8CAE-A80DF21CA0C6}" name="ELN" dataDxfId="114"/>
    <tableColumn id="8" xr3:uid="{89AA8EF8-C994-4B79-8AD9-4A9E4E0649F3}" name="Comments" dataDxfId="11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12" dataDxfId="111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10"/>
    <tableColumn id="2" xr3:uid="{0E428593-0511-4974-9D68-7AC33523EE57}" name="Building block" dataDxfId="109"/>
    <tableColumn id="3" xr3:uid="{07150E53-4407-4827-A036-86FFEC8ADA9B}" name="Cyanide source" dataDxfId="108"/>
    <tableColumn id="4" xr3:uid="{16F35516-ACF3-485D-A4FE-313CD43148AB}" name="Catalyst / Ligand" dataDxfId="107"/>
    <tableColumn id="5" xr3:uid="{75301E07-2C71-4A71-92A7-B590CF48324F}" name="Base" dataDxfId="106"/>
    <tableColumn id="6" xr3:uid="{426D962B-5235-427A-BFFA-DE1251A82761}" name="Solvent" dataDxfId="105"/>
    <tableColumn id="7" xr3:uid="{C201B83C-44B1-4E2C-85D9-810016B89C25}" name="Temperature" dataDxfId="104"/>
    <tableColumn id="9" xr3:uid="{F1743591-BA48-4F34-B598-E6FDFBC1F24D}" name="Reference" dataDxfId="103"/>
    <tableColumn id="10" xr3:uid="{DD6533C0-5726-4949-BDD3-6219C548069E}" name="ELN" dataDxfId="102"/>
    <tableColumn id="8" xr3:uid="{F9BAE2E1-B717-4529-B022-32D0C42592A5}" name="Comments" dataDxfId="10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100" dataDxfId="99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98"/>
    <tableColumn id="2" xr3:uid="{61557118-4673-4EFF-9014-6AFADC53B9B3}" name="Building block 1" dataDxfId="97"/>
    <tableColumn id="3" xr3:uid="{74481596-003F-4412-846F-4164E9D774D7}" name="Building block 2" dataDxfId="96"/>
    <tableColumn id="4" xr3:uid="{4248D5FE-8EB9-461A-BA32-1EA995EDC622}" name="Reagent A" dataDxfId="95"/>
    <tableColumn id="5" xr3:uid="{67844C3F-EB57-4B6F-BC21-629C28C3AFBB}" name="Reagent B" dataDxfId="94"/>
    <tableColumn id="6" xr3:uid="{46914FDB-D5C4-482A-A7D0-031C2B67D249}" name="Solvent" dataDxfId="93"/>
    <tableColumn id="7" xr3:uid="{04E2808D-5D4F-4F34-A27C-A763A837803A}" name="Temperature" dataDxfId="92"/>
    <tableColumn id="9" xr3:uid="{68E3517C-BD3F-463A-855E-0A0B7DBF61BB}" name="Reference" dataDxfId="91"/>
    <tableColumn id="10" xr3:uid="{06FA0CDA-5164-40B2-A27D-D00FE1CA2AF5}" name="ELN" dataDxfId="90" dataCellStyle="Hyperlink"/>
    <tableColumn id="8" xr3:uid="{DF50CB2F-E872-45DB-884B-2645AE43D454}" name="Comments" dataDxfId="8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88" dataDxfId="87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86"/>
    <tableColumn id="2" xr3:uid="{6FFCB986-CA02-46D8-8FB6-98FDE49FEAC5}" name="Building block 1" dataDxfId="85"/>
    <tableColumn id="3" xr3:uid="{872ACA6B-FE1E-4860-A105-54A782918C61}" name="Building block 2" dataDxfId="84"/>
    <tableColumn id="4" xr3:uid="{54AF4302-2C30-44C9-989C-11573E9683F3}" name="Catalyst / Ligand" dataDxfId="83"/>
    <tableColumn id="5" xr3:uid="{242A19D0-120B-4778-A5EF-8141150B28E7}" name="Additive" dataDxfId="82"/>
    <tableColumn id="6" xr3:uid="{06DC57B9-9282-4955-A473-DF4D58C63131}" name="Solvent" dataDxfId="81"/>
    <tableColumn id="7" xr3:uid="{0B66EFE1-7647-46B9-8F8C-72EB46D65F62}" name="Temperature" dataDxfId="80"/>
    <tableColumn id="9" xr3:uid="{8CD23EA8-9F3E-4509-8C1B-C1C6FDCBE465}" name="Reference" dataDxfId="79" dataCellStyle="Hyperlink"/>
    <tableColumn id="10" xr3:uid="{70F7B5DA-0D80-4FD4-92F3-768639CD2335}" name="ELN" dataDxfId="78"/>
    <tableColumn id="8" xr3:uid="{04D6C833-BE73-4697-8C78-3A70E2733FEC}" name="Comments" dataDxfId="7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76" dataDxfId="75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74"/>
    <tableColumn id="2" xr3:uid="{B28A53FF-0633-4393-8606-B90045EBFECC}" name="Building block" dataDxfId="73"/>
    <tableColumn id="3" xr3:uid="{EAECF2C1-D036-42CD-AF13-A38594A31B8E}" name="Cyanide source" dataDxfId="72"/>
    <tableColumn id="4" xr3:uid="{E18A377D-4790-4AF5-A0C8-D4D6B0B8CB98}" name="Base" dataDxfId="71"/>
    <tableColumn id="6" xr3:uid="{50B358FD-08FC-4998-A9C8-A7EC074528E0}" name="Solvent" dataDxfId="70"/>
    <tableColumn id="7" xr3:uid="{6146E7D8-A934-4DF3-B925-6225C7558452}" name="Temperature" dataDxfId="69"/>
    <tableColumn id="9" xr3:uid="{6138FE1F-AC51-4FEE-85C3-FFFBD6947002}" name="Reference" dataDxfId="68"/>
    <tableColumn id="10" xr3:uid="{C719BF46-6DF3-425D-B929-ED5BFDC4F2DB}" name="ELN" dataDxfId="67"/>
    <tableColumn id="8" xr3:uid="{1629C67B-FC89-4FC6-AAAE-7593A69EC4C1}" name="Comments" dataDxfId="6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13" Type="http://schemas.openxmlformats.org/officeDocument/2006/relationships/table" Target="../tables/table10.x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9.xml"/><Relationship Id="rId12" Type="http://schemas.openxmlformats.org/officeDocument/2006/relationships/image" Target="../media/image33.emf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10.bin"/><Relationship Id="rId11" Type="http://schemas.openxmlformats.org/officeDocument/2006/relationships/oleObject" Target="../embeddings/oleObject10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image" Target="../media/image32.emf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oleObject" Target="../embeddings/oleObject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drawing" Target="../drawings/drawing10.xml"/><Relationship Id="rId7" Type="http://schemas.openxmlformats.org/officeDocument/2006/relationships/table" Target="../tables/table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image" Target="../media/image34.emf"/><Relationship Id="rId5" Type="http://schemas.openxmlformats.org/officeDocument/2006/relationships/oleObject" Target="../embeddings/oleObject11.bin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emf"/><Relationship Id="rId3" Type="http://schemas.openxmlformats.org/officeDocument/2006/relationships/hyperlink" Target="https://doi.org/10.1002/ange.202014141" TargetMode="External"/><Relationship Id="rId7" Type="http://schemas.openxmlformats.org/officeDocument/2006/relationships/oleObject" Target="../embeddings/oleObject12.bin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vmlDrawing" Target="../drawings/vmlDrawing11.v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2.bin"/><Relationship Id="rId9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hyperlink" Target="https://doi.org/10.1002/chem.201700832" TargetMode="External"/><Relationship Id="rId7" Type="http://schemas.openxmlformats.org/officeDocument/2006/relationships/oleObject" Target="../embeddings/oleObject13.bin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vmlDrawing" Target="../drawings/vmlDrawing12.vm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3.bin"/><Relationship Id="rId9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oleObject" Target="../embeddings/oleObject14.bin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13.vml"/><Relationship Id="rId2" Type="http://schemas.openxmlformats.org/officeDocument/2006/relationships/hyperlink" Target="https://pubs.acs.org/doi/10.1021/acs.orglett.7b02326?ref=PDF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13.xml"/><Relationship Id="rId5" Type="http://schemas.openxmlformats.org/officeDocument/2006/relationships/hyperlink" Target="https://onlinelibrary.wiley.com/doi/10.1002/anie.201601035" TargetMode="External"/><Relationship Id="rId15" Type="http://schemas.openxmlformats.org/officeDocument/2006/relationships/table" Target="../tables/table14.xm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image" Target="../media/image44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mments" Target="../comments6.xml"/><Relationship Id="rId5" Type="http://schemas.openxmlformats.org/officeDocument/2006/relationships/image" Target="../media/image56.emf"/><Relationship Id="rId4" Type="http://schemas.openxmlformats.org/officeDocument/2006/relationships/oleObject" Target="../embeddings/oleObject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drawing" Target="../drawings/drawing2.xml"/><Relationship Id="rId7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image" Target="../media/image14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21/acs.orglett.0c0167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13" Type="http://schemas.openxmlformats.org/officeDocument/2006/relationships/table" Target="../tables/table4.xml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12" Type="http://schemas.openxmlformats.org/officeDocument/2006/relationships/image" Target="../media/image21.emf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11" Type="http://schemas.openxmlformats.org/officeDocument/2006/relationships/oleObject" Target="../embeddings/oleObject2.bin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3" Type="http://schemas.openxmlformats.org/officeDocument/2006/relationships/hyperlink" Target="https://doi.org/10.1016/j.tetlet.2013.07.095" TargetMode="External"/><Relationship Id="rId7" Type="http://schemas.openxmlformats.org/officeDocument/2006/relationships/oleObject" Target="../embeddings/oleObject3.bin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vmlDrawing" Target="../drawings/vmlDrawing4.vml"/><Relationship Id="rId11" Type="http://schemas.openxmlformats.org/officeDocument/2006/relationships/table" Target="../tables/table5.xml"/><Relationship Id="rId5" Type="http://schemas.openxmlformats.org/officeDocument/2006/relationships/drawing" Target="../drawings/drawing4.xml"/><Relationship Id="rId10" Type="http://schemas.openxmlformats.org/officeDocument/2006/relationships/image" Target="../media/image23.emf"/><Relationship Id="rId4" Type="http://schemas.openxmlformats.org/officeDocument/2006/relationships/printerSettings" Target="../printerSettings/printerSettings5.bin"/><Relationship Id="rId9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24.emf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omments" Target="../comments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5" Type="http://schemas.openxmlformats.org/officeDocument/2006/relationships/image" Target="../media/image25.emf"/><Relationship Id="rId4" Type="http://schemas.openxmlformats.org/officeDocument/2006/relationships/oleObject" Target="../embeddings/oleObject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hyperlink" Target="https://doi.org/10.1016/j.tetlet.2010.11.160" TargetMode="External"/><Relationship Id="rId7" Type="http://schemas.openxmlformats.org/officeDocument/2006/relationships/oleObject" Target="../embeddings/oleObject7.bin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7" Type="http://schemas.openxmlformats.org/officeDocument/2006/relationships/table" Target="../tables/table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i.org/10.1039/D1GC00128K" TargetMode="External"/><Relationship Id="rId6" Type="http://schemas.openxmlformats.org/officeDocument/2006/relationships/image" Target="../media/image31.emf"/><Relationship Id="rId5" Type="http://schemas.openxmlformats.org/officeDocument/2006/relationships/oleObject" Target="../embeddings/oleObject8.bin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6"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 x14ac:dyDescent="0.3">
      <c r="E1"/>
      <c r="F1"/>
      <c r="K1"/>
      <c r="L1"/>
    </row>
    <row r="2" spans="2:14" s="17" customFormat="1" ht="30" customHeight="1" thickBot="1" x14ac:dyDescent="0.4">
      <c r="B2" s="94" t="s">
        <v>605</v>
      </c>
      <c r="C2" s="95"/>
    </row>
    <row r="3" spans="2:14" ht="30" customHeight="1" x14ac:dyDescent="0.25">
      <c r="E3"/>
      <c r="F3"/>
      <c r="K3"/>
      <c r="L3"/>
    </row>
    <row r="4" spans="2:14" ht="30" customHeight="1" x14ac:dyDescent="0.25">
      <c r="B4" s="76" t="s">
        <v>504</v>
      </c>
      <c r="C4" s="76" t="s">
        <v>16</v>
      </c>
      <c r="D4" s="76" t="s">
        <v>438</v>
      </c>
      <c r="E4" s="76" t="s">
        <v>505</v>
      </c>
      <c r="F4" s="76" t="s">
        <v>576</v>
      </c>
      <c r="G4" s="76" t="s">
        <v>1</v>
      </c>
      <c r="H4" s="76" t="s">
        <v>509</v>
      </c>
      <c r="I4" s="76" t="s">
        <v>0</v>
      </c>
      <c r="J4" s="76" t="s">
        <v>606</v>
      </c>
      <c r="K4" s="76" t="s">
        <v>607</v>
      </c>
      <c r="L4" s="76" t="s">
        <v>608</v>
      </c>
      <c r="M4" s="76" t="s">
        <v>609</v>
      </c>
      <c r="N4" s="76" t="s">
        <v>610</v>
      </c>
    </row>
    <row r="5" spans="2:14" ht="90" customHeight="1" x14ac:dyDescent="0.25">
      <c r="B5" s="73" t="s">
        <v>526</v>
      </c>
      <c r="C5" s="73" t="s">
        <v>2</v>
      </c>
      <c r="D5" s="70" t="str">
        <f>"Chemistry 0"</f>
        <v>Chemistry 0</v>
      </c>
      <c r="E5" s="74" t="s">
        <v>510</v>
      </c>
      <c r="F5" s="74" t="s">
        <v>586</v>
      </c>
      <c r="G5" s="73" t="s">
        <v>82</v>
      </c>
      <c r="H5" s="77" t="s">
        <v>530</v>
      </c>
      <c r="I5" s="73" t="s">
        <v>578</v>
      </c>
      <c r="J5" s="73"/>
      <c r="K5" s="74"/>
      <c r="L5" s="26" t="s">
        <v>543</v>
      </c>
      <c r="M5" s="73"/>
      <c r="N5" s="73"/>
    </row>
    <row r="6" spans="2:14" ht="90" customHeight="1" x14ac:dyDescent="0.25">
      <c r="B6" s="73" t="s">
        <v>527</v>
      </c>
      <c r="C6" s="73" t="s">
        <v>3</v>
      </c>
      <c r="D6" s="71" t="str">
        <f>"Chemistry 1"</f>
        <v>Chemistry 1</v>
      </c>
      <c r="E6" s="74" t="s">
        <v>513</v>
      </c>
      <c r="F6" s="74" t="s">
        <v>593</v>
      </c>
      <c r="G6" s="73" t="s">
        <v>506</v>
      </c>
      <c r="H6" s="73" t="s">
        <v>511</v>
      </c>
      <c r="I6" s="73" t="s">
        <v>4</v>
      </c>
      <c r="J6" s="74" t="s">
        <v>514</v>
      </c>
      <c r="K6" s="74" t="s">
        <v>512</v>
      </c>
      <c r="L6" s="26" t="s">
        <v>544</v>
      </c>
      <c r="M6" s="73"/>
      <c r="N6" s="73"/>
    </row>
    <row r="7" spans="2:14" ht="90" customHeight="1" x14ac:dyDescent="0.25">
      <c r="B7" s="73" t="s">
        <v>527</v>
      </c>
      <c r="C7" s="73" t="s">
        <v>515</v>
      </c>
      <c r="D7" s="71" t="str">
        <f>"Chemistry 2"</f>
        <v>Chemistry 2</v>
      </c>
      <c r="E7" s="74" t="s">
        <v>579</v>
      </c>
      <c r="F7" s="74" t="s">
        <v>583</v>
      </c>
      <c r="G7" s="73" t="s">
        <v>517</v>
      </c>
      <c r="H7" s="73" t="s">
        <v>516</v>
      </c>
      <c r="I7" s="73" t="s">
        <v>6</v>
      </c>
      <c r="J7" s="74" t="s">
        <v>518</v>
      </c>
      <c r="K7" s="74"/>
      <c r="L7" s="26" t="s">
        <v>545</v>
      </c>
      <c r="M7" s="26" t="s">
        <v>546</v>
      </c>
      <c r="N7" s="26" t="s">
        <v>584</v>
      </c>
    </row>
    <row r="8" spans="2:14" ht="90" customHeight="1" x14ac:dyDescent="0.25">
      <c r="B8" s="73" t="s">
        <v>526</v>
      </c>
      <c r="C8" s="73" t="s">
        <v>519</v>
      </c>
      <c r="D8" s="71" t="str">
        <f>"Chemistry 3"</f>
        <v>Chemistry 3</v>
      </c>
      <c r="E8" s="74" t="s">
        <v>520</v>
      </c>
      <c r="F8" s="74" t="s">
        <v>594</v>
      </c>
      <c r="G8" s="73" t="s">
        <v>521</v>
      </c>
      <c r="H8" s="73" t="s">
        <v>522</v>
      </c>
      <c r="I8" s="73" t="s">
        <v>615</v>
      </c>
      <c r="J8" s="73"/>
      <c r="K8" s="74" t="s">
        <v>523</v>
      </c>
      <c r="L8" s="74"/>
      <c r="M8" s="73"/>
      <c r="N8" s="73"/>
    </row>
    <row r="9" spans="2:14" ht="90" customHeight="1" x14ac:dyDescent="0.25">
      <c r="B9" s="73" t="s">
        <v>527</v>
      </c>
      <c r="C9" s="73" t="s">
        <v>524</v>
      </c>
      <c r="D9" s="71" t="str">
        <f>"Chemistry 4"</f>
        <v>Chemistry 4</v>
      </c>
      <c r="E9" s="74"/>
      <c r="F9" s="74" t="s">
        <v>577</v>
      </c>
      <c r="G9" s="73" t="s">
        <v>525</v>
      </c>
      <c r="H9" s="73" t="s">
        <v>529</v>
      </c>
      <c r="I9" s="73"/>
      <c r="J9" s="73"/>
      <c r="K9" s="74"/>
      <c r="L9" s="74"/>
      <c r="M9" s="73"/>
      <c r="N9" s="73"/>
    </row>
    <row r="10" spans="2:14" ht="90" customHeight="1" x14ac:dyDescent="0.25">
      <c r="B10" s="73" t="s">
        <v>527</v>
      </c>
      <c r="C10" s="73" t="s">
        <v>5</v>
      </c>
      <c r="D10" s="71" t="str">
        <f>"Chemistry 5"</f>
        <v>Chemistry 5</v>
      </c>
      <c r="E10" s="74" t="s">
        <v>532</v>
      </c>
      <c r="F10" s="74" t="s">
        <v>580</v>
      </c>
      <c r="G10" s="73" t="s">
        <v>531</v>
      </c>
      <c r="H10" s="73" t="s">
        <v>528</v>
      </c>
      <c r="I10" s="73" t="s">
        <v>6</v>
      </c>
      <c r="J10" s="74" t="s">
        <v>533</v>
      </c>
      <c r="K10" s="74" t="s">
        <v>614</v>
      </c>
      <c r="L10" s="26" t="s">
        <v>547</v>
      </c>
      <c r="M10" s="26" t="s">
        <v>560</v>
      </c>
      <c r="N10" s="26" t="s">
        <v>585</v>
      </c>
    </row>
    <row r="11" spans="2:14" ht="90" customHeight="1" x14ac:dyDescent="0.25">
      <c r="B11" s="73" t="s">
        <v>527</v>
      </c>
      <c r="C11" s="73" t="s">
        <v>535</v>
      </c>
      <c r="D11" s="71" t="str">
        <f>"Chemistry 6"</f>
        <v>Chemistry 6</v>
      </c>
      <c r="E11" s="74" t="s">
        <v>596</v>
      </c>
      <c r="F11" s="74" t="s">
        <v>595</v>
      </c>
      <c r="G11" s="73" t="s">
        <v>507</v>
      </c>
      <c r="H11" s="73" t="s">
        <v>534</v>
      </c>
      <c r="I11" s="73"/>
      <c r="J11" s="73"/>
      <c r="K11" s="74"/>
      <c r="L11" s="74"/>
      <c r="M11" s="73"/>
      <c r="N11" s="73"/>
    </row>
    <row r="12" spans="2:14" ht="90" customHeight="1" x14ac:dyDescent="0.25">
      <c r="B12" s="73" t="s">
        <v>526</v>
      </c>
      <c r="C12" s="73" t="s">
        <v>7</v>
      </c>
      <c r="D12" s="71" t="str">
        <f>"Chemistry 7"</f>
        <v>Chemistry 7</v>
      </c>
      <c r="E12" s="74" t="s">
        <v>565</v>
      </c>
      <c r="F12" s="74" t="s">
        <v>597</v>
      </c>
      <c r="G12" s="73" t="s">
        <v>536</v>
      </c>
      <c r="H12" s="73" t="s">
        <v>537</v>
      </c>
      <c r="I12" s="74" t="s">
        <v>538</v>
      </c>
      <c r="J12" s="73"/>
      <c r="K12" s="74"/>
      <c r="L12" s="74"/>
      <c r="M12" s="73"/>
      <c r="N12" s="73"/>
    </row>
    <row r="13" spans="2:14" ht="90" customHeight="1" x14ac:dyDescent="0.25">
      <c r="B13" s="73" t="s">
        <v>542</v>
      </c>
      <c r="C13" s="74" t="s">
        <v>539</v>
      </c>
      <c r="D13" s="71" t="str">
        <f>"Chemistry 8"</f>
        <v>Chemistry 8</v>
      </c>
      <c r="E13" s="74" t="s">
        <v>540</v>
      </c>
      <c r="F13" s="74" t="s">
        <v>613</v>
      </c>
      <c r="G13" s="73" t="s">
        <v>508</v>
      </c>
      <c r="H13" s="73" t="s">
        <v>541</v>
      </c>
      <c r="I13" s="74" t="s">
        <v>581</v>
      </c>
      <c r="J13" s="74" t="s">
        <v>612</v>
      </c>
      <c r="K13" s="74"/>
      <c r="L13" s="26" t="s">
        <v>548</v>
      </c>
      <c r="M13" s="26" t="s">
        <v>549</v>
      </c>
      <c r="N13" s="26" t="s">
        <v>611</v>
      </c>
    </row>
    <row r="14" spans="2:14" ht="90" customHeight="1" x14ac:dyDescent="0.25">
      <c r="B14" s="73" t="s">
        <v>527</v>
      </c>
      <c r="C14" s="73" t="s">
        <v>550</v>
      </c>
      <c r="D14" s="71" t="str">
        <f>"Chemistry 9"</f>
        <v>Chemistry 9</v>
      </c>
      <c r="E14" s="74" t="s">
        <v>554</v>
      </c>
      <c r="F14" s="74" t="s">
        <v>598</v>
      </c>
      <c r="G14" s="73" t="s">
        <v>553</v>
      </c>
      <c r="H14" s="73" t="s">
        <v>552</v>
      </c>
      <c r="I14" s="74" t="s">
        <v>555</v>
      </c>
      <c r="J14" s="74" t="s">
        <v>557</v>
      </c>
      <c r="K14" s="74"/>
      <c r="L14" s="26" t="s">
        <v>551</v>
      </c>
      <c r="M14" s="26" t="s">
        <v>556</v>
      </c>
      <c r="N14" s="26" t="s">
        <v>611</v>
      </c>
    </row>
    <row r="15" spans="2:14" ht="30" customHeight="1" x14ac:dyDescent="0.25">
      <c r="B15" s="73"/>
      <c r="C15" s="73"/>
      <c r="D15" s="71"/>
      <c r="E15" s="74"/>
      <c r="F15" s="74"/>
      <c r="G15" s="73"/>
      <c r="H15" s="73"/>
      <c r="I15" s="74"/>
      <c r="J15" s="74"/>
      <c r="K15" s="74"/>
      <c r="L15" s="26"/>
      <c r="M15" s="26"/>
      <c r="N15" s="73"/>
    </row>
    <row r="16" spans="2:14" ht="30" customHeight="1" thickBot="1" x14ac:dyDescent="0.3">
      <c r="B16" s="51"/>
      <c r="C16" s="51"/>
      <c r="D16" s="79"/>
      <c r="E16" s="80"/>
      <c r="F16" s="80"/>
      <c r="G16" s="51"/>
      <c r="H16" s="51"/>
      <c r="I16" s="80"/>
      <c r="J16" s="80"/>
      <c r="K16" s="80"/>
      <c r="L16" s="81"/>
      <c r="M16" s="81"/>
      <c r="N16" s="51"/>
    </row>
    <row r="17" spans="2:14" ht="30" customHeight="1" thickBot="1" x14ac:dyDescent="0.3">
      <c r="B17" s="78" t="s">
        <v>504</v>
      </c>
      <c r="C17" s="78" t="s">
        <v>16</v>
      </c>
      <c r="D17" s="78" t="s">
        <v>438</v>
      </c>
      <c r="E17" s="78" t="s">
        <v>505</v>
      </c>
      <c r="F17" s="78" t="s">
        <v>576</v>
      </c>
      <c r="G17" s="78" t="s">
        <v>1</v>
      </c>
      <c r="H17" s="78" t="s">
        <v>509</v>
      </c>
      <c r="I17" s="78" t="s">
        <v>0</v>
      </c>
      <c r="J17" s="78" t="s">
        <v>606</v>
      </c>
      <c r="K17" s="78" t="s">
        <v>607</v>
      </c>
      <c r="L17" s="78" t="s">
        <v>608</v>
      </c>
      <c r="M17" s="78" t="s">
        <v>609</v>
      </c>
      <c r="N17" s="78" t="s">
        <v>610</v>
      </c>
    </row>
    <row r="18" spans="2:14" ht="90" customHeight="1" x14ac:dyDescent="0.25">
      <c r="B18" s="55" t="s">
        <v>526</v>
      </c>
      <c r="C18" s="55" t="s">
        <v>568</v>
      </c>
      <c r="D18" s="71" t="str">
        <f>"Chemistry 10"</f>
        <v>Chemistry 10</v>
      </c>
      <c r="E18" s="82" t="s">
        <v>564</v>
      </c>
      <c r="F18" s="82" t="s">
        <v>601</v>
      </c>
      <c r="G18" s="55" t="s">
        <v>561</v>
      </c>
      <c r="H18" s="83" t="s">
        <v>562</v>
      </c>
      <c r="I18" s="55" t="s">
        <v>567</v>
      </c>
      <c r="J18" s="55" t="s">
        <v>600</v>
      </c>
      <c r="K18" s="82" t="s">
        <v>566</v>
      </c>
      <c r="L18" s="84" t="s">
        <v>563</v>
      </c>
      <c r="M18" s="84" t="s">
        <v>599</v>
      </c>
      <c r="N18" s="55"/>
    </row>
    <row r="19" spans="2:14" ht="90" customHeight="1" x14ac:dyDescent="0.25">
      <c r="B19" s="73" t="s">
        <v>527</v>
      </c>
      <c r="C19" s="73" t="s">
        <v>571</v>
      </c>
      <c r="D19" s="71" t="str">
        <f>"Chemistry 11"</f>
        <v>Chemistry 11</v>
      </c>
      <c r="E19" s="74" t="s">
        <v>602</v>
      </c>
      <c r="F19" s="74" t="s">
        <v>603</v>
      </c>
      <c r="G19" s="73" t="s">
        <v>573</v>
      </c>
      <c r="H19" s="73" t="s">
        <v>574</v>
      </c>
      <c r="I19" s="73" t="s">
        <v>569</v>
      </c>
      <c r="J19" s="74" t="s">
        <v>570</v>
      </c>
      <c r="K19" s="74"/>
      <c r="L19" s="26" t="s">
        <v>572</v>
      </c>
      <c r="M19" s="73"/>
      <c r="N19" s="73"/>
    </row>
    <row r="20" spans="2:14" ht="90" customHeight="1" thickBot="1" x14ac:dyDescent="0.3">
      <c r="B20" s="85" t="s">
        <v>526</v>
      </c>
      <c r="C20" s="85" t="s">
        <v>587</v>
      </c>
      <c r="D20" s="79" t="str">
        <f>"Chemistry 12"</f>
        <v>Chemistry 12</v>
      </c>
      <c r="E20" s="86" t="s">
        <v>564</v>
      </c>
      <c r="F20" s="86" t="s">
        <v>604</v>
      </c>
      <c r="G20" s="85" t="s">
        <v>588</v>
      </c>
      <c r="H20" s="85" t="s">
        <v>589</v>
      </c>
      <c r="I20" s="85"/>
      <c r="J20" s="86" t="s">
        <v>591</v>
      </c>
      <c r="K20" s="86"/>
      <c r="L20" s="87" t="s">
        <v>590</v>
      </c>
      <c r="M20" s="87" t="s">
        <v>592</v>
      </c>
      <c r="N20" s="85"/>
    </row>
    <row r="21" spans="2:14" ht="30" customHeight="1" x14ac:dyDescent="0.25">
      <c r="D21" s="69"/>
      <c r="I21" s="13"/>
      <c r="J21" s="13"/>
    </row>
    <row r="22" spans="2:14" ht="30" customHeight="1" thickBot="1" x14ac:dyDescent="0.3">
      <c r="E22"/>
      <c r="F22"/>
      <c r="I22" s="13"/>
      <c r="K22"/>
      <c r="L22"/>
    </row>
    <row r="23" spans="2:14" ht="30" customHeight="1" thickBot="1" x14ac:dyDescent="0.3">
      <c r="B23" s="89" t="s">
        <v>558</v>
      </c>
      <c r="C23" s="90"/>
      <c r="D23" s="90"/>
      <c r="E23"/>
      <c r="K23"/>
      <c r="L23"/>
    </row>
    <row r="24" spans="2:14" ht="15" customHeight="1" x14ac:dyDescent="0.25">
      <c r="B24" s="67"/>
      <c r="C24" s="67"/>
      <c r="D24" s="67"/>
      <c r="E24"/>
      <c r="K24"/>
      <c r="L24"/>
    </row>
    <row r="25" spans="2:14" ht="30" customHeight="1" x14ac:dyDescent="0.25">
      <c r="B25" s="96" t="s">
        <v>559</v>
      </c>
      <c r="C25" s="96"/>
      <c r="D25" s="96"/>
      <c r="F25" s="75"/>
      <c r="G25" s="72"/>
      <c r="J25" s="13"/>
      <c r="K25"/>
      <c r="L25"/>
    </row>
    <row r="26" spans="2:14" ht="30" customHeight="1" x14ac:dyDescent="0.25">
      <c r="B26" s="96" t="s">
        <v>575</v>
      </c>
      <c r="C26" s="96"/>
      <c r="D26" s="96"/>
      <c r="G26" s="88"/>
      <c r="J26" s="13"/>
      <c r="K26"/>
      <c r="L26"/>
    </row>
    <row r="27" spans="2:14" ht="30" customHeight="1" x14ac:dyDescent="0.25">
      <c r="B27" s="96" t="s">
        <v>582</v>
      </c>
      <c r="C27" s="96"/>
      <c r="D27" s="96"/>
      <c r="F27"/>
      <c r="K27"/>
      <c r="L27"/>
      <c r="M27" s="13"/>
    </row>
    <row r="28" spans="2:14" ht="15.75" thickBot="1" x14ac:dyDescent="0.3">
      <c r="B28" s="66"/>
      <c r="C28" s="66"/>
      <c r="D28" s="66"/>
    </row>
  </sheetData>
  <mergeCells count="4">
    <mergeCell ref="B2:C2"/>
    <mergeCell ref="B27:D27"/>
    <mergeCell ref="B26:D26"/>
    <mergeCell ref="B25:D25"/>
  </mergeCells>
  <phoneticPr fontId="31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19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105" t="s">
        <v>216</v>
      </c>
      <c r="C2" s="106"/>
      <c r="J2" s="36"/>
    </row>
    <row r="3" spans="2:13" s="17" customFormat="1" ht="30" customHeight="1" x14ac:dyDescent="0.35">
      <c r="J3" s="36"/>
    </row>
    <row r="4" spans="2:13" s="17" customFormat="1" ht="30" customHeight="1" x14ac:dyDescent="0.35">
      <c r="B4" s="18" t="s">
        <v>10</v>
      </c>
      <c r="J4" s="36"/>
    </row>
    <row r="5" spans="2:13" ht="99.95" customHeight="1" x14ac:dyDescent="0.25"/>
    <row r="6" spans="2:13" ht="30" customHeight="1" x14ac:dyDescent="0.25"/>
    <row r="7" spans="2:13" ht="30" customHeight="1" x14ac:dyDescent="0.25">
      <c r="B7" s="23" t="s">
        <v>11</v>
      </c>
      <c r="C7" s="23" t="s">
        <v>12</v>
      </c>
      <c r="D7" s="23" t="s">
        <v>13</v>
      </c>
      <c r="E7" s="23" t="s">
        <v>14</v>
      </c>
      <c r="F7" s="23" t="s">
        <v>112</v>
      </c>
      <c r="G7" s="23" t="s">
        <v>114</v>
      </c>
      <c r="H7" s="23" t="s">
        <v>16</v>
      </c>
      <c r="I7" s="23" t="s">
        <v>17</v>
      </c>
      <c r="J7" s="23" t="s">
        <v>18</v>
      </c>
      <c r="K7" s="23" t="s">
        <v>19</v>
      </c>
      <c r="L7" s="23" t="s">
        <v>20</v>
      </c>
    </row>
    <row r="8" spans="2:13" ht="30" customHeight="1" x14ac:dyDescent="0.25">
      <c r="B8" s="19">
        <v>1</v>
      </c>
      <c r="C8" s="1" t="s">
        <v>217</v>
      </c>
      <c r="D8" s="1" t="s">
        <v>218</v>
      </c>
      <c r="E8" s="1" t="s">
        <v>219</v>
      </c>
      <c r="F8" s="1" t="s">
        <v>220</v>
      </c>
      <c r="G8" s="1" t="s">
        <v>85</v>
      </c>
      <c r="H8" s="6" t="s">
        <v>8</v>
      </c>
      <c r="I8" s="1" t="s">
        <v>221</v>
      </c>
      <c r="J8" s="26" t="s">
        <v>222</v>
      </c>
      <c r="K8" s="1"/>
      <c r="L8" s="1" t="s">
        <v>223</v>
      </c>
    </row>
    <row r="9" spans="2:13" ht="30" customHeight="1" x14ac:dyDescent="0.25">
      <c r="B9" s="19">
        <v>2</v>
      </c>
      <c r="C9" s="8" t="s">
        <v>224</v>
      </c>
      <c r="D9" s="1" t="s">
        <v>218</v>
      </c>
      <c r="E9" s="1" t="s">
        <v>219</v>
      </c>
      <c r="F9" s="1" t="s">
        <v>220</v>
      </c>
      <c r="G9" s="1" t="s">
        <v>225</v>
      </c>
      <c r="H9" s="6" t="s">
        <v>8</v>
      </c>
      <c r="I9" s="1" t="s">
        <v>221</v>
      </c>
      <c r="J9" s="26" t="s">
        <v>222</v>
      </c>
      <c r="K9" s="20"/>
      <c r="L9" s="1" t="s">
        <v>226</v>
      </c>
    </row>
    <row r="10" spans="2:13" ht="30" customHeight="1" x14ac:dyDescent="0.25">
      <c r="B10" s="19">
        <v>3</v>
      </c>
      <c r="C10" s="1" t="s">
        <v>227</v>
      </c>
      <c r="D10" s="1" t="s">
        <v>228</v>
      </c>
      <c r="E10" s="1" t="s">
        <v>229</v>
      </c>
      <c r="F10" s="8" t="s">
        <v>230</v>
      </c>
      <c r="G10" s="1" t="s">
        <v>85</v>
      </c>
      <c r="H10" s="1" t="s">
        <v>121</v>
      </c>
      <c r="I10" s="1" t="s">
        <v>231</v>
      </c>
      <c r="J10" s="26" t="s">
        <v>232</v>
      </c>
      <c r="K10" s="20"/>
      <c r="L10" s="1" t="s">
        <v>233</v>
      </c>
    </row>
    <row r="11" spans="2:13" ht="30" customHeight="1" x14ac:dyDescent="0.25">
      <c r="B11" s="19">
        <v>4</v>
      </c>
      <c r="C11" s="1" t="s">
        <v>234</v>
      </c>
      <c r="D11" s="1" t="s">
        <v>235</v>
      </c>
      <c r="E11" s="1" t="s">
        <v>236</v>
      </c>
      <c r="F11" s="1" t="s">
        <v>237</v>
      </c>
      <c r="G11" s="1" t="s">
        <v>85</v>
      </c>
      <c r="H11" s="10" t="s">
        <v>238</v>
      </c>
      <c r="I11" s="1" t="s">
        <v>33</v>
      </c>
      <c r="J11" s="26" t="s">
        <v>239</v>
      </c>
      <c r="K11" s="20"/>
      <c r="L11" s="10" t="s">
        <v>240</v>
      </c>
    </row>
    <row r="12" spans="2:13" ht="30" customHeight="1" x14ac:dyDescent="0.25">
      <c r="B12" s="19">
        <v>5</v>
      </c>
      <c r="C12" s="1" t="s">
        <v>241</v>
      </c>
      <c r="D12" s="1" t="s">
        <v>235</v>
      </c>
      <c r="E12" s="14" t="s">
        <v>242</v>
      </c>
      <c r="F12" s="1" t="s">
        <v>243</v>
      </c>
      <c r="G12" s="1" t="s">
        <v>244</v>
      </c>
      <c r="H12" s="8" t="s">
        <v>245</v>
      </c>
      <c r="I12" s="1" t="s">
        <v>246</v>
      </c>
      <c r="J12" s="26" t="s">
        <v>247</v>
      </c>
      <c r="K12" s="21"/>
      <c r="L12" s="9"/>
    </row>
    <row r="13" spans="2:13" ht="30" customHeight="1" x14ac:dyDescent="0.25">
      <c r="B13" s="1"/>
      <c r="M13" s="4"/>
    </row>
    <row r="14" spans="2:13" ht="30" customHeight="1" thickBot="1" x14ac:dyDescent="0.3"/>
    <row r="15" spans="2:13" ht="30" customHeight="1" thickBot="1" x14ac:dyDescent="0.3">
      <c r="B15" s="25" t="s">
        <v>47</v>
      </c>
      <c r="C15" s="24"/>
      <c r="D15" s="24"/>
      <c r="G15" s="13"/>
      <c r="J15"/>
    </row>
    <row r="16" spans="2:13" ht="15" customHeight="1" x14ac:dyDescent="0.25">
      <c r="B16" s="98"/>
      <c r="C16" s="98"/>
      <c r="D16" s="98"/>
      <c r="G16" s="13"/>
      <c r="J16"/>
    </row>
    <row r="17" spans="2:10" ht="30" customHeight="1" x14ac:dyDescent="0.25">
      <c r="B17" s="18" t="s">
        <v>248</v>
      </c>
      <c r="C17" s="110" t="s">
        <v>249</v>
      </c>
      <c r="D17" s="110"/>
      <c r="G17" s="13"/>
      <c r="J17"/>
    </row>
    <row r="18" spans="2:10" ht="99.95" customHeight="1" x14ac:dyDescent="0.25">
      <c r="B18" s="18"/>
      <c r="C18" s="107"/>
      <c r="D18" s="107"/>
      <c r="G18" s="13"/>
      <c r="J18"/>
    </row>
    <row r="19" spans="2:10" ht="15" customHeight="1" thickBot="1" x14ac:dyDescent="0.3">
      <c r="B19" s="100"/>
      <c r="C19" s="100"/>
      <c r="D19" s="100"/>
      <c r="G19" s="13"/>
      <c r="J19"/>
    </row>
  </sheetData>
  <mergeCells count="5">
    <mergeCell ref="B2:C2"/>
    <mergeCell ref="B16:D16"/>
    <mergeCell ref="C18:D18"/>
    <mergeCell ref="C17:D17"/>
    <mergeCell ref="B19:D19"/>
  </mergeCells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oleObjects>
    <mc:AlternateContent xmlns:mc="http://schemas.openxmlformats.org/markup-compatibility/2006">
      <mc:Choice Requires="x14">
        <oleObject progId="MDLDrawOLE.MDLDrawObject.1" shapeId="64515" r:id="rId9">
          <objectPr defaultSize="0" r:id="rId10">
            <anchor moveWithCells="1">
              <from>
                <xdr:col>1</xdr:col>
                <xdr:colOff>361950</xdr:colOff>
                <xdr:row>4</xdr:row>
                <xdr:rowOff>266700</xdr:rowOff>
              </from>
              <to>
                <xdr:col>3</xdr:col>
                <xdr:colOff>390525</xdr:colOff>
                <xdr:row>4</xdr:row>
                <xdr:rowOff>962025</xdr:rowOff>
              </to>
            </anchor>
          </objectPr>
        </oleObject>
      </mc:Choice>
      <mc:Fallback>
        <oleObject progId="MDLDrawOLE.MDLDrawObject.1" shapeId="64515" r:id="rId9"/>
      </mc:Fallback>
    </mc:AlternateContent>
    <mc:AlternateContent xmlns:mc="http://schemas.openxmlformats.org/markup-compatibility/2006">
      <mc:Choice Requires="x14">
        <oleObject progId="MDLDrawOLE.MDLDrawObject.1" shapeId="64516" r:id="rId11">
          <objectPr defaultSize="0" r:id="rId12">
            <anchor moveWithCells="1">
              <from>
                <xdr:col>2</xdr:col>
                <xdr:colOff>133350</xdr:colOff>
                <xdr:row>17</xdr:row>
                <xdr:rowOff>257175</xdr:rowOff>
              </from>
              <to>
                <xdr:col>2</xdr:col>
                <xdr:colOff>3238500</xdr:colOff>
                <xdr:row>17</xdr:row>
                <xdr:rowOff>981075</xdr:rowOff>
              </to>
            </anchor>
          </objectPr>
        </oleObject>
      </mc:Choice>
      <mc:Fallback>
        <oleObject progId="MDLDrawOLE.MDLDrawObject.1" shapeId="64516" r:id="rId11"/>
      </mc:Fallback>
    </mc:AlternateContent>
  </oleObjects>
  <tableParts count="1"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L40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8" width="30.7109375" customWidth="1"/>
    <col min="9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05" t="s">
        <v>250</v>
      </c>
      <c r="C2" s="106"/>
    </row>
    <row r="3" spans="2:12" s="17" customFormat="1" ht="30" customHeight="1" x14ac:dyDescent="0.35"/>
    <row r="4" spans="2:12" s="17" customFormat="1" ht="30" customHeight="1" x14ac:dyDescent="0.35">
      <c r="B4" s="18" t="s">
        <v>10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3" t="s">
        <v>11</v>
      </c>
      <c r="C7" s="23" t="s">
        <v>12</v>
      </c>
      <c r="D7" s="23" t="s">
        <v>13</v>
      </c>
      <c r="E7" s="23" t="s">
        <v>14</v>
      </c>
      <c r="F7" s="23" t="s">
        <v>112</v>
      </c>
      <c r="G7" s="23" t="s">
        <v>16</v>
      </c>
      <c r="H7" s="23" t="s">
        <v>17</v>
      </c>
      <c r="I7" s="23" t="s">
        <v>18</v>
      </c>
      <c r="J7" s="23" t="s">
        <v>19</v>
      </c>
      <c r="K7" s="23" t="s">
        <v>20</v>
      </c>
    </row>
    <row r="8" spans="2:12" ht="30" customHeight="1" x14ac:dyDescent="0.25">
      <c r="B8" s="19">
        <v>1</v>
      </c>
      <c r="C8" s="1" t="s">
        <v>54</v>
      </c>
      <c r="D8" s="1" t="s">
        <v>251</v>
      </c>
      <c r="E8" s="1" t="s">
        <v>252</v>
      </c>
      <c r="F8" s="1" t="s">
        <v>253</v>
      </c>
      <c r="G8" s="1" t="s">
        <v>254</v>
      </c>
      <c r="H8" s="1" t="s">
        <v>69</v>
      </c>
      <c r="J8" s="1" t="s">
        <v>255</v>
      </c>
      <c r="K8" s="13"/>
    </row>
    <row r="9" spans="2:12" ht="30" customHeight="1" x14ac:dyDescent="0.25">
      <c r="B9" s="19">
        <v>2</v>
      </c>
      <c r="C9" s="1" t="s">
        <v>54</v>
      </c>
      <c r="D9" s="1" t="s">
        <v>256</v>
      </c>
      <c r="E9" s="1" t="s">
        <v>252</v>
      </c>
      <c r="F9" s="1" t="s">
        <v>257</v>
      </c>
      <c r="G9" s="1" t="s">
        <v>258</v>
      </c>
      <c r="H9" s="1" t="s">
        <v>69</v>
      </c>
      <c r="J9" s="1" t="s">
        <v>259</v>
      </c>
      <c r="K9" s="8"/>
    </row>
    <row r="10" spans="2:12" ht="30" customHeight="1" x14ac:dyDescent="0.25">
      <c r="B10" s="19">
        <v>3</v>
      </c>
      <c r="C10" s="1" t="s">
        <v>54</v>
      </c>
      <c r="D10" s="1" t="s">
        <v>260</v>
      </c>
      <c r="E10" s="1" t="s">
        <v>261</v>
      </c>
      <c r="F10" s="1" t="s">
        <v>262</v>
      </c>
      <c r="G10" s="1" t="s">
        <v>258</v>
      </c>
      <c r="H10" s="8" t="s">
        <v>263</v>
      </c>
      <c r="J10" s="1" t="s">
        <v>264</v>
      </c>
      <c r="K10" s="8"/>
    </row>
    <row r="11" spans="2:12" ht="30" customHeight="1" x14ac:dyDescent="0.25">
      <c r="B11" s="19">
        <v>4</v>
      </c>
      <c r="C11" s="1" t="s">
        <v>54</v>
      </c>
      <c r="D11" s="1" t="s">
        <v>260</v>
      </c>
      <c r="E11" s="1" t="s">
        <v>61</v>
      </c>
      <c r="F11" s="1" t="s">
        <v>265</v>
      </c>
      <c r="G11" s="1" t="s">
        <v>63</v>
      </c>
      <c r="H11" s="1" t="s">
        <v>69</v>
      </c>
      <c r="J11" s="1" t="s">
        <v>266</v>
      </c>
      <c r="K11" s="8" t="s">
        <v>267</v>
      </c>
    </row>
    <row r="12" spans="2:12" ht="30" customHeight="1" x14ac:dyDescent="0.25">
      <c r="B12" s="19">
        <v>5</v>
      </c>
      <c r="C12" s="1" t="s">
        <v>54</v>
      </c>
      <c r="D12" s="1" t="s">
        <v>268</v>
      </c>
      <c r="E12" s="1" t="s">
        <v>269</v>
      </c>
      <c r="F12" s="1" t="s">
        <v>253</v>
      </c>
      <c r="G12" s="1" t="s">
        <v>270</v>
      </c>
      <c r="H12" s="1" t="s">
        <v>69</v>
      </c>
      <c r="I12" s="40"/>
      <c r="K12" s="20"/>
    </row>
    <row r="13" spans="2:12" ht="30" customHeight="1" x14ac:dyDescent="0.25">
      <c r="B13" s="19">
        <v>6</v>
      </c>
      <c r="C13" s="1" t="s">
        <v>271</v>
      </c>
      <c r="D13" s="1" t="s">
        <v>272</v>
      </c>
      <c r="E13" s="1" t="s">
        <v>273</v>
      </c>
      <c r="F13" s="1" t="s">
        <v>274</v>
      </c>
      <c r="G13" s="1" t="s">
        <v>101</v>
      </c>
      <c r="H13" s="1" t="s">
        <v>275</v>
      </c>
      <c r="J13" s="1" t="s">
        <v>276</v>
      </c>
      <c r="K13" s="39" t="s">
        <v>277</v>
      </c>
    </row>
    <row r="14" spans="2:12" ht="30" customHeight="1" x14ac:dyDescent="0.25">
      <c r="B14" s="19">
        <v>7</v>
      </c>
      <c r="C14" s="1" t="s">
        <v>54</v>
      </c>
      <c r="D14" s="1" t="s">
        <v>278</v>
      </c>
      <c r="E14" s="1" t="s">
        <v>279</v>
      </c>
      <c r="F14" s="1" t="s">
        <v>280</v>
      </c>
      <c r="G14" s="10" t="s">
        <v>238</v>
      </c>
      <c r="H14" s="1" t="s">
        <v>43</v>
      </c>
      <c r="I14" s="7" t="s">
        <v>239</v>
      </c>
      <c r="K14" s="38" t="s">
        <v>281</v>
      </c>
    </row>
    <row r="15" spans="2:12" ht="30" customHeight="1" x14ac:dyDescent="0.25">
      <c r="B15" s="1"/>
      <c r="L15" s="4"/>
    </row>
    <row r="16" spans="2:12" ht="30" customHeight="1" thickBot="1" x14ac:dyDescent="0.3"/>
    <row r="17" spans="2:7" ht="30" customHeight="1" thickBot="1" x14ac:dyDescent="0.3">
      <c r="B17" s="25" t="s">
        <v>47</v>
      </c>
      <c r="C17" s="24"/>
      <c r="D17" s="24"/>
      <c r="E17" s="24"/>
      <c r="F17" s="24"/>
      <c r="G17" s="24"/>
    </row>
    <row r="18" spans="2:7" ht="15" customHeight="1" x14ac:dyDescent="0.25">
      <c r="B18" s="98"/>
      <c r="C18" s="98"/>
      <c r="D18" s="98"/>
      <c r="E18" s="98"/>
      <c r="F18" s="98"/>
      <c r="G18" s="98"/>
    </row>
    <row r="19" spans="2:7" ht="30" customHeight="1" x14ac:dyDescent="0.25">
      <c r="B19" s="18" t="s">
        <v>282</v>
      </c>
      <c r="C19" s="115" t="s">
        <v>283</v>
      </c>
      <c r="D19" s="115"/>
      <c r="E19" s="115"/>
      <c r="F19" s="115"/>
      <c r="G19" s="115"/>
    </row>
    <row r="20" spans="2:7" ht="30" customHeight="1" x14ac:dyDescent="0.25">
      <c r="B20" s="18"/>
      <c r="C20" s="116" t="s">
        <v>110</v>
      </c>
      <c r="D20" s="116"/>
      <c r="E20" s="116"/>
      <c r="F20" s="116"/>
      <c r="G20" s="116"/>
    </row>
    <row r="21" spans="2:7" ht="15" customHeight="1" x14ac:dyDescent="0.25">
      <c r="B21" s="99"/>
      <c r="C21" s="99"/>
      <c r="D21" s="99"/>
      <c r="E21" s="99"/>
      <c r="F21" s="99"/>
      <c r="G21" s="99"/>
    </row>
    <row r="22" spans="2:7" ht="30" customHeight="1" x14ac:dyDescent="0.25">
      <c r="B22" s="18" t="s">
        <v>107</v>
      </c>
      <c r="C22" s="115" t="s">
        <v>284</v>
      </c>
      <c r="D22" s="115"/>
      <c r="E22" s="115"/>
      <c r="F22" s="115"/>
      <c r="G22" s="115"/>
    </row>
    <row r="23" spans="2:7" ht="15" customHeight="1" x14ac:dyDescent="0.25">
      <c r="B23" s="99"/>
      <c r="C23" s="99"/>
      <c r="D23" s="99"/>
      <c r="E23" s="99"/>
      <c r="F23" s="99"/>
      <c r="G23" s="99"/>
    </row>
    <row r="24" spans="2:7" ht="30" customHeight="1" x14ac:dyDescent="0.25">
      <c r="B24" s="18" t="s">
        <v>285</v>
      </c>
      <c r="C24" s="41" t="s">
        <v>286</v>
      </c>
      <c r="D24" s="117" t="s">
        <v>287</v>
      </c>
      <c r="E24" s="118"/>
      <c r="F24" s="119" t="s">
        <v>288</v>
      </c>
      <c r="G24" s="117"/>
    </row>
    <row r="25" spans="2:7" ht="106.15" customHeight="1" x14ac:dyDescent="0.25">
      <c r="B25" s="18"/>
      <c r="C25" s="10"/>
      <c r="D25" s="2" t="str">
        <f>"Chemistry 0"</f>
        <v>Chemistry 0</v>
      </c>
      <c r="E25" s="42" t="str">
        <f>"Chemistry 1"</f>
        <v>Chemistry 1</v>
      </c>
      <c r="F25" s="2" t="str">
        <f>"Chemistry 4"</f>
        <v>Chemistry 4</v>
      </c>
      <c r="G25" s="2" t="str">
        <f>"Chemistry 5"</f>
        <v>Chemistry 5</v>
      </c>
    </row>
    <row r="26" spans="2:7" ht="30" customHeight="1" x14ac:dyDescent="0.25">
      <c r="B26" s="18"/>
      <c r="C26" s="37" t="s">
        <v>289</v>
      </c>
      <c r="D26" s="117" t="s">
        <v>290</v>
      </c>
      <c r="E26" s="118"/>
      <c r="F26" s="111" t="s">
        <v>291</v>
      </c>
      <c r="G26" s="112"/>
    </row>
    <row r="27" spans="2:7" ht="106.15" customHeight="1" x14ac:dyDescent="0.25">
      <c r="B27" s="18"/>
      <c r="C27" s="31"/>
      <c r="D27" s="2" t="str">
        <f>"Chemistry 2"</f>
        <v>Chemistry 2</v>
      </c>
      <c r="E27" s="42" t="str">
        <f>"Chemistry 3"</f>
        <v>Chemistry 3</v>
      </c>
      <c r="F27" s="113" t="str">
        <f>"Chemistry 6"</f>
        <v>Chemistry 6</v>
      </c>
      <c r="G27" s="114"/>
    </row>
    <row r="28" spans="2:7" ht="15" customHeight="1" thickBot="1" x14ac:dyDescent="0.3">
      <c r="B28" s="100"/>
      <c r="C28" s="100"/>
      <c r="D28" s="100"/>
      <c r="E28" s="100"/>
      <c r="F28" s="100"/>
      <c r="G28" s="100"/>
    </row>
    <row r="29" spans="2:7" ht="30" customHeight="1" x14ac:dyDescent="0.25"/>
    <row r="30" spans="2:7" ht="30" customHeight="1" thickBot="1" x14ac:dyDescent="0.3"/>
    <row r="31" spans="2:7" ht="30" customHeight="1" thickBot="1" x14ac:dyDescent="0.3">
      <c r="B31" s="25" t="s">
        <v>292</v>
      </c>
      <c r="C31" s="24"/>
      <c r="D31" s="24"/>
      <c r="E31" s="24"/>
      <c r="F31" s="24"/>
      <c r="G31" s="24"/>
    </row>
    <row r="32" spans="2:7" ht="15.75" x14ac:dyDescent="0.25">
      <c r="B32" s="98"/>
      <c r="C32" s="98"/>
      <c r="D32" s="98"/>
      <c r="E32" s="98"/>
      <c r="F32" s="98"/>
      <c r="G32" s="98"/>
    </row>
    <row r="33" spans="2:7" ht="30" customHeight="1" x14ac:dyDescent="0.25">
      <c r="B33" s="120" t="s">
        <v>293</v>
      </c>
      <c r="C33" s="121"/>
      <c r="D33" s="122" t="s">
        <v>294</v>
      </c>
      <c r="E33" s="121"/>
      <c r="F33" s="123" t="s">
        <v>295</v>
      </c>
      <c r="G33" s="123"/>
    </row>
    <row r="34" spans="2:7" ht="30" customHeight="1" x14ac:dyDescent="0.25">
      <c r="B34" s="112" t="s">
        <v>296</v>
      </c>
      <c r="C34" s="124"/>
      <c r="D34" s="111" t="s">
        <v>297</v>
      </c>
      <c r="E34" s="124"/>
      <c r="F34" s="112" t="s">
        <v>298</v>
      </c>
      <c r="G34" s="112"/>
    </row>
    <row r="35" spans="2:7" ht="30" customHeight="1" x14ac:dyDescent="0.25">
      <c r="B35" s="112" t="s">
        <v>299</v>
      </c>
      <c r="C35" s="124"/>
      <c r="D35" s="111" t="s">
        <v>300</v>
      </c>
      <c r="E35" s="124"/>
      <c r="F35" s="125" t="s">
        <v>301</v>
      </c>
      <c r="G35" s="125"/>
    </row>
    <row r="36" spans="2:7" ht="30" customHeight="1" x14ac:dyDescent="0.25">
      <c r="B36" s="128"/>
      <c r="C36" s="127"/>
      <c r="D36" s="126"/>
      <c r="E36" s="127"/>
      <c r="F36" s="112" t="s">
        <v>302</v>
      </c>
      <c r="G36" s="112"/>
    </row>
    <row r="37" spans="2:7" ht="30" customHeight="1" x14ac:dyDescent="0.25">
      <c r="B37" s="112" t="s">
        <v>303</v>
      </c>
      <c r="C37" s="124"/>
      <c r="D37" s="111" t="s">
        <v>304</v>
      </c>
      <c r="E37" s="124"/>
      <c r="F37" s="112" t="s">
        <v>305</v>
      </c>
      <c r="G37" s="112"/>
    </row>
    <row r="38" spans="2:7" ht="30" customHeight="1" x14ac:dyDescent="0.25">
      <c r="B38" s="112"/>
      <c r="C38" s="124"/>
      <c r="D38" s="111" t="s">
        <v>306</v>
      </c>
      <c r="E38" s="124"/>
      <c r="F38" s="112" t="s">
        <v>307</v>
      </c>
      <c r="G38" s="112"/>
    </row>
    <row r="39" spans="2:7" ht="30" customHeight="1" x14ac:dyDescent="0.25">
      <c r="B39" s="112" t="s">
        <v>308</v>
      </c>
      <c r="C39" s="124"/>
      <c r="D39" s="111" t="s">
        <v>309</v>
      </c>
      <c r="E39" s="124"/>
      <c r="F39" s="112" t="s">
        <v>310</v>
      </c>
      <c r="G39" s="112"/>
    </row>
    <row r="40" spans="2:7" ht="15" customHeight="1" thickBot="1" x14ac:dyDescent="0.3">
      <c r="B40" s="100"/>
      <c r="C40" s="100"/>
      <c r="D40" s="100"/>
      <c r="E40" s="100"/>
      <c r="F40" s="100"/>
      <c r="G40" s="100"/>
    </row>
  </sheetData>
  <mergeCells count="36">
    <mergeCell ref="B39:C39"/>
    <mergeCell ref="B38:C38"/>
    <mergeCell ref="D39:E39"/>
    <mergeCell ref="F39:G39"/>
    <mergeCell ref="B40:G40"/>
    <mergeCell ref="B37:C37"/>
    <mergeCell ref="D37:E37"/>
    <mergeCell ref="F37:G37"/>
    <mergeCell ref="F38:G38"/>
    <mergeCell ref="D38:E38"/>
    <mergeCell ref="B35:C35"/>
    <mergeCell ref="D35:E35"/>
    <mergeCell ref="F35:G35"/>
    <mergeCell ref="F36:G36"/>
    <mergeCell ref="D36:E36"/>
    <mergeCell ref="B36:C36"/>
    <mergeCell ref="B33:C33"/>
    <mergeCell ref="D33:E33"/>
    <mergeCell ref="F33:G33"/>
    <mergeCell ref="B34:C34"/>
    <mergeCell ref="D34:E34"/>
    <mergeCell ref="F34:G34"/>
    <mergeCell ref="B2:C2"/>
    <mergeCell ref="B32:G32"/>
    <mergeCell ref="B28:G28"/>
    <mergeCell ref="F26:G26"/>
    <mergeCell ref="F27:G27"/>
    <mergeCell ref="B18:G18"/>
    <mergeCell ref="C19:G19"/>
    <mergeCell ref="C20:G20"/>
    <mergeCell ref="B21:G21"/>
    <mergeCell ref="C22:G22"/>
    <mergeCell ref="B23:G23"/>
    <mergeCell ref="D24:E24"/>
    <mergeCell ref="D26:E26"/>
    <mergeCell ref="F24:G24"/>
  </mergeCells>
  <hyperlinks>
    <hyperlink ref="I14" r:id="rId1" display="Synlett 2018, 29, 2293–2297" xr:uid="{42208F0C-5403-4432-AED3-6F42079AFA1B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MDLDrawOLE.MDLDrawObject.1" shapeId="65544" r:id="rId5">
          <objectPr defaultSize="0" r:id="rId6">
            <anchor moveWithCells="1">
              <from>
                <xdr:col>1</xdr:col>
                <xdr:colOff>485775</xdr:colOff>
                <xdr:row>4</xdr:row>
                <xdr:rowOff>228600</xdr:rowOff>
              </from>
              <to>
                <xdr:col>4</xdr:col>
                <xdr:colOff>742950</xdr:colOff>
                <xdr:row>4</xdr:row>
                <xdr:rowOff>971550</xdr:rowOff>
              </to>
            </anchor>
          </objectPr>
        </oleObject>
      </mc:Choice>
      <mc:Fallback>
        <oleObject progId="MDLDrawOLE.MDLDrawObject.1" shapeId="65544" r:id="rId5"/>
      </mc:Fallback>
    </mc:AlternateContent>
  </oleObjects>
  <tableParts count="1"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theme="4" tint="0.59999389629810485"/>
  </sheetPr>
  <dimension ref="B1:L17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05" t="s">
        <v>311</v>
      </c>
      <c r="C2" s="106"/>
    </row>
    <row r="3" spans="2:12" s="17" customFormat="1" ht="30" customHeight="1" x14ac:dyDescent="0.35"/>
    <row r="4" spans="2:12" s="17" customFormat="1" ht="30" customHeight="1" x14ac:dyDescent="0.35">
      <c r="B4" s="18" t="s">
        <v>10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3" t="s">
        <v>11</v>
      </c>
      <c r="C7" s="23" t="s">
        <v>12</v>
      </c>
      <c r="D7" s="23" t="s">
        <v>13</v>
      </c>
      <c r="E7" s="23" t="s">
        <v>53</v>
      </c>
      <c r="F7" s="23" t="s">
        <v>114</v>
      </c>
      <c r="G7" s="23" t="s">
        <v>16</v>
      </c>
      <c r="H7" s="23" t="s">
        <v>17</v>
      </c>
      <c r="I7" s="23" t="s">
        <v>18</v>
      </c>
      <c r="J7" s="23" t="s">
        <v>19</v>
      </c>
      <c r="K7" s="23" t="s">
        <v>20</v>
      </c>
    </row>
    <row r="8" spans="2:12" ht="30" customHeight="1" x14ac:dyDescent="0.25">
      <c r="B8" s="19">
        <v>1</v>
      </c>
      <c r="C8" s="1" t="s">
        <v>54</v>
      </c>
      <c r="D8" s="1" t="s">
        <v>312</v>
      </c>
      <c r="E8" s="1" t="s">
        <v>253</v>
      </c>
      <c r="F8" s="1" t="s">
        <v>313</v>
      </c>
      <c r="G8" s="1" t="s">
        <v>58</v>
      </c>
      <c r="H8" s="1" t="s">
        <v>82</v>
      </c>
      <c r="I8" s="13"/>
      <c r="J8" s="1" t="s">
        <v>314</v>
      </c>
      <c r="K8" s="1" t="s">
        <v>315</v>
      </c>
    </row>
    <row r="9" spans="2:12" ht="30" customHeight="1" x14ac:dyDescent="0.25">
      <c r="B9" s="19">
        <v>2</v>
      </c>
      <c r="C9" s="1" t="s">
        <v>54</v>
      </c>
      <c r="D9" s="1" t="s">
        <v>312</v>
      </c>
      <c r="E9" s="1" t="s">
        <v>316</v>
      </c>
      <c r="F9" s="1" t="s">
        <v>313</v>
      </c>
      <c r="G9" s="6" t="s">
        <v>91</v>
      </c>
      <c r="H9" s="1" t="s">
        <v>317</v>
      </c>
      <c r="I9" s="26" t="s">
        <v>318</v>
      </c>
      <c r="J9" s="1"/>
      <c r="K9" s="1" t="s">
        <v>319</v>
      </c>
    </row>
    <row r="10" spans="2:12" ht="30" customHeight="1" x14ac:dyDescent="0.25">
      <c r="B10" s="19">
        <v>3</v>
      </c>
      <c r="C10" s="1" t="s">
        <v>54</v>
      </c>
      <c r="D10" s="1" t="s">
        <v>312</v>
      </c>
      <c r="E10" s="1" t="s">
        <v>320</v>
      </c>
      <c r="F10" s="1" t="s">
        <v>321</v>
      </c>
      <c r="G10" s="6" t="s">
        <v>322</v>
      </c>
      <c r="H10" s="1" t="s">
        <v>69</v>
      </c>
      <c r="I10" s="45" t="s">
        <v>323</v>
      </c>
      <c r="J10" s="16"/>
      <c r="K10" s="1" t="s">
        <v>319</v>
      </c>
    </row>
    <row r="11" spans="2:12" ht="30" customHeight="1" x14ac:dyDescent="0.25">
      <c r="B11" s="19">
        <v>4</v>
      </c>
      <c r="C11" s="1" t="s">
        <v>54</v>
      </c>
      <c r="D11" s="1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26" t="s">
        <v>329</v>
      </c>
      <c r="J11" s="1"/>
      <c r="K11" s="1" t="s">
        <v>330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5" t="s">
        <v>47</v>
      </c>
      <c r="C14" s="24"/>
      <c r="D14" s="24"/>
      <c r="E14" s="24"/>
    </row>
    <row r="15" spans="2:12" ht="15" customHeight="1" x14ac:dyDescent="0.25">
      <c r="B15" s="67"/>
      <c r="C15" s="67"/>
      <c r="D15" s="67"/>
      <c r="E15" s="67"/>
    </row>
    <row r="16" spans="2:12" ht="30" customHeight="1" x14ac:dyDescent="0.25">
      <c r="B16" s="18" t="s">
        <v>107</v>
      </c>
      <c r="C16" s="110" t="s">
        <v>200</v>
      </c>
      <c r="D16" s="110"/>
      <c r="E16" s="110"/>
    </row>
    <row r="17" spans="2:5" ht="15" customHeight="1" thickBot="1" x14ac:dyDescent="0.3">
      <c r="B17" s="66"/>
      <c r="C17" s="66"/>
      <c r="D17" s="66"/>
      <c r="E17" s="66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70658" r:id="rId7">
          <objectPr defaultSize="0" r:id="rId8">
            <anchor moveWithCells="1">
              <from>
                <xdr:col>1</xdr:col>
                <xdr:colOff>485775</xdr:colOff>
                <xdr:row>4</xdr:row>
                <xdr:rowOff>323850</xdr:rowOff>
              </from>
              <to>
                <xdr:col>3</xdr:col>
                <xdr:colOff>1038225</xdr:colOff>
                <xdr:row>4</xdr:row>
                <xdr:rowOff>866775</xdr:rowOff>
              </to>
            </anchor>
          </objectPr>
        </oleObject>
      </mc:Choice>
      <mc:Fallback>
        <oleObject progId="MDLDrawOLE.MDLDrawObject.1" shapeId="70658" r:id="rId7"/>
      </mc:Fallback>
    </mc:AlternateContent>
  </oleObjects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3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105" t="s">
        <v>331</v>
      </c>
      <c r="C2" s="106"/>
      <c r="J2" s="36"/>
    </row>
    <row r="3" spans="2:13" s="17" customFormat="1" ht="30" customHeight="1" x14ac:dyDescent="0.35">
      <c r="J3" s="36"/>
    </row>
    <row r="4" spans="2:13" s="17" customFormat="1" ht="30" customHeight="1" x14ac:dyDescent="0.35">
      <c r="B4" s="18" t="s">
        <v>10</v>
      </c>
      <c r="J4" s="36"/>
    </row>
    <row r="5" spans="2:13" ht="99.95" customHeight="1" x14ac:dyDescent="0.25"/>
    <row r="6" spans="2:13" ht="30" customHeight="1" x14ac:dyDescent="0.25"/>
    <row r="7" spans="2:13" ht="30" customHeight="1" x14ac:dyDescent="0.25">
      <c r="B7" s="23" t="s">
        <v>11</v>
      </c>
      <c r="C7" s="23" t="s">
        <v>12</v>
      </c>
      <c r="D7" s="23" t="s">
        <v>13</v>
      </c>
      <c r="E7" s="23" t="s">
        <v>14</v>
      </c>
      <c r="F7" s="23" t="s">
        <v>112</v>
      </c>
      <c r="G7" s="23" t="s">
        <v>332</v>
      </c>
      <c r="H7" s="23" t="s">
        <v>16</v>
      </c>
      <c r="I7" s="23" t="s">
        <v>17</v>
      </c>
      <c r="J7" s="23" t="s">
        <v>18</v>
      </c>
      <c r="K7" s="23" t="s">
        <v>19</v>
      </c>
      <c r="L7" s="23" t="s">
        <v>20</v>
      </c>
    </row>
    <row r="8" spans="2:13" ht="30" customHeight="1" x14ac:dyDescent="0.25">
      <c r="B8" s="19">
        <v>1</v>
      </c>
      <c r="C8" s="1" t="s">
        <v>333</v>
      </c>
      <c r="D8" s="1" t="s">
        <v>334</v>
      </c>
      <c r="E8" s="1" t="s">
        <v>76</v>
      </c>
      <c r="F8" s="1" t="s">
        <v>335</v>
      </c>
      <c r="G8" s="8" t="s">
        <v>336</v>
      </c>
      <c r="H8" s="1" t="s">
        <v>204</v>
      </c>
      <c r="I8" s="1" t="s">
        <v>337</v>
      </c>
      <c r="J8" s="1"/>
      <c r="L8" s="1"/>
    </row>
    <row r="9" spans="2:13" ht="30" customHeight="1" x14ac:dyDescent="0.25">
      <c r="B9" s="19">
        <v>2</v>
      </c>
      <c r="C9" s="1" t="s">
        <v>338</v>
      </c>
      <c r="D9" s="1" t="s">
        <v>334</v>
      </c>
      <c r="E9" s="1" t="s">
        <v>339</v>
      </c>
      <c r="F9" s="1" t="s">
        <v>340</v>
      </c>
      <c r="G9" s="8" t="s">
        <v>341</v>
      </c>
      <c r="H9" s="1" t="s">
        <v>342</v>
      </c>
      <c r="I9" s="1" t="s">
        <v>343</v>
      </c>
      <c r="J9" s="1"/>
      <c r="L9" s="47" t="s">
        <v>344</v>
      </c>
    </row>
    <row r="10" spans="2:13" ht="30" customHeight="1" x14ac:dyDescent="0.25">
      <c r="B10" s="19">
        <v>3</v>
      </c>
      <c r="C10" s="1" t="s">
        <v>333</v>
      </c>
      <c r="D10" s="1" t="s">
        <v>345</v>
      </c>
      <c r="E10" s="1" t="s">
        <v>76</v>
      </c>
      <c r="F10" s="1" t="s">
        <v>335</v>
      </c>
      <c r="G10" s="8" t="s">
        <v>346</v>
      </c>
      <c r="H10" s="1" t="s">
        <v>204</v>
      </c>
      <c r="I10" s="1" t="s">
        <v>64</v>
      </c>
      <c r="J10" s="7" t="s">
        <v>347</v>
      </c>
      <c r="L10" s="1"/>
    </row>
    <row r="11" spans="2:13" ht="30" customHeight="1" x14ac:dyDescent="0.25">
      <c r="B11" s="19">
        <v>4</v>
      </c>
      <c r="C11" s="1" t="s">
        <v>348</v>
      </c>
      <c r="D11" s="1" t="s">
        <v>349</v>
      </c>
      <c r="E11" s="1" t="s">
        <v>80</v>
      </c>
      <c r="F11" s="1" t="s">
        <v>335</v>
      </c>
      <c r="G11" s="8" t="s">
        <v>350</v>
      </c>
      <c r="H11" s="8" t="s">
        <v>351</v>
      </c>
      <c r="I11" s="1" t="s">
        <v>64</v>
      </c>
      <c r="J11" s="7" t="s">
        <v>352</v>
      </c>
      <c r="L11" s="8" t="s">
        <v>353</v>
      </c>
    </row>
    <row r="12" spans="2:13" ht="30" customHeight="1" x14ac:dyDescent="0.25">
      <c r="B12" s="19">
        <v>5</v>
      </c>
      <c r="C12" s="1" t="s">
        <v>348</v>
      </c>
      <c r="D12" s="1" t="s">
        <v>354</v>
      </c>
      <c r="E12" s="1" t="s">
        <v>355</v>
      </c>
      <c r="F12" s="1" t="s">
        <v>356</v>
      </c>
      <c r="G12" s="8" t="s">
        <v>38</v>
      </c>
      <c r="H12" s="1" t="s">
        <v>357</v>
      </c>
      <c r="I12" s="1" t="s">
        <v>358</v>
      </c>
      <c r="J12" s="1"/>
      <c r="K12" s="1" t="s">
        <v>359</v>
      </c>
    </row>
    <row r="13" spans="2:13" ht="30" customHeight="1" x14ac:dyDescent="0.25">
      <c r="B13" s="19">
        <v>6</v>
      </c>
      <c r="C13" s="1" t="s">
        <v>348</v>
      </c>
      <c r="D13" s="8" t="s">
        <v>360</v>
      </c>
      <c r="E13" s="1" t="s">
        <v>361</v>
      </c>
      <c r="F13" s="1" t="s">
        <v>362</v>
      </c>
      <c r="G13" s="8" t="s">
        <v>363</v>
      </c>
      <c r="H13" s="1" t="s">
        <v>357</v>
      </c>
      <c r="I13" s="1" t="s">
        <v>33</v>
      </c>
      <c r="J13" s="7" t="s">
        <v>364</v>
      </c>
      <c r="L13" s="1"/>
    </row>
    <row r="14" spans="2:13" ht="30" customHeight="1" x14ac:dyDescent="0.25">
      <c r="B14" s="1"/>
      <c r="M14" s="4"/>
    </row>
    <row r="15" spans="2:13" ht="30" customHeight="1" thickBot="1" x14ac:dyDescent="0.3"/>
    <row r="16" spans="2:13" ht="30" customHeight="1" thickBot="1" x14ac:dyDescent="0.3">
      <c r="B16" s="25" t="s">
        <v>47</v>
      </c>
      <c r="C16" s="24"/>
      <c r="D16" s="24"/>
      <c r="E16" s="24"/>
      <c r="F16" s="24"/>
      <c r="G16" s="24"/>
    </row>
    <row r="17" spans="2:10" ht="15" customHeight="1" x14ac:dyDescent="0.25">
      <c r="B17" s="98"/>
      <c r="C17" s="98"/>
      <c r="D17" s="98"/>
      <c r="E17" s="98"/>
      <c r="F17" s="98"/>
      <c r="G17" s="98"/>
    </row>
    <row r="18" spans="2:10" s="43" customFormat="1" ht="30" customHeight="1" x14ac:dyDescent="0.25">
      <c r="B18" s="18" t="s">
        <v>365</v>
      </c>
      <c r="C18" s="129" t="s">
        <v>366</v>
      </c>
      <c r="D18" s="129"/>
      <c r="E18" s="129"/>
      <c r="F18" s="129"/>
      <c r="G18" s="129"/>
      <c r="J18" s="5"/>
    </row>
    <row r="19" spans="2:10" s="43" customFormat="1" ht="15" customHeight="1" x14ac:dyDescent="0.25">
      <c r="B19" s="130"/>
      <c r="C19" s="130"/>
      <c r="D19" s="130"/>
      <c r="E19" s="130"/>
      <c r="F19" s="130"/>
      <c r="G19" s="130"/>
      <c r="J19" s="5"/>
    </row>
    <row r="20" spans="2:10" ht="30" customHeight="1" x14ac:dyDescent="0.25">
      <c r="B20" s="18" t="s">
        <v>107</v>
      </c>
      <c r="C20" s="107" t="s">
        <v>367</v>
      </c>
      <c r="D20" s="107"/>
      <c r="E20" s="107"/>
      <c r="F20" s="107"/>
      <c r="G20" s="107"/>
    </row>
    <row r="21" spans="2:10" ht="30" customHeight="1" x14ac:dyDescent="0.25">
      <c r="B21" s="18"/>
      <c r="C21" s="107" t="s">
        <v>368</v>
      </c>
      <c r="D21" s="107"/>
      <c r="E21" s="107"/>
      <c r="F21" s="107"/>
      <c r="G21" s="107"/>
    </row>
    <row r="22" spans="2:10" ht="30" customHeight="1" x14ac:dyDescent="0.25">
      <c r="B22" s="18"/>
      <c r="C22" s="107" t="s">
        <v>369</v>
      </c>
      <c r="D22" s="107"/>
      <c r="E22" s="107"/>
      <c r="F22" s="107"/>
      <c r="G22" s="107"/>
    </row>
    <row r="23" spans="2:10" ht="15" customHeight="1" thickBot="1" x14ac:dyDescent="0.3">
      <c r="B23" s="100"/>
      <c r="C23" s="100"/>
      <c r="D23" s="100"/>
      <c r="E23" s="100"/>
      <c r="F23" s="100"/>
      <c r="G23" s="100"/>
    </row>
  </sheetData>
  <mergeCells count="8">
    <mergeCell ref="B2:C2"/>
    <mergeCell ref="B17:G17"/>
    <mergeCell ref="C18:G18"/>
    <mergeCell ref="B23:G23"/>
    <mergeCell ref="B19:G19"/>
    <mergeCell ref="C22:G22"/>
    <mergeCell ref="C21:G21"/>
    <mergeCell ref="C20:G20"/>
  </mergeCells>
  <hyperlinks>
    <hyperlink ref="J10" r:id="rId1" xr:uid="{D13E5A62-935C-4401-ACFA-9F10941695B1}"/>
    <hyperlink ref="J11" r:id="rId2" xr:uid="{F67954E5-C037-4A80-82DB-BEACADAA9D69}"/>
    <hyperlink ref="J13" r:id="rId3" xr:uid="{FD1B62F0-AD05-4D16-9320-E62CEAA6E0B5}"/>
    <hyperlink ref="L9" location="'Summary Ma''s ligands'!A1" display="see Summary Ma's ligands tab" xr:uid="{1D792D35-D9B9-4F56-839E-1ADA3AF05FF9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71683" r:id="rId7">
          <objectPr defaultSize="0" r:id="rId8">
            <anchor moveWithCells="1">
              <from>
                <xdr:col>1</xdr:col>
                <xdr:colOff>381000</xdr:colOff>
                <xdr:row>4</xdr:row>
                <xdr:rowOff>285750</xdr:rowOff>
              </from>
              <to>
                <xdr:col>3</xdr:col>
                <xdr:colOff>1123950</xdr:colOff>
                <xdr:row>4</xdr:row>
                <xdr:rowOff>895350</xdr:rowOff>
              </to>
            </anchor>
          </objectPr>
        </oleObject>
      </mc:Choice>
      <mc:Fallback>
        <oleObject progId="MDLDrawOLE.MDLDrawObject.1" shapeId="71683" r:id="rId7"/>
      </mc:Fallback>
    </mc:AlternateContent>
  </oleObjects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>
      <selection activeCell="B2" sqref="B2:D2"/>
    </sheetView>
  </sheetViews>
  <sheetFormatPr defaultRowHeight="15" x14ac:dyDescent="0.2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 x14ac:dyDescent="0.3">
      <c r="J1" s="13"/>
    </row>
    <row r="2" spans="2:14" s="17" customFormat="1" ht="30" customHeight="1" thickBot="1" x14ac:dyDescent="0.4">
      <c r="B2" s="131" t="s">
        <v>370</v>
      </c>
      <c r="C2" s="132"/>
      <c r="D2" s="133"/>
      <c r="J2" s="36"/>
    </row>
    <row r="3" spans="2:14" s="17" customFormat="1" ht="30" customHeight="1" x14ac:dyDescent="0.35">
      <c r="J3" s="36"/>
    </row>
    <row r="4" spans="2:14" s="17" customFormat="1" ht="30" customHeight="1" x14ac:dyDescent="0.35">
      <c r="B4" s="18" t="s">
        <v>10</v>
      </c>
      <c r="J4" s="36"/>
    </row>
    <row r="5" spans="2:14" ht="99.95" customHeight="1" x14ac:dyDescent="0.25">
      <c r="J5" s="13"/>
    </row>
    <row r="6" spans="2:14" ht="30" customHeight="1" x14ac:dyDescent="0.25">
      <c r="J6" s="13"/>
    </row>
    <row r="7" spans="2:14" ht="30" customHeight="1" x14ac:dyDescent="0.25">
      <c r="B7" s="48" t="s">
        <v>371</v>
      </c>
      <c r="C7" s="48" t="s">
        <v>372</v>
      </c>
      <c r="D7" s="48" t="s">
        <v>373</v>
      </c>
      <c r="E7" s="48" t="s">
        <v>112</v>
      </c>
      <c r="F7" s="48" t="s">
        <v>374</v>
      </c>
      <c r="G7" s="48" t="s">
        <v>332</v>
      </c>
      <c r="H7" s="48" t="s">
        <v>375</v>
      </c>
      <c r="I7" s="48" t="s">
        <v>14</v>
      </c>
      <c r="J7" s="48" t="s">
        <v>16</v>
      </c>
      <c r="K7" s="48" t="s">
        <v>376</v>
      </c>
      <c r="L7" s="48" t="s">
        <v>377</v>
      </c>
      <c r="M7" s="48" t="s">
        <v>18</v>
      </c>
    </row>
    <row r="8" spans="2:14" ht="65.25" customHeight="1" x14ac:dyDescent="0.25">
      <c r="B8" s="19">
        <v>1</v>
      </c>
      <c r="C8" s="1" t="s">
        <v>378</v>
      </c>
      <c r="D8" s="32" t="str">
        <f>"Chemistry 9"</f>
        <v>Chemistry 9</v>
      </c>
      <c r="E8" s="1" t="s">
        <v>379</v>
      </c>
      <c r="F8" s="1" t="s">
        <v>380</v>
      </c>
      <c r="G8" s="7" t="s">
        <v>381</v>
      </c>
      <c r="H8" s="1" t="s">
        <v>380</v>
      </c>
      <c r="I8" s="1" t="s">
        <v>382</v>
      </c>
      <c r="J8" s="1" t="s">
        <v>204</v>
      </c>
      <c r="K8" s="1">
        <v>120</v>
      </c>
      <c r="L8" s="1" t="s">
        <v>383</v>
      </c>
      <c r="M8" s="7" t="s">
        <v>384</v>
      </c>
    </row>
    <row r="9" spans="2:14" ht="76.5" customHeight="1" x14ac:dyDescent="0.25">
      <c r="B9" s="19">
        <v>2</v>
      </c>
      <c r="C9" s="10" t="s">
        <v>385</v>
      </c>
      <c r="D9" s="32" t="str">
        <f>"Chemistry 8"</f>
        <v>Chemistry 8</v>
      </c>
      <c r="E9" s="1" t="s">
        <v>386</v>
      </c>
      <c r="F9" s="1" t="s">
        <v>387</v>
      </c>
      <c r="G9" s="7" t="s">
        <v>388</v>
      </c>
      <c r="H9" s="1" t="s">
        <v>387</v>
      </c>
      <c r="I9" s="1" t="s">
        <v>382</v>
      </c>
      <c r="J9" s="1" t="s">
        <v>63</v>
      </c>
      <c r="K9" s="1">
        <v>130</v>
      </c>
      <c r="L9" s="1" t="s">
        <v>389</v>
      </c>
      <c r="M9" s="7" t="s">
        <v>390</v>
      </c>
    </row>
    <row r="10" spans="2:14" ht="50.45" customHeight="1" x14ac:dyDescent="0.25">
      <c r="B10" s="19">
        <v>3</v>
      </c>
      <c r="C10" s="1" t="s">
        <v>391</v>
      </c>
      <c r="D10" s="2" t="str">
        <f>"Chemistry 10"</f>
        <v>Chemistry 10</v>
      </c>
      <c r="E10" s="1" t="s">
        <v>379</v>
      </c>
      <c r="F10" s="1" t="s">
        <v>392</v>
      </c>
      <c r="G10" s="7" t="s">
        <v>393</v>
      </c>
      <c r="H10" s="1" t="s">
        <v>392</v>
      </c>
      <c r="I10" s="1" t="s">
        <v>382</v>
      </c>
      <c r="J10" s="1" t="s">
        <v>204</v>
      </c>
      <c r="K10" s="1">
        <v>130</v>
      </c>
      <c r="L10" s="1" t="s">
        <v>394</v>
      </c>
      <c r="M10" s="7" t="s">
        <v>395</v>
      </c>
    </row>
    <row r="11" spans="2:14" ht="49.7" customHeight="1" x14ac:dyDescent="0.25">
      <c r="B11" s="19">
        <v>4</v>
      </c>
      <c r="C11" s="1" t="s">
        <v>396</v>
      </c>
      <c r="D11" s="2" t="str">
        <f>"Chemistry 11"</f>
        <v>Chemistry 11</v>
      </c>
      <c r="E11" s="1" t="s">
        <v>397</v>
      </c>
      <c r="F11" s="1" t="s">
        <v>380</v>
      </c>
      <c r="G11" s="7" t="s">
        <v>398</v>
      </c>
      <c r="H11" s="1" t="s">
        <v>387</v>
      </c>
      <c r="I11" s="1" t="s">
        <v>399</v>
      </c>
      <c r="J11" s="1" t="s">
        <v>63</v>
      </c>
      <c r="K11" s="1">
        <v>130</v>
      </c>
      <c r="L11" s="1" t="s">
        <v>400</v>
      </c>
      <c r="M11" s="7" t="s">
        <v>401</v>
      </c>
    </row>
    <row r="12" spans="2:14" ht="50.45" customHeight="1" x14ac:dyDescent="0.25">
      <c r="B12" s="19">
        <v>5</v>
      </c>
      <c r="C12" s="1" t="s">
        <v>402</v>
      </c>
      <c r="D12" s="2" t="str">
        <f>"Chemistry 12"</f>
        <v>Chemistry 12</v>
      </c>
      <c r="E12" s="1" t="s">
        <v>379</v>
      </c>
      <c r="F12" s="1" t="s">
        <v>380</v>
      </c>
      <c r="G12" s="7" t="s">
        <v>403</v>
      </c>
      <c r="H12" s="1" t="s">
        <v>380</v>
      </c>
      <c r="I12" s="1" t="s">
        <v>382</v>
      </c>
      <c r="J12" s="1" t="s">
        <v>204</v>
      </c>
      <c r="K12" s="1">
        <v>120</v>
      </c>
      <c r="L12" s="1" t="s">
        <v>404</v>
      </c>
      <c r="M12" s="7" t="s">
        <v>405</v>
      </c>
    </row>
    <row r="13" spans="2:14" ht="50.45" customHeight="1" x14ac:dyDescent="0.25">
      <c r="B13" s="19">
        <v>6</v>
      </c>
      <c r="C13" s="1" t="s">
        <v>406</v>
      </c>
      <c r="D13" s="2" t="str">
        <f>"Chemistry 12"</f>
        <v>Chemistry 12</v>
      </c>
      <c r="E13" s="1" t="s">
        <v>407</v>
      </c>
      <c r="F13" s="1" t="s">
        <v>380</v>
      </c>
      <c r="G13" s="7" t="s">
        <v>408</v>
      </c>
      <c r="H13" s="1" t="s">
        <v>380</v>
      </c>
      <c r="I13" s="1" t="s">
        <v>399</v>
      </c>
      <c r="J13" s="40" t="s">
        <v>409</v>
      </c>
      <c r="K13" s="1">
        <v>100</v>
      </c>
      <c r="L13" s="1" t="s">
        <v>410</v>
      </c>
      <c r="M13" s="7" t="s">
        <v>411</v>
      </c>
    </row>
    <row r="14" spans="2:14" ht="50.45" customHeight="1" x14ac:dyDescent="0.25">
      <c r="B14" s="19">
        <v>7</v>
      </c>
      <c r="C14" s="1" t="s">
        <v>412</v>
      </c>
      <c r="D14" s="2" t="str">
        <f>"Chemistry 12"</f>
        <v>Chemistry 12</v>
      </c>
      <c r="E14" s="1" t="s">
        <v>413</v>
      </c>
      <c r="F14" s="1" t="s">
        <v>392</v>
      </c>
      <c r="G14" s="7" t="s">
        <v>414</v>
      </c>
      <c r="H14" s="1" t="s">
        <v>392</v>
      </c>
      <c r="I14" s="1" t="s">
        <v>38</v>
      </c>
      <c r="J14" s="8" t="s">
        <v>415</v>
      </c>
      <c r="K14" s="1">
        <v>130</v>
      </c>
      <c r="L14" s="1" t="s">
        <v>416</v>
      </c>
      <c r="M14" s="7" t="s">
        <v>417</v>
      </c>
      <c r="N14" s="4"/>
    </row>
    <row r="15" spans="2:14" ht="63.6" customHeight="1" x14ac:dyDescent="0.25">
      <c r="B15" s="19">
        <v>8</v>
      </c>
      <c r="C15" s="1" t="s">
        <v>418</v>
      </c>
      <c r="D15" s="2" t="str">
        <f>"Chemistry 13"</f>
        <v>Chemistry 13</v>
      </c>
      <c r="E15" s="1" t="s">
        <v>379</v>
      </c>
      <c r="F15" s="1" t="s">
        <v>387</v>
      </c>
      <c r="G15" s="7" t="s">
        <v>419</v>
      </c>
      <c r="H15" s="1" t="s">
        <v>387</v>
      </c>
      <c r="I15" s="1" t="s">
        <v>382</v>
      </c>
      <c r="J15" s="1" t="s">
        <v>204</v>
      </c>
      <c r="K15" s="1">
        <v>120</v>
      </c>
      <c r="L15" s="1" t="s">
        <v>420</v>
      </c>
      <c r="M15" s="7" t="s">
        <v>421</v>
      </c>
    </row>
    <row r="16" spans="2:14" ht="47.45" customHeight="1" x14ac:dyDescent="0.25">
      <c r="B16" s="19">
        <v>9</v>
      </c>
      <c r="C16" s="1" t="s">
        <v>422</v>
      </c>
      <c r="D16" s="2" t="str">
        <f>"Chemistry 14"</f>
        <v>Chemistry 14</v>
      </c>
      <c r="E16" s="1" t="s">
        <v>397</v>
      </c>
      <c r="F16" s="1" t="s">
        <v>380</v>
      </c>
      <c r="G16" s="7" t="s">
        <v>423</v>
      </c>
      <c r="H16" s="1" t="s">
        <v>387</v>
      </c>
      <c r="I16" s="1" t="s">
        <v>399</v>
      </c>
      <c r="J16" s="1" t="s">
        <v>424</v>
      </c>
      <c r="K16" s="1">
        <v>105</v>
      </c>
      <c r="L16" s="1" t="s">
        <v>425</v>
      </c>
      <c r="M16" s="7" t="s">
        <v>426</v>
      </c>
    </row>
    <row r="17" spans="2:13" ht="51.4" customHeight="1" x14ac:dyDescent="0.25">
      <c r="B17" s="19">
        <v>10</v>
      </c>
      <c r="C17" s="1" t="s">
        <v>427</v>
      </c>
      <c r="D17" s="2" t="str">
        <f>"Chemistry 15"</f>
        <v>Chemistry 15</v>
      </c>
      <c r="E17" s="1" t="s">
        <v>428</v>
      </c>
      <c r="F17" s="1" t="s">
        <v>380</v>
      </c>
      <c r="G17" s="7" t="s">
        <v>423</v>
      </c>
      <c r="H17" s="1" t="s">
        <v>387</v>
      </c>
      <c r="I17" s="1" t="s">
        <v>382</v>
      </c>
      <c r="J17" s="8" t="s">
        <v>429</v>
      </c>
      <c r="K17" s="1">
        <v>115</v>
      </c>
      <c r="L17" s="1"/>
      <c r="M17" s="49" t="s">
        <v>430</v>
      </c>
    </row>
    <row r="18" spans="2:13" ht="56.25" customHeight="1" x14ac:dyDescent="0.25">
      <c r="B18" s="19">
        <v>11</v>
      </c>
      <c r="C18" s="1" t="s">
        <v>431</v>
      </c>
      <c r="D18" s="2" t="str">
        <f>"Chemistry 16"</f>
        <v>Chemistry 16</v>
      </c>
      <c r="E18" s="1" t="s">
        <v>386</v>
      </c>
      <c r="F18" s="1" t="s">
        <v>387</v>
      </c>
      <c r="G18" s="7" t="s">
        <v>432</v>
      </c>
      <c r="H18" s="1" t="s">
        <v>387</v>
      </c>
      <c r="I18" s="1" t="s">
        <v>399</v>
      </c>
      <c r="J18" s="8" t="s">
        <v>433</v>
      </c>
      <c r="K18" s="1">
        <v>130</v>
      </c>
      <c r="L18" s="1" t="s">
        <v>434</v>
      </c>
      <c r="M18" s="7" t="s">
        <v>435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oleObjects>
    <mc:AlternateContent xmlns:mc="http://schemas.openxmlformats.org/markup-compatibility/2006">
      <mc:Choice Requires="x14">
        <oleObject progId="MDLDrawOLE.MDLDrawObject.1" shapeId="72707" r:id="rId13">
          <objectPr defaultSize="0" r:id="rId14">
            <anchor moveWithCells="1">
              <from>
                <xdr:col>1</xdr:col>
                <xdr:colOff>466725</xdr:colOff>
                <xdr:row>4</xdr:row>
                <xdr:rowOff>209550</xdr:rowOff>
              </from>
              <to>
                <xdr:col>3</xdr:col>
                <xdr:colOff>1314450</xdr:colOff>
                <xdr:row>4</xdr:row>
                <xdr:rowOff>1038225</xdr:rowOff>
              </to>
            </anchor>
          </objectPr>
        </oleObject>
      </mc:Choice>
      <mc:Fallback>
        <oleObject progId="MDLDrawOLE.MDLDrawObject.1" shapeId="72707" r:id="rId13"/>
      </mc:Fallback>
    </mc:AlternateContent>
  </oleObjects>
  <tableParts count="1">
    <tablePart r:id="rId1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>
      <selection activeCell="B2" sqref="B2:D2"/>
    </sheetView>
  </sheetViews>
  <sheetFormatPr defaultRowHeight="15" x14ac:dyDescent="0.2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 x14ac:dyDescent="0.3"/>
    <row r="2" spans="2:10" s="17" customFormat="1" ht="30" customHeight="1" thickBot="1" x14ac:dyDescent="0.4">
      <c r="B2" s="131" t="s">
        <v>436</v>
      </c>
      <c r="C2" s="132"/>
      <c r="D2" s="133"/>
    </row>
    <row r="3" spans="2:10" s="17" customFormat="1" ht="30" customHeight="1" x14ac:dyDescent="0.35"/>
    <row r="4" spans="2:10" s="17" customFormat="1" ht="30" customHeight="1" x14ac:dyDescent="0.35">
      <c r="B4" s="18" t="s">
        <v>437</v>
      </c>
    </row>
    <row r="5" spans="2:10" ht="99.95" customHeight="1" x14ac:dyDescent="0.25"/>
    <row r="6" spans="2:10" ht="30" customHeight="1" thickBot="1" x14ac:dyDescent="0.3">
      <c r="B6" s="51"/>
      <c r="C6" s="51"/>
      <c r="D6" s="51"/>
      <c r="E6" s="51"/>
      <c r="F6" s="51"/>
    </row>
    <row r="7" spans="2:10" ht="30" customHeight="1" thickBot="1" x14ac:dyDescent="0.3">
      <c r="B7" s="52" t="s">
        <v>438</v>
      </c>
      <c r="C7" s="52" t="s">
        <v>439</v>
      </c>
      <c r="D7" s="52" t="s">
        <v>440</v>
      </c>
      <c r="E7" s="52" t="s">
        <v>441</v>
      </c>
      <c r="F7" s="52" t="s">
        <v>442</v>
      </c>
    </row>
    <row r="8" spans="2:10" ht="67.900000000000006" customHeight="1" x14ac:dyDescent="0.25">
      <c r="B8" s="54" t="str">
        <f>"Chemistry 0"</f>
        <v>Chemistry 0</v>
      </c>
      <c r="C8" s="55" t="s">
        <v>443</v>
      </c>
      <c r="D8" s="55" t="s">
        <v>444</v>
      </c>
      <c r="E8" s="56" t="s">
        <v>445</v>
      </c>
      <c r="F8" s="57" t="s">
        <v>446</v>
      </c>
    </row>
    <row r="9" spans="2:10" ht="105" customHeight="1" x14ac:dyDescent="0.25">
      <c r="B9" s="2" t="str">
        <f>"Chemistry 1"</f>
        <v>Chemistry 1</v>
      </c>
      <c r="C9" s="1" t="s">
        <v>447</v>
      </c>
      <c r="D9" s="1" t="s">
        <v>448</v>
      </c>
      <c r="E9" s="44" t="s">
        <v>381</v>
      </c>
      <c r="F9" s="53" t="s">
        <v>449</v>
      </c>
    </row>
    <row r="10" spans="2:10" ht="106.15" customHeight="1" x14ac:dyDescent="0.25">
      <c r="B10" s="54" t="str">
        <f>"Chemistry 2"</f>
        <v>Chemistry 2</v>
      </c>
      <c r="C10" s="55" t="s">
        <v>450</v>
      </c>
      <c r="D10" s="55" t="s">
        <v>451</v>
      </c>
      <c r="E10" s="56" t="s">
        <v>393</v>
      </c>
      <c r="F10" s="57" t="s">
        <v>449</v>
      </c>
    </row>
    <row r="11" spans="2:10" ht="106.15" customHeight="1" x14ac:dyDescent="0.25">
      <c r="B11" s="2" t="str">
        <f>"Chemistry 3"</f>
        <v>Chemistry 3</v>
      </c>
      <c r="C11" s="1" t="s">
        <v>452</v>
      </c>
      <c r="D11" s="1" t="s">
        <v>453</v>
      </c>
      <c r="E11" s="44" t="s">
        <v>454</v>
      </c>
      <c r="F11" s="53" t="s">
        <v>449</v>
      </c>
      <c r="G11" s="3"/>
      <c r="H11" s="3"/>
      <c r="I11" s="3"/>
      <c r="J11" s="50"/>
    </row>
    <row r="12" spans="2:10" ht="88.15" customHeight="1" x14ac:dyDescent="0.25">
      <c r="B12" s="54" t="str">
        <f>"Chemistry 4"</f>
        <v>Chemistry 4</v>
      </c>
      <c r="C12" s="55" t="s">
        <v>455</v>
      </c>
      <c r="D12" s="55" t="s">
        <v>456</v>
      </c>
      <c r="E12" s="56" t="s">
        <v>414</v>
      </c>
      <c r="F12" s="57" t="s">
        <v>449</v>
      </c>
    </row>
    <row r="13" spans="2:10" ht="105" customHeight="1" x14ac:dyDescent="0.25">
      <c r="B13" s="2" t="str">
        <f>"Chemistry 5"</f>
        <v>Chemistry 5</v>
      </c>
      <c r="C13" s="1" t="s">
        <v>457</v>
      </c>
      <c r="D13" s="1" t="s">
        <v>458</v>
      </c>
      <c r="E13" s="44" t="s">
        <v>459</v>
      </c>
      <c r="F13" s="53" t="s">
        <v>446</v>
      </c>
    </row>
    <row r="14" spans="2:10" ht="106.15" customHeight="1" x14ac:dyDescent="0.25">
      <c r="B14" s="54" t="str">
        <f>"Chemistry 6"</f>
        <v>Chemistry 6</v>
      </c>
      <c r="C14" s="55" t="s">
        <v>460</v>
      </c>
      <c r="D14" s="55" t="s">
        <v>461</v>
      </c>
      <c r="E14" s="56" t="s">
        <v>462</v>
      </c>
      <c r="F14" s="57" t="s">
        <v>446</v>
      </c>
    </row>
    <row r="15" spans="2:10" ht="106.15" customHeight="1" x14ac:dyDescent="0.25">
      <c r="B15" s="2" t="str">
        <f>"Chemistry 10"</f>
        <v>Chemistry 10</v>
      </c>
      <c r="C15" s="1" t="s">
        <v>463</v>
      </c>
      <c r="D15" s="1" t="s">
        <v>464</v>
      </c>
      <c r="E15" s="44" t="s">
        <v>465</v>
      </c>
      <c r="F15" s="1"/>
    </row>
    <row r="16" spans="2:10" ht="97.15" customHeight="1" x14ac:dyDescent="0.25">
      <c r="B16" s="54" t="str">
        <f>"Chemistry 11"</f>
        <v>Chemistry 11</v>
      </c>
      <c r="C16" s="55" t="s">
        <v>466</v>
      </c>
      <c r="D16" s="55" t="s">
        <v>467</v>
      </c>
      <c r="E16" s="56" t="s">
        <v>468</v>
      </c>
      <c r="F16" s="57" t="s">
        <v>449</v>
      </c>
    </row>
    <row r="17" spans="2:6" ht="72.400000000000006" customHeight="1" x14ac:dyDescent="0.25">
      <c r="B17" s="2" t="str">
        <f>"Chemistry 12"</f>
        <v>Chemistry 12</v>
      </c>
      <c r="C17" s="1" t="s">
        <v>469</v>
      </c>
      <c r="D17" s="1" t="s">
        <v>470</v>
      </c>
      <c r="E17" s="44" t="s">
        <v>388</v>
      </c>
      <c r="F17" s="53" t="s">
        <v>449</v>
      </c>
    </row>
    <row r="18" spans="2:6" ht="106.15" customHeight="1" x14ac:dyDescent="0.25">
      <c r="B18" s="54" t="str">
        <f>"Chemistry 14"</f>
        <v>Chemistry 14</v>
      </c>
      <c r="C18" s="55" t="s">
        <v>471</v>
      </c>
      <c r="D18" s="55" t="s">
        <v>472</v>
      </c>
      <c r="E18" s="56" t="s">
        <v>473</v>
      </c>
      <c r="F18" s="55"/>
    </row>
    <row r="19" spans="2:6" ht="91.5" customHeight="1" x14ac:dyDescent="0.25">
      <c r="B19" s="2" t="str">
        <f>"Chemistry 15"</f>
        <v>Chemistry 15</v>
      </c>
      <c r="C19" s="1" t="s">
        <v>474</v>
      </c>
      <c r="D19" s="1" t="s">
        <v>475</v>
      </c>
      <c r="E19" s="44" t="s">
        <v>398</v>
      </c>
      <c r="F19" s="53" t="s">
        <v>449</v>
      </c>
    </row>
    <row r="20" spans="2:6" ht="72.400000000000006" customHeight="1" x14ac:dyDescent="0.25">
      <c r="B20" s="54" t="str">
        <f>"Chemistry 16"</f>
        <v>Chemistry 16</v>
      </c>
      <c r="C20" s="55" t="s">
        <v>476</v>
      </c>
      <c r="D20" s="55" t="s">
        <v>477</v>
      </c>
      <c r="E20" s="56" t="s">
        <v>408</v>
      </c>
      <c r="F20" s="57" t="s">
        <v>449</v>
      </c>
    </row>
    <row r="21" spans="2:6" ht="106.15" customHeight="1" x14ac:dyDescent="0.25">
      <c r="B21" s="2" t="str">
        <f>"Chemistry 17"</f>
        <v>Chemistry 17</v>
      </c>
      <c r="C21" s="1" t="s">
        <v>478</v>
      </c>
      <c r="D21" s="1" t="s">
        <v>479</v>
      </c>
      <c r="E21" s="44" t="s">
        <v>403</v>
      </c>
      <c r="F21" s="53" t="s">
        <v>449</v>
      </c>
    </row>
    <row r="22" spans="2:6" ht="97.15" customHeight="1" x14ac:dyDescent="0.25">
      <c r="B22" s="54" t="str">
        <f>"Chemistry 18"</f>
        <v>Chemistry 18</v>
      </c>
      <c r="C22" s="55" t="s">
        <v>480</v>
      </c>
      <c r="D22" s="55" t="s">
        <v>481</v>
      </c>
      <c r="E22" s="56" t="s">
        <v>482</v>
      </c>
      <c r="F22" s="57" t="s">
        <v>446</v>
      </c>
    </row>
    <row r="23" spans="2:6" ht="72.400000000000006" customHeight="1" x14ac:dyDescent="0.25">
      <c r="B23" s="2" t="str">
        <f>"Chemistry 19"</f>
        <v>Chemistry 19</v>
      </c>
      <c r="C23" s="1" t="s">
        <v>483</v>
      </c>
      <c r="D23" s="1" t="s">
        <v>484</v>
      </c>
      <c r="E23" s="44" t="s">
        <v>485</v>
      </c>
      <c r="F23" s="53" t="s">
        <v>446</v>
      </c>
    </row>
    <row r="24" spans="2:6" ht="88.15" customHeight="1" x14ac:dyDescent="0.25">
      <c r="B24" s="54" t="str">
        <f>"Chemistry 19"</f>
        <v>Chemistry 19</v>
      </c>
      <c r="C24" s="55" t="s">
        <v>486</v>
      </c>
      <c r="D24" s="55" t="s">
        <v>487</v>
      </c>
      <c r="E24" s="56" t="s">
        <v>488</v>
      </c>
      <c r="F24" s="57" t="s">
        <v>446</v>
      </c>
    </row>
    <row r="25" spans="2:6" ht="72.400000000000006" customHeight="1" x14ac:dyDescent="0.25">
      <c r="B25" s="2" t="str">
        <f>"Chemistry 19"</f>
        <v>Chemistry 19</v>
      </c>
      <c r="C25" s="1" t="s">
        <v>489</v>
      </c>
      <c r="D25" s="1" t="s">
        <v>490</v>
      </c>
      <c r="E25" s="44" t="s">
        <v>491</v>
      </c>
      <c r="F25" s="53" t="s">
        <v>449</v>
      </c>
    </row>
    <row r="26" spans="2:6" ht="79.7" customHeight="1" x14ac:dyDescent="0.25">
      <c r="B26" s="54" t="str">
        <f>"Chemistry 19"</f>
        <v>Chemistry 19</v>
      </c>
      <c r="C26" s="55" t="s">
        <v>492</v>
      </c>
      <c r="D26" s="55" t="s">
        <v>493</v>
      </c>
      <c r="E26" s="56" t="s">
        <v>423</v>
      </c>
      <c r="F26" s="57" t="s">
        <v>449</v>
      </c>
    </row>
    <row r="27" spans="2:6" ht="106.15" customHeight="1" x14ac:dyDescent="0.25">
      <c r="B27" s="2" t="str">
        <f>"Chemistry 20"</f>
        <v>Chemistry 20</v>
      </c>
      <c r="C27" s="1" t="s">
        <v>494</v>
      </c>
      <c r="D27" s="1"/>
      <c r="E27" s="44" t="s">
        <v>495</v>
      </c>
      <c r="F27" s="1"/>
    </row>
    <row r="28" spans="2:6" ht="88.15" customHeight="1" x14ac:dyDescent="0.25">
      <c r="B28" s="54" t="str">
        <f>"Chemistry 21"</f>
        <v>Chemistry 21</v>
      </c>
      <c r="C28" s="55" t="s">
        <v>496</v>
      </c>
      <c r="D28" s="58"/>
      <c r="E28" s="56" t="s">
        <v>497</v>
      </c>
      <c r="F28" s="55"/>
    </row>
    <row r="29" spans="2:6" ht="63.4" customHeight="1" x14ac:dyDescent="0.25">
      <c r="B29" s="2" t="str">
        <f>"Chemistry 22"</f>
        <v>Chemistry 22</v>
      </c>
      <c r="C29" s="1" t="s">
        <v>498</v>
      </c>
      <c r="D29" s="7"/>
      <c r="E29" s="44" t="s">
        <v>499</v>
      </c>
      <c r="F29" s="53"/>
    </row>
    <row r="30" spans="2:6" ht="79.7" customHeight="1" x14ac:dyDescent="0.25">
      <c r="B30" s="54" t="str">
        <f>"Chemistry 23"</f>
        <v>Chemistry 23</v>
      </c>
      <c r="C30" s="55" t="s">
        <v>500</v>
      </c>
      <c r="D30" s="55" t="s">
        <v>501</v>
      </c>
      <c r="E30" s="56" t="s">
        <v>419</v>
      </c>
      <c r="F30" s="57" t="s">
        <v>449</v>
      </c>
    </row>
    <row r="31" spans="2:6" ht="91.5" customHeight="1" thickBot="1" x14ac:dyDescent="0.3">
      <c r="B31" s="59" t="str">
        <f>"Chemistry 24"</f>
        <v>Chemistry 24</v>
      </c>
      <c r="C31" s="60" t="s">
        <v>502</v>
      </c>
      <c r="D31" s="60"/>
      <c r="E31" s="61" t="s">
        <v>432</v>
      </c>
      <c r="F31" s="62" t="s">
        <v>503</v>
      </c>
    </row>
    <row r="32" spans="2:6" x14ac:dyDescent="0.25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DLDrawOLE.MDLDrawObject.1" shapeId="73753" r:id="rId4">
          <objectPr defaultSize="0" r:id="rId5">
            <anchor moveWithCells="1">
              <from>
                <xdr:col>1</xdr:col>
                <xdr:colOff>581025</xdr:colOff>
                <xdr:row>4</xdr:row>
                <xdr:rowOff>228600</xdr:rowOff>
              </from>
              <to>
                <xdr:col>1</xdr:col>
                <xdr:colOff>1762125</xdr:colOff>
                <xdr:row>4</xdr:row>
                <xdr:rowOff>914400</xdr:rowOff>
              </to>
            </anchor>
          </objectPr>
        </oleObject>
      </mc:Choice>
      <mc:Fallback>
        <oleObject progId="MDLDrawOLE.MDLDrawObject.1" shapeId="7375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L21"/>
  <sheetViews>
    <sheetView topLeftCell="A7" zoomScale="80" zoomScaleNormal="80" workbookViewId="0">
      <selection activeCell="I12" sqref="I1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01" t="s">
        <v>9</v>
      </c>
      <c r="C2" s="102"/>
    </row>
    <row r="3" spans="2:12" s="17" customFormat="1" ht="30" customHeight="1" x14ac:dyDescent="0.35"/>
    <row r="4" spans="2:12" s="17" customFormat="1" ht="30" customHeight="1" x14ac:dyDescent="0.35">
      <c r="B4" s="18" t="s">
        <v>10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3" t="s">
        <v>11</v>
      </c>
      <c r="C7" s="63" t="s">
        <v>12</v>
      </c>
      <c r="D7" s="63" t="s">
        <v>13</v>
      </c>
      <c r="E7" s="63" t="s">
        <v>14</v>
      </c>
      <c r="F7" s="63" t="s">
        <v>15</v>
      </c>
      <c r="G7" s="63" t="s">
        <v>16</v>
      </c>
      <c r="H7" s="63" t="s">
        <v>17</v>
      </c>
      <c r="I7" s="63" t="s">
        <v>18</v>
      </c>
      <c r="J7" s="63" t="s">
        <v>19</v>
      </c>
      <c r="K7" s="63" t="s">
        <v>20</v>
      </c>
    </row>
    <row r="8" spans="2:12" ht="30" customHeight="1" x14ac:dyDescent="0.25">
      <c r="B8" s="19">
        <v>1</v>
      </c>
      <c r="C8" s="20" t="s">
        <v>21</v>
      </c>
      <c r="D8" s="20" t="s">
        <v>22</v>
      </c>
      <c r="E8" s="20" t="s">
        <v>23</v>
      </c>
      <c r="F8" s="20" t="s">
        <v>24</v>
      </c>
      <c r="G8" s="20" t="s">
        <v>25</v>
      </c>
      <c r="H8" s="20" t="s">
        <v>26</v>
      </c>
      <c r="I8" s="21"/>
      <c r="J8" s="20" t="s">
        <v>27</v>
      </c>
      <c r="K8" s="21"/>
    </row>
    <row r="9" spans="2:12" ht="30" customHeight="1" x14ac:dyDescent="0.25">
      <c r="B9" s="19">
        <v>2</v>
      </c>
      <c r="C9" s="20" t="s">
        <v>21</v>
      </c>
      <c r="D9" s="20" t="s">
        <v>22</v>
      </c>
      <c r="E9" s="20" t="s">
        <v>28</v>
      </c>
      <c r="F9" s="20" t="s">
        <v>29</v>
      </c>
      <c r="G9" s="20" t="s">
        <v>25</v>
      </c>
      <c r="H9" s="20" t="s">
        <v>26</v>
      </c>
      <c r="I9" s="21"/>
      <c r="J9" s="20" t="s">
        <v>30</v>
      </c>
      <c r="K9" s="21"/>
    </row>
    <row r="10" spans="2:12" ht="30" customHeight="1" x14ac:dyDescent="0.25">
      <c r="B10" s="19">
        <v>3</v>
      </c>
      <c r="C10" s="20" t="s">
        <v>21</v>
      </c>
      <c r="D10" s="20" t="s">
        <v>22</v>
      </c>
      <c r="E10" s="20" t="s">
        <v>31</v>
      </c>
      <c r="F10" s="20" t="s">
        <v>32</v>
      </c>
      <c r="G10" s="20" t="s">
        <v>25</v>
      </c>
      <c r="H10" s="20" t="s">
        <v>33</v>
      </c>
      <c r="I10" s="21"/>
      <c r="J10" s="20" t="s">
        <v>34</v>
      </c>
      <c r="K10" s="20" t="s">
        <v>35</v>
      </c>
    </row>
    <row r="11" spans="2:12" ht="30" customHeight="1" x14ac:dyDescent="0.25">
      <c r="B11" s="19">
        <v>4</v>
      </c>
      <c r="C11" s="20" t="s">
        <v>36</v>
      </c>
      <c r="D11" s="20" t="s">
        <v>22</v>
      </c>
      <c r="E11" s="20" t="s">
        <v>37</v>
      </c>
      <c r="F11" s="20" t="s">
        <v>38</v>
      </c>
      <c r="G11" s="20" t="s">
        <v>25</v>
      </c>
      <c r="H11" s="20" t="s">
        <v>33</v>
      </c>
      <c r="I11" s="21"/>
      <c r="J11" s="21"/>
      <c r="K11" s="21"/>
    </row>
    <row r="12" spans="2:12" ht="30" customHeight="1" x14ac:dyDescent="0.25">
      <c r="B12" s="19">
        <v>5</v>
      </c>
      <c r="C12" s="20" t="s">
        <v>21</v>
      </c>
      <c r="D12" s="20" t="s">
        <v>39</v>
      </c>
      <c r="E12" s="20" t="s">
        <v>40</v>
      </c>
      <c r="F12" s="20" t="s">
        <v>41</v>
      </c>
      <c r="G12" s="20" t="s">
        <v>42</v>
      </c>
      <c r="H12" s="20" t="s">
        <v>43</v>
      </c>
      <c r="I12" s="26" t="s">
        <v>44</v>
      </c>
      <c r="J12" s="16" t="s">
        <v>45</v>
      </c>
      <c r="K12" s="22" t="s">
        <v>46</v>
      </c>
    </row>
    <row r="13" spans="2:12" ht="30" customHeight="1" x14ac:dyDescent="0.25">
      <c r="B13" s="1"/>
      <c r="L13" s="4"/>
    </row>
    <row r="14" spans="2:12" ht="30" customHeight="1" thickBot="1" x14ac:dyDescent="0.3"/>
    <row r="15" spans="2:12" ht="30" customHeight="1" thickBot="1" x14ac:dyDescent="0.3">
      <c r="B15" s="64" t="s">
        <v>47</v>
      </c>
      <c r="C15" s="65"/>
      <c r="D15" s="65"/>
      <c r="E15" s="65"/>
      <c r="F15" s="65"/>
      <c r="G15" s="65"/>
      <c r="H15" s="65"/>
    </row>
    <row r="16" spans="2:12" ht="15" customHeight="1" x14ac:dyDescent="0.25">
      <c r="B16" s="98"/>
      <c r="C16" s="98"/>
      <c r="D16" s="98"/>
      <c r="E16" s="98"/>
      <c r="F16" s="98"/>
      <c r="G16" s="98"/>
      <c r="H16" s="98"/>
    </row>
    <row r="17" spans="2:8" ht="30" customHeight="1" x14ac:dyDescent="0.25">
      <c r="B17" s="18" t="s">
        <v>48</v>
      </c>
      <c r="C17" s="97" t="s">
        <v>49</v>
      </c>
      <c r="D17" s="97"/>
      <c r="E17" s="1"/>
    </row>
    <row r="18" spans="2:8" ht="15" customHeight="1" x14ac:dyDescent="0.25">
      <c r="B18" s="99"/>
      <c r="C18" s="99"/>
      <c r="D18" s="99"/>
      <c r="E18" s="99"/>
      <c r="F18" s="99"/>
      <c r="G18" s="99"/>
      <c r="H18" s="99"/>
    </row>
    <row r="19" spans="2:8" ht="106.15" customHeight="1" x14ac:dyDescent="0.25">
      <c r="B19" s="18" t="s">
        <v>50</v>
      </c>
      <c r="C19" s="103" t="str">
        <f>"T3P"</f>
        <v>T3P</v>
      </c>
      <c r="D19" s="103"/>
      <c r="E19" s="104" t="str">
        <f>"COMU(R)"</f>
        <v>COMU(R)</v>
      </c>
      <c r="F19" s="104"/>
      <c r="G19" s="104" t="str">
        <f>"TCFH"</f>
        <v>TCFH</v>
      </c>
      <c r="H19" s="104"/>
    </row>
    <row r="20" spans="2:8" ht="106.15" customHeight="1" x14ac:dyDescent="0.25">
      <c r="B20" s="18" t="s">
        <v>51</v>
      </c>
      <c r="C20" s="103" t="str">
        <f>"Chemistry 1"</f>
        <v>Chemistry 1</v>
      </c>
      <c r="D20" s="103"/>
      <c r="E20" s="104" t="str">
        <f>"Chemistry 2"</f>
        <v>Chemistry 2</v>
      </c>
      <c r="F20" s="104"/>
      <c r="G20" s="104" t="str">
        <f>"Chemistry 3"</f>
        <v>Chemistry 3</v>
      </c>
      <c r="H20" s="104"/>
    </row>
    <row r="21" spans="2:8" ht="15" customHeight="1" thickBot="1" x14ac:dyDescent="0.3">
      <c r="B21" s="100"/>
      <c r="C21" s="100"/>
      <c r="D21" s="100"/>
      <c r="E21" s="100"/>
      <c r="F21" s="100"/>
      <c r="G21" s="100"/>
      <c r="H21" s="100"/>
    </row>
  </sheetData>
  <mergeCells count="11">
    <mergeCell ref="C17:D17"/>
    <mergeCell ref="B16:H16"/>
    <mergeCell ref="B18:H18"/>
    <mergeCell ref="B21:H21"/>
    <mergeCell ref="B2:C2"/>
    <mergeCell ref="C19:D19"/>
    <mergeCell ref="E19:F19"/>
    <mergeCell ref="E20:F20"/>
    <mergeCell ref="G19:H19"/>
    <mergeCell ref="G20:H20"/>
    <mergeCell ref="C20:D20"/>
  </mergeCells>
  <hyperlinks>
    <hyperlink ref="I12" r:id="rId1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MDLDrawOLE.MDLDrawObject.1" shapeId="2049" r:id="rId5">
          <objectPr defaultSize="0" r:id="rId6">
            <anchor moveWithCells="1">
              <from>
                <xdr:col>1</xdr:col>
                <xdr:colOff>552450</xdr:colOff>
                <xdr:row>4</xdr:row>
                <xdr:rowOff>238125</xdr:rowOff>
              </from>
              <to>
                <xdr:col>3</xdr:col>
                <xdr:colOff>1047750</xdr:colOff>
                <xdr:row>4</xdr:row>
                <xdr:rowOff>1028700</xdr:rowOff>
              </to>
            </anchor>
          </objectPr>
        </oleObject>
      </mc:Choice>
      <mc:Fallback>
        <oleObject progId="MDLDrawOLE.MDLDrawObject.1" shapeId="2049" r:id="rId5"/>
      </mc:Fallback>
    </mc:AlternateContent>
  </oleObjects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C15-E351-4AC5-8033-0CA3E1EAFB8D}">
  <sheetPr>
    <tabColor theme="7" tint="0.59999389629810485"/>
  </sheetPr>
  <dimension ref="A1:P19"/>
  <sheetViews>
    <sheetView tabSelected="1" zoomScale="80" zoomScaleNormal="80" workbookViewId="0">
      <selection sqref="A1:G19"/>
    </sheetView>
  </sheetViews>
  <sheetFormatPr defaultRowHeight="15" x14ac:dyDescent="0.25"/>
  <cols>
    <col min="1" max="2" width="17.140625" customWidth="1"/>
    <col min="3" max="5" width="25.7109375" customWidth="1"/>
    <col min="6" max="6" width="33.42578125" customWidth="1"/>
    <col min="7" max="7" width="25.7109375" customWidth="1"/>
    <col min="8" max="8" width="27.140625" customWidth="1"/>
    <col min="9" max="11" width="25.7109375" customWidth="1"/>
    <col min="12" max="12" width="50.7109375" customWidth="1"/>
    <col min="13" max="13" width="25.7109375" customWidth="1"/>
    <col min="14" max="14" width="17.5703125" customWidth="1"/>
    <col min="15" max="15" width="17.140625" customWidth="1"/>
  </cols>
  <sheetData>
    <row r="1" spans="1:16" ht="30" customHeight="1" x14ac:dyDescent="0.25">
      <c r="A1" s="63" t="s">
        <v>632</v>
      </c>
      <c r="B1" s="63" t="s">
        <v>633</v>
      </c>
      <c r="C1" s="63" t="s">
        <v>11</v>
      </c>
      <c r="D1" s="63" t="s">
        <v>616</v>
      </c>
      <c r="E1" s="63" t="s">
        <v>631</v>
      </c>
      <c r="F1" s="63" t="s">
        <v>202</v>
      </c>
      <c r="G1" s="63" t="s">
        <v>619</v>
      </c>
      <c r="H1" s="63" t="s">
        <v>617</v>
      </c>
      <c r="I1" s="63" t="s">
        <v>629</v>
      </c>
      <c r="J1" s="63" t="s">
        <v>618</v>
      </c>
      <c r="K1" s="63" t="s">
        <v>630</v>
      </c>
      <c r="L1" s="63" t="s">
        <v>16</v>
      </c>
      <c r="M1" s="63" t="s">
        <v>17</v>
      </c>
      <c r="N1" s="63" t="s">
        <v>18</v>
      </c>
      <c r="O1" s="63" t="s">
        <v>19</v>
      </c>
      <c r="P1" s="63" t="s">
        <v>20</v>
      </c>
    </row>
    <row r="2" spans="1:16" ht="30" customHeight="1" x14ac:dyDescent="0.25">
      <c r="A2" s="20" t="s">
        <v>634</v>
      </c>
      <c r="B2" s="20" t="s">
        <v>635</v>
      </c>
      <c r="C2" s="19">
        <v>1</v>
      </c>
      <c r="D2" s="92" t="s">
        <v>616</v>
      </c>
      <c r="E2" s="92">
        <v>1</v>
      </c>
      <c r="F2" s="20" t="s">
        <v>202</v>
      </c>
      <c r="G2" s="20">
        <v>1.1000000000000001</v>
      </c>
      <c r="H2" s="20" t="s">
        <v>624</v>
      </c>
      <c r="I2" s="20">
        <v>3</v>
      </c>
      <c r="J2" s="20" t="s">
        <v>620</v>
      </c>
      <c r="K2" s="20">
        <v>1.8</v>
      </c>
      <c r="L2" s="20" t="s">
        <v>628</v>
      </c>
      <c r="M2" s="20" t="s">
        <v>26</v>
      </c>
      <c r="N2" s="21"/>
      <c r="O2" s="20" t="s">
        <v>27</v>
      </c>
      <c r="P2" s="21"/>
    </row>
    <row r="3" spans="1:16" ht="30" customHeight="1" x14ac:dyDescent="0.25">
      <c r="A3" s="20" t="s">
        <v>634</v>
      </c>
      <c r="B3" s="20" t="s">
        <v>635</v>
      </c>
      <c r="C3" s="19">
        <v>2</v>
      </c>
      <c r="D3" s="92" t="s">
        <v>616</v>
      </c>
      <c r="E3" s="92">
        <v>1</v>
      </c>
      <c r="F3" s="20" t="s">
        <v>202</v>
      </c>
      <c r="G3" s="20">
        <v>1.1000000000000001</v>
      </c>
      <c r="H3" s="20" t="s">
        <v>624</v>
      </c>
      <c r="I3" s="20">
        <v>2</v>
      </c>
      <c r="J3" s="20" t="s">
        <v>621</v>
      </c>
      <c r="K3" s="20">
        <v>1.5</v>
      </c>
      <c r="L3" s="20" t="s">
        <v>628</v>
      </c>
      <c r="M3" s="20" t="s">
        <v>26</v>
      </c>
      <c r="N3" s="21"/>
      <c r="O3" s="20" t="s">
        <v>30</v>
      </c>
      <c r="P3" s="21"/>
    </row>
    <row r="4" spans="1:16" ht="30" customHeight="1" x14ac:dyDescent="0.25">
      <c r="A4" s="20" t="s">
        <v>634</v>
      </c>
      <c r="B4" s="20" t="s">
        <v>635</v>
      </c>
      <c r="C4" s="19">
        <v>3</v>
      </c>
      <c r="D4" s="92" t="s">
        <v>616</v>
      </c>
      <c r="E4" s="92">
        <v>1</v>
      </c>
      <c r="F4" s="20" t="s">
        <v>202</v>
      </c>
      <c r="G4" s="20">
        <v>1.1000000000000001</v>
      </c>
      <c r="H4" s="20" t="s">
        <v>625</v>
      </c>
      <c r="I4" s="20">
        <v>3</v>
      </c>
      <c r="J4" s="20" t="s">
        <v>622</v>
      </c>
      <c r="K4" s="20">
        <v>2</v>
      </c>
      <c r="L4" s="20" t="s">
        <v>628</v>
      </c>
      <c r="M4" s="20" t="s">
        <v>33</v>
      </c>
      <c r="N4" s="21"/>
      <c r="O4" s="20" t="s">
        <v>34</v>
      </c>
      <c r="P4" s="20" t="s">
        <v>35</v>
      </c>
    </row>
    <row r="5" spans="1:16" ht="30" customHeight="1" x14ac:dyDescent="0.25">
      <c r="A5" s="20" t="s">
        <v>634</v>
      </c>
      <c r="B5" s="20" t="s">
        <v>636</v>
      </c>
      <c r="C5" s="19">
        <v>1</v>
      </c>
      <c r="D5" s="92"/>
      <c r="E5" s="92"/>
      <c r="F5" s="20"/>
      <c r="G5" s="20"/>
      <c r="H5" s="20"/>
      <c r="I5" s="20"/>
      <c r="J5" s="20"/>
      <c r="K5" s="20"/>
      <c r="L5" s="20"/>
      <c r="M5" s="20"/>
      <c r="N5" s="21"/>
      <c r="O5" s="20"/>
      <c r="P5" s="21"/>
    </row>
    <row r="6" spans="1:16" ht="30" customHeight="1" x14ac:dyDescent="0.25">
      <c r="A6" s="20" t="s">
        <v>634</v>
      </c>
      <c r="B6" s="20" t="s">
        <v>636</v>
      </c>
      <c r="C6" s="19">
        <v>2</v>
      </c>
      <c r="D6" s="92"/>
      <c r="E6" s="92"/>
      <c r="F6" s="20"/>
      <c r="G6" s="20"/>
      <c r="H6" s="20"/>
      <c r="I6" s="20"/>
      <c r="J6" s="20"/>
      <c r="K6" s="20"/>
      <c r="L6" s="20"/>
      <c r="M6" s="20"/>
      <c r="N6" s="21"/>
      <c r="O6" s="20"/>
      <c r="P6" s="21"/>
    </row>
    <row r="7" spans="1:16" ht="30" customHeight="1" x14ac:dyDescent="0.25">
      <c r="A7" s="20" t="s">
        <v>634</v>
      </c>
      <c r="B7" s="20" t="s">
        <v>636</v>
      </c>
      <c r="C7" s="19">
        <v>3</v>
      </c>
      <c r="D7" s="92"/>
      <c r="E7" s="92"/>
      <c r="F7" s="20"/>
      <c r="G7" s="20"/>
      <c r="H7" s="20"/>
      <c r="I7" s="20"/>
      <c r="J7" s="20"/>
      <c r="K7" s="20"/>
      <c r="L7" s="20"/>
      <c r="M7" s="20"/>
      <c r="N7" s="21"/>
      <c r="O7" s="20"/>
      <c r="P7" s="21"/>
    </row>
    <row r="8" spans="1:16" ht="30" customHeight="1" x14ac:dyDescent="0.25">
      <c r="A8" s="20" t="s">
        <v>636</v>
      </c>
      <c r="B8" s="20" t="s">
        <v>635</v>
      </c>
      <c r="C8" s="19">
        <v>1</v>
      </c>
      <c r="D8" s="93" t="s">
        <v>36</v>
      </c>
      <c r="E8" s="93">
        <v>1</v>
      </c>
      <c r="F8" s="20" t="s">
        <v>202</v>
      </c>
      <c r="G8" s="20">
        <v>1.1000000000000001</v>
      </c>
      <c r="H8" s="20" t="s">
        <v>626</v>
      </c>
      <c r="I8" s="20">
        <v>3</v>
      </c>
      <c r="J8" s="20" t="s">
        <v>38</v>
      </c>
      <c r="K8" s="20"/>
      <c r="L8" s="20" t="s">
        <v>628</v>
      </c>
      <c r="M8" s="20" t="s">
        <v>33</v>
      </c>
      <c r="N8" s="21"/>
      <c r="O8" s="21"/>
      <c r="P8" s="21"/>
    </row>
    <row r="9" spans="1:16" ht="30" customHeight="1" x14ac:dyDescent="0.25">
      <c r="A9" s="20" t="s">
        <v>636</v>
      </c>
      <c r="B9" s="20" t="s">
        <v>635</v>
      </c>
      <c r="C9" s="19">
        <v>2</v>
      </c>
      <c r="D9" s="92" t="s">
        <v>616</v>
      </c>
      <c r="E9" s="92">
        <v>1</v>
      </c>
      <c r="F9" s="20" t="s">
        <v>202</v>
      </c>
      <c r="G9" s="20">
        <v>1.1000000000000001</v>
      </c>
      <c r="H9" s="20" t="s">
        <v>627</v>
      </c>
      <c r="I9" s="20">
        <v>2</v>
      </c>
      <c r="J9" s="20" t="s">
        <v>623</v>
      </c>
      <c r="K9" s="20">
        <v>1.3</v>
      </c>
      <c r="L9" s="20" t="s">
        <v>42</v>
      </c>
      <c r="M9" s="20" t="s">
        <v>43</v>
      </c>
      <c r="N9" s="26" t="s">
        <v>44</v>
      </c>
      <c r="O9" s="91" t="s">
        <v>45</v>
      </c>
      <c r="P9" s="22" t="s">
        <v>46</v>
      </c>
    </row>
    <row r="10" spans="1:16" ht="15.75" x14ac:dyDescent="0.25">
      <c r="A10" s="20" t="s">
        <v>636</v>
      </c>
      <c r="B10" s="20" t="s">
        <v>635</v>
      </c>
      <c r="C10" s="19">
        <v>3</v>
      </c>
      <c r="D10" s="135"/>
      <c r="E10" s="134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</row>
    <row r="11" spans="1:16" ht="15.75" x14ac:dyDescent="0.25">
      <c r="A11" s="20" t="s">
        <v>636</v>
      </c>
      <c r="B11" s="20" t="s">
        <v>636</v>
      </c>
      <c r="C11" s="19">
        <v>1</v>
      </c>
      <c r="D11" s="135"/>
      <c r="E11" s="134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1"/>
    </row>
    <row r="12" spans="1:16" ht="15.75" x14ac:dyDescent="0.25">
      <c r="A12" s="20" t="s">
        <v>636</v>
      </c>
      <c r="B12" s="20" t="s">
        <v>636</v>
      </c>
      <c r="C12" s="19">
        <v>2</v>
      </c>
      <c r="D12" s="135"/>
      <c r="E12" s="134"/>
      <c r="F12" s="20"/>
      <c r="G12" s="20"/>
      <c r="H12" s="20"/>
      <c r="I12" s="20"/>
      <c r="J12" s="20"/>
      <c r="K12" s="20"/>
      <c r="L12" s="20"/>
      <c r="M12" s="20"/>
      <c r="N12" s="21"/>
      <c r="O12" s="20"/>
      <c r="P12" s="21"/>
    </row>
    <row r="13" spans="1:16" ht="15.75" x14ac:dyDescent="0.25">
      <c r="A13" s="20" t="s">
        <v>636</v>
      </c>
      <c r="B13" s="20" t="s">
        <v>636</v>
      </c>
      <c r="C13" s="19">
        <v>3</v>
      </c>
      <c r="D13" s="135"/>
      <c r="E13" s="134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1"/>
    </row>
    <row r="14" spans="1:16" ht="15.75" x14ac:dyDescent="0.25">
      <c r="A14" s="20" t="s">
        <v>637</v>
      </c>
      <c r="B14" s="20" t="s">
        <v>636</v>
      </c>
      <c r="C14" s="19">
        <v>1</v>
      </c>
      <c r="D14" s="135"/>
      <c r="E14" s="134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1"/>
    </row>
    <row r="15" spans="1:16" ht="15.75" x14ac:dyDescent="0.25">
      <c r="A15" s="20" t="s">
        <v>637</v>
      </c>
      <c r="B15" s="20" t="s">
        <v>636</v>
      </c>
      <c r="C15" s="19">
        <v>2</v>
      </c>
      <c r="D15" s="135"/>
      <c r="E15" s="134"/>
      <c r="F15" s="20"/>
      <c r="G15" s="20"/>
      <c r="H15" s="20"/>
      <c r="I15" s="20"/>
      <c r="J15" s="20"/>
      <c r="K15" s="20"/>
      <c r="L15" s="20"/>
      <c r="M15" s="20"/>
      <c r="N15" s="21"/>
      <c r="O15" s="20"/>
      <c r="P15" s="21"/>
    </row>
    <row r="16" spans="1:16" ht="15.75" x14ac:dyDescent="0.25">
      <c r="A16" s="20" t="s">
        <v>637</v>
      </c>
      <c r="B16" s="20" t="s">
        <v>636</v>
      </c>
      <c r="C16" s="19">
        <v>3</v>
      </c>
      <c r="D16" s="135"/>
      <c r="E16" s="134"/>
      <c r="F16" s="20"/>
      <c r="G16" s="20"/>
      <c r="H16" s="20"/>
      <c r="I16" s="20"/>
      <c r="J16" s="20"/>
      <c r="K16" s="20"/>
      <c r="L16" s="20"/>
      <c r="M16" s="20"/>
      <c r="N16" s="21"/>
      <c r="O16" s="20"/>
      <c r="P16" s="21"/>
    </row>
    <row r="17" spans="1:16" ht="15.75" x14ac:dyDescent="0.25">
      <c r="A17" s="20" t="s">
        <v>637</v>
      </c>
      <c r="B17" s="20" t="s">
        <v>635</v>
      </c>
      <c r="C17" s="19">
        <v>1</v>
      </c>
      <c r="D17" s="135"/>
      <c r="E17" s="134"/>
      <c r="F17" s="20"/>
      <c r="G17" s="20"/>
      <c r="H17" s="20"/>
      <c r="I17" s="20"/>
      <c r="J17" s="20"/>
      <c r="K17" s="20"/>
      <c r="L17" s="20"/>
      <c r="M17" s="20"/>
      <c r="N17" s="21"/>
      <c r="O17" s="20"/>
      <c r="P17" s="21"/>
    </row>
    <row r="18" spans="1:16" ht="15.75" x14ac:dyDescent="0.25">
      <c r="A18" s="20" t="s">
        <v>637</v>
      </c>
      <c r="B18" s="20" t="s">
        <v>635</v>
      </c>
      <c r="C18" s="19">
        <v>2</v>
      </c>
      <c r="D18" s="135"/>
      <c r="E18" s="134"/>
      <c r="F18" s="20"/>
      <c r="G18" s="20"/>
      <c r="H18" s="20"/>
      <c r="I18" s="20"/>
      <c r="J18" s="20"/>
      <c r="K18" s="20"/>
      <c r="L18" s="20"/>
      <c r="M18" s="20"/>
      <c r="N18" s="21"/>
      <c r="O18" s="20"/>
      <c r="P18" s="21"/>
    </row>
    <row r="19" spans="1:16" ht="15.75" x14ac:dyDescent="0.25">
      <c r="A19" s="20" t="s">
        <v>637</v>
      </c>
      <c r="B19" s="20" t="s">
        <v>635</v>
      </c>
      <c r="C19" s="19">
        <v>3</v>
      </c>
      <c r="D19" s="135"/>
      <c r="E19" s="134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1"/>
    </row>
  </sheetData>
  <hyperlinks>
    <hyperlink ref="N9" r:id="rId1" xr:uid="{7CCCF4DE-CA12-4D70-93C6-56C5F8F93D6D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L27"/>
  <sheetViews>
    <sheetView zoomScale="80" zoomScaleNormal="80" workbookViewId="0">
      <selection activeCell="J15" sqref="J15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105" t="s">
        <v>52</v>
      </c>
      <c r="C2" s="106"/>
    </row>
    <row r="3" spans="2:11" s="17" customFormat="1" ht="30" customHeight="1" x14ac:dyDescent="0.35"/>
    <row r="4" spans="2:11" s="17" customFormat="1" ht="30" customHeight="1" x14ac:dyDescent="0.35">
      <c r="B4" s="18" t="s">
        <v>10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23" t="s">
        <v>11</v>
      </c>
      <c r="C7" s="23" t="s">
        <v>12</v>
      </c>
      <c r="D7" s="23" t="s">
        <v>13</v>
      </c>
      <c r="E7" s="23" t="s">
        <v>14</v>
      </c>
      <c r="F7" s="23" t="s">
        <v>53</v>
      </c>
      <c r="G7" s="23" t="s">
        <v>16</v>
      </c>
      <c r="H7" s="23" t="s">
        <v>17</v>
      </c>
      <c r="I7" s="23" t="s">
        <v>18</v>
      </c>
      <c r="J7" s="23" t="s">
        <v>19</v>
      </c>
      <c r="K7" s="23" t="s">
        <v>20</v>
      </c>
    </row>
    <row r="8" spans="2:11" ht="30" customHeight="1" x14ac:dyDescent="0.25">
      <c r="B8" s="19">
        <v>1</v>
      </c>
      <c r="C8" s="1" t="s">
        <v>54</v>
      </c>
      <c r="D8" s="8" t="s">
        <v>55</v>
      </c>
      <c r="E8" s="1" t="s">
        <v>56</v>
      </c>
      <c r="F8" s="8" t="s">
        <v>57</v>
      </c>
      <c r="G8" s="1" t="s">
        <v>58</v>
      </c>
      <c r="H8" s="1" t="s">
        <v>59</v>
      </c>
      <c r="I8" s="8"/>
      <c r="J8" s="1"/>
      <c r="K8" s="1" t="s">
        <v>60</v>
      </c>
    </row>
    <row r="9" spans="2:11" ht="30" customHeight="1" x14ac:dyDescent="0.25">
      <c r="B9" s="19">
        <v>2</v>
      </c>
      <c r="C9" s="1" t="s">
        <v>54</v>
      </c>
      <c r="D9" s="8" t="s">
        <v>55</v>
      </c>
      <c r="E9" s="1" t="s">
        <v>61</v>
      </c>
      <c r="F9" s="8" t="s">
        <v>62</v>
      </c>
      <c r="G9" s="1" t="s">
        <v>63</v>
      </c>
      <c r="H9" s="1" t="s">
        <v>64</v>
      </c>
      <c r="I9" s="8"/>
      <c r="J9" s="1"/>
      <c r="K9" s="1" t="s">
        <v>65</v>
      </c>
    </row>
    <row r="10" spans="2:11" ht="30" customHeight="1" x14ac:dyDescent="0.25">
      <c r="B10" s="19">
        <v>3</v>
      </c>
      <c r="C10" s="1" t="s">
        <v>54</v>
      </c>
      <c r="D10" s="8" t="s">
        <v>66</v>
      </c>
      <c r="E10" s="1" t="s">
        <v>56</v>
      </c>
      <c r="F10" s="8" t="s">
        <v>67</v>
      </c>
      <c r="G10" s="1" t="s">
        <v>68</v>
      </c>
      <c r="H10" s="1" t="s">
        <v>69</v>
      </c>
      <c r="I10" s="8"/>
      <c r="J10" s="1"/>
      <c r="K10" s="1" t="s">
        <v>70</v>
      </c>
    </row>
    <row r="11" spans="2:11" ht="30" customHeight="1" x14ac:dyDescent="0.25">
      <c r="B11" s="19">
        <v>4</v>
      </c>
      <c r="C11" s="1" t="s">
        <v>54</v>
      </c>
      <c r="D11" s="8" t="s">
        <v>71</v>
      </c>
      <c r="E11" s="1" t="s">
        <v>72</v>
      </c>
      <c r="F11" s="8" t="s">
        <v>73</v>
      </c>
      <c r="G11" s="1" t="s">
        <v>63</v>
      </c>
      <c r="H11" s="1" t="s">
        <v>64</v>
      </c>
      <c r="I11" s="8"/>
      <c r="K11" s="1" t="s">
        <v>74</v>
      </c>
    </row>
    <row r="12" spans="2:11" ht="30" customHeight="1" x14ac:dyDescent="0.25">
      <c r="B12" s="19">
        <v>5</v>
      </c>
      <c r="C12" s="1" t="s">
        <v>54</v>
      </c>
      <c r="D12" s="8" t="s">
        <v>75</v>
      </c>
      <c r="E12" s="1" t="s">
        <v>76</v>
      </c>
      <c r="F12" s="8" t="s">
        <v>77</v>
      </c>
      <c r="G12" s="1" t="s">
        <v>58</v>
      </c>
      <c r="H12" s="1" t="s">
        <v>64</v>
      </c>
      <c r="I12" s="26" t="s">
        <v>78</v>
      </c>
      <c r="J12" s="7"/>
    </row>
    <row r="13" spans="2:11" ht="30" customHeight="1" x14ac:dyDescent="0.25">
      <c r="B13" s="19">
        <v>6</v>
      </c>
      <c r="C13" s="1" t="s">
        <v>54</v>
      </c>
      <c r="D13" s="8" t="s">
        <v>79</v>
      </c>
      <c r="E13" s="1" t="s">
        <v>80</v>
      </c>
      <c r="F13" s="8" t="s">
        <v>81</v>
      </c>
      <c r="G13" s="1" t="s">
        <v>58</v>
      </c>
      <c r="H13" s="1" t="s">
        <v>82</v>
      </c>
      <c r="I13" s="26" t="s">
        <v>83</v>
      </c>
      <c r="J13" s="7"/>
    </row>
    <row r="14" spans="2:11" ht="30" customHeight="1" x14ac:dyDescent="0.25">
      <c r="B14" s="19">
        <v>7</v>
      </c>
      <c r="C14" s="1" t="s">
        <v>54</v>
      </c>
      <c r="D14" s="8" t="s">
        <v>84</v>
      </c>
      <c r="E14" s="1" t="s">
        <v>85</v>
      </c>
      <c r="F14" s="8" t="s">
        <v>86</v>
      </c>
      <c r="G14" s="1" t="s">
        <v>87</v>
      </c>
      <c r="H14" s="1" t="s">
        <v>69</v>
      </c>
      <c r="I14" s="26" t="s">
        <v>88</v>
      </c>
      <c r="J14" s="7"/>
    </row>
    <row r="15" spans="2:11" ht="30" customHeight="1" x14ac:dyDescent="0.25">
      <c r="B15" s="19">
        <v>8</v>
      </c>
      <c r="C15" s="1" t="s">
        <v>54</v>
      </c>
      <c r="D15" s="8" t="s">
        <v>89</v>
      </c>
      <c r="E15" s="1" t="s">
        <v>28</v>
      </c>
      <c r="F15" s="8" t="s">
        <v>90</v>
      </c>
      <c r="G15" s="6" t="s">
        <v>91</v>
      </c>
      <c r="H15" s="1" t="s">
        <v>59</v>
      </c>
      <c r="I15" s="26" t="s">
        <v>92</v>
      </c>
      <c r="J15" s="11"/>
      <c r="K15" s="8" t="s">
        <v>93</v>
      </c>
    </row>
    <row r="16" spans="2:11" ht="30" customHeight="1" x14ac:dyDescent="0.25">
      <c r="B16" s="19">
        <v>9</v>
      </c>
      <c r="C16" s="1" t="s">
        <v>54</v>
      </c>
      <c r="D16" s="8" t="s">
        <v>55</v>
      </c>
      <c r="E16" s="1" t="s">
        <v>94</v>
      </c>
      <c r="F16" s="8" t="s">
        <v>73</v>
      </c>
      <c r="G16" s="8" t="s">
        <v>95</v>
      </c>
      <c r="H16" s="1" t="s">
        <v>96</v>
      </c>
      <c r="I16" s="26" t="s">
        <v>97</v>
      </c>
      <c r="J16" s="1" t="s">
        <v>98</v>
      </c>
      <c r="K16" s="1"/>
    </row>
    <row r="17" spans="2:12" ht="30" customHeight="1" x14ac:dyDescent="0.25">
      <c r="B17" s="19">
        <v>10</v>
      </c>
      <c r="C17" s="1" t="s">
        <v>54</v>
      </c>
      <c r="D17" s="8" t="s">
        <v>66</v>
      </c>
      <c r="E17" s="1" t="s">
        <v>99</v>
      </c>
      <c r="F17" s="8" t="s">
        <v>100</v>
      </c>
      <c r="G17" s="15" t="s">
        <v>101</v>
      </c>
      <c r="H17" s="1" t="s">
        <v>102</v>
      </c>
      <c r="I17" s="26" t="s">
        <v>103</v>
      </c>
    </row>
    <row r="18" spans="2:12" ht="30" customHeight="1" x14ac:dyDescent="0.25">
      <c r="B18" s="1"/>
      <c r="L18" s="4"/>
    </row>
    <row r="19" spans="2:12" ht="30" customHeight="1" thickBot="1" x14ac:dyDescent="0.3"/>
    <row r="20" spans="2:12" ht="30" customHeight="1" thickBot="1" x14ac:dyDescent="0.3">
      <c r="B20" s="25" t="s">
        <v>47</v>
      </c>
      <c r="C20" s="24"/>
      <c r="D20" s="24"/>
      <c r="E20" s="24"/>
      <c r="F20" s="24"/>
    </row>
    <row r="21" spans="2:12" ht="15" customHeight="1" x14ac:dyDescent="0.25">
      <c r="B21" s="67"/>
      <c r="C21" s="67"/>
      <c r="D21" s="67"/>
      <c r="E21" s="67"/>
      <c r="F21" s="67"/>
    </row>
    <row r="22" spans="2:12" ht="30" customHeight="1" x14ac:dyDescent="0.25">
      <c r="B22" s="18" t="s">
        <v>104</v>
      </c>
      <c r="C22" s="27" t="s">
        <v>105</v>
      </c>
      <c r="D22" s="16" t="s">
        <v>106</v>
      </c>
      <c r="E22" s="43"/>
      <c r="F22" s="43"/>
    </row>
    <row r="23" spans="2:12" ht="15" customHeight="1" x14ac:dyDescent="0.25">
      <c r="B23" s="68"/>
      <c r="C23" s="68"/>
      <c r="D23" s="68"/>
      <c r="E23" s="68"/>
      <c r="F23" s="68"/>
    </row>
    <row r="24" spans="2:12" ht="30" customHeight="1" x14ac:dyDescent="0.25">
      <c r="B24" s="18" t="s">
        <v>107</v>
      </c>
      <c r="C24" s="107" t="s">
        <v>108</v>
      </c>
      <c r="D24" s="107"/>
      <c r="E24" s="107"/>
      <c r="F24" s="107"/>
    </row>
    <row r="25" spans="2:12" ht="15" customHeight="1" x14ac:dyDescent="0.25">
      <c r="B25" s="46"/>
      <c r="C25" s="28"/>
      <c r="D25" s="28"/>
      <c r="E25" s="28"/>
      <c r="F25" s="28"/>
    </row>
    <row r="26" spans="2:12" ht="30" customHeight="1" x14ac:dyDescent="0.25">
      <c r="B26" s="18" t="s">
        <v>109</v>
      </c>
      <c r="C26" s="107" t="s">
        <v>110</v>
      </c>
      <c r="D26" s="107"/>
      <c r="E26" s="107"/>
      <c r="F26" s="107"/>
    </row>
    <row r="27" spans="2:12" ht="15" customHeight="1" thickBot="1" x14ac:dyDescent="0.3">
      <c r="B27" s="66"/>
      <c r="C27" s="66"/>
      <c r="D27" s="66"/>
      <c r="E27" s="66"/>
      <c r="F27" s="66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legacyDrawing r:id="rId10"/>
  <oleObjects>
    <mc:AlternateContent xmlns:mc="http://schemas.openxmlformats.org/markup-compatibility/2006">
      <mc:Choice Requires="x14">
        <oleObject progId="MDLDrawOLE.MDLDrawObject.1" shapeId="39944" r:id="rId11">
          <objectPr defaultSize="0" r:id="rId12">
            <anchor moveWithCells="1">
              <from>
                <xdr:col>1</xdr:col>
                <xdr:colOff>419100</xdr:colOff>
                <xdr:row>4</xdr:row>
                <xdr:rowOff>295275</xdr:rowOff>
              </from>
              <to>
                <xdr:col>3</xdr:col>
                <xdr:colOff>1066800</xdr:colOff>
                <xdr:row>4</xdr:row>
                <xdr:rowOff>914400</xdr:rowOff>
              </to>
            </anchor>
          </objectPr>
        </oleObject>
      </mc:Choice>
      <mc:Fallback>
        <oleObject progId="MDLDrawOLE.MDLDrawObject.1" shapeId="39944" r:id="rId11"/>
      </mc:Fallback>
    </mc:AlternateContent>
  </oleObjects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 x14ac:dyDescent="0.3"/>
    <row r="2" spans="2:14" s="17" customFormat="1" ht="30" customHeight="1" thickBot="1" x14ac:dyDescent="0.4">
      <c r="B2" s="105" t="s">
        <v>111</v>
      </c>
      <c r="C2" s="106"/>
    </row>
    <row r="3" spans="2:14" s="17" customFormat="1" ht="30" customHeight="1" x14ac:dyDescent="0.35"/>
    <row r="4" spans="2:14" s="17" customFormat="1" ht="30" customHeight="1" x14ac:dyDescent="0.35">
      <c r="B4" s="18" t="s">
        <v>10</v>
      </c>
    </row>
    <row r="5" spans="2:14" ht="99.95" customHeight="1" x14ac:dyDescent="0.25"/>
    <row r="6" spans="2:14" ht="30" customHeight="1" x14ac:dyDescent="0.25"/>
    <row r="7" spans="2:14" ht="30" customHeight="1" x14ac:dyDescent="0.25">
      <c r="B7" s="23" t="s">
        <v>11</v>
      </c>
      <c r="C7" s="23" t="s">
        <v>12</v>
      </c>
      <c r="D7" s="23" t="s">
        <v>13</v>
      </c>
      <c r="E7" s="23" t="s">
        <v>14</v>
      </c>
      <c r="F7" s="23" t="s">
        <v>112</v>
      </c>
      <c r="G7" s="23" t="s">
        <v>113</v>
      </c>
      <c r="H7" s="23" t="s">
        <v>114</v>
      </c>
      <c r="I7" s="23" t="s">
        <v>16</v>
      </c>
      <c r="J7" s="23" t="s">
        <v>17</v>
      </c>
      <c r="K7" s="23" t="s">
        <v>18</v>
      </c>
      <c r="L7" s="23" t="s">
        <v>19</v>
      </c>
      <c r="M7" s="23" t="s">
        <v>20</v>
      </c>
    </row>
    <row r="8" spans="2:14" ht="30" customHeight="1" x14ac:dyDescent="0.25">
      <c r="B8" s="19">
        <v>1</v>
      </c>
      <c r="C8" s="29" t="s">
        <v>115</v>
      </c>
      <c r="D8" s="8" t="s">
        <v>116</v>
      </c>
      <c r="E8" s="1" t="s">
        <v>117</v>
      </c>
      <c r="F8" s="1" t="s">
        <v>118</v>
      </c>
      <c r="G8" s="1" t="s">
        <v>119</v>
      </c>
      <c r="H8" s="1" t="s">
        <v>120</v>
      </c>
      <c r="I8" s="1" t="s">
        <v>121</v>
      </c>
      <c r="J8" s="1" t="s">
        <v>69</v>
      </c>
      <c r="K8" s="7" t="s">
        <v>122</v>
      </c>
      <c r="L8" s="1" t="s">
        <v>123</v>
      </c>
      <c r="M8" s="21"/>
    </row>
    <row r="9" spans="2:14" ht="30" customHeight="1" x14ac:dyDescent="0.25">
      <c r="B9" s="19">
        <v>2</v>
      </c>
      <c r="C9" s="8" t="s">
        <v>124</v>
      </c>
      <c r="D9" s="8" t="s">
        <v>125</v>
      </c>
      <c r="E9" s="1" t="s">
        <v>85</v>
      </c>
      <c r="F9" s="1" t="s">
        <v>118</v>
      </c>
      <c r="G9" s="1" t="s">
        <v>119</v>
      </c>
      <c r="H9" s="1" t="s">
        <v>126</v>
      </c>
      <c r="I9" s="1" t="s">
        <v>121</v>
      </c>
      <c r="J9" s="1" t="s">
        <v>43</v>
      </c>
      <c r="K9" s="7" t="s">
        <v>127</v>
      </c>
      <c r="L9" s="20"/>
      <c r="M9" s="21"/>
    </row>
    <row r="10" spans="2:14" ht="30" customHeight="1" x14ac:dyDescent="0.25">
      <c r="B10" s="19">
        <v>3</v>
      </c>
      <c r="C10" s="8" t="s">
        <v>128</v>
      </c>
      <c r="D10" s="8" t="s">
        <v>129</v>
      </c>
      <c r="E10" s="1" t="s">
        <v>130</v>
      </c>
      <c r="F10" s="1" t="s">
        <v>131</v>
      </c>
      <c r="G10" s="1" t="s">
        <v>119</v>
      </c>
      <c r="H10" s="1" t="s">
        <v>120</v>
      </c>
      <c r="I10" s="1" t="s">
        <v>121</v>
      </c>
      <c r="J10" s="1" t="s">
        <v>33</v>
      </c>
      <c r="K10" s="1" t="s">
        <v>132</v>
      </c>
      <c r="L10" s="20"/>
      <c r="M10" s="20"/>
    </row>
    <row r="11" spans="2:14" ht="30" customHeight="1" x14ac:dyDescent="0.25">
      <c r="B11" s="19">
        <v>4</v>
      </c>
      <c r="C11" s="8" t="s">
        <v>133</v>
      </c>
      <c r="D11" s="30" t="s">
        <v>134</v>
      </c>
      <c r="E11" s="1" t="s">
        <v>135</v>
      </c>
      <c r="F11" s="6" t="s">
        <v>136</v>
      </c>
      <c r="G11" s="10" t="s">
        <v>85</v>
      </c>
      <c r="H11" s="10" t="s">
        <v>85</v>
      </c>
      <c r="I11" s="1" t="s">
        <v>137</v>
      </c>
      <c r="J11" s="1" t="s">
        <v>33</v>
      </c>
      <c r="K11" s="7" t="s">
        <v>138</v>
      </c>
      <c r="L11" s="21"/>
      <c r="M11" s="21"/>
    </row>
    <row r="12" spans="2:14" ht="30" customHeight="1" x14ac:dyDescent="0.25">
      <c r="B12" s="1"/>
      <c r="N12" s="4"/>
    </row>
    <row r="13" spans="2:14" ht="30" customHeight="1" thickBot="1" x14ac:dyDescent="0.3"/>
    <row r="14" spans="2:14" ht="30" customHeight="1" thickBot="1" x14ac:dyDescent="0.3">
      <c r="B14" s="108" t="s">
        <v>47</v>
      </c>
      <c r="C14" s="108"/>
      <c r="D14" s="108"/>
      <c r="E14" s="108"/>
    </row>
    <row r="15" spans="2:14" ht="15" customHeight="1" x14ac:dyDescent="0.25">
      <c r="B15" s="67"/>
      <c r="C15" s="67"/>
      <c r="D15" s="67"/>
      <c r="E15" s="67"/>
    </row>
    <row r="16" spans="2:14" ht="30" customHeight="1" x14ac:dyDescent="0.25">
      <c r="B16" s="18" t="s">
        <v>109</v>
      </c>
      <c r="C16" s="109" t="s">
        <v>139</v>
      </c>
      <c r="D16" s="109"/>
      <c r="E16" s="109"/>
    </row>
    <row r="17" spans="2:5" ht="30" customHeight="1" x14ac:dyDescent="0.25">
      <c r="B17" s="18"/>
      <c r="C17" s="109" t="s">
        <v>140</v>
      </c>
      <c r="D17" s="109"/>
      <c r="E17" s="109"/>
    </row>
    <row r="18" spans="2:5" ht="15" customHeight="1" x14ac:dyDescent="0.25">
      <c r="B18" s="46"/>
      <c r="C18" s="28"/>
      <c r="D18" s="28"/>
      <c r="E18" s="28"/>
    </row>
    <row r="19" spans="2:5" ht="30" customHeight="1" x14ac:dyDescent="0.25">
      <c r="B19" s="31" t="s">
        <v>141</v>
      </c>
      <c r="C19" s="107" t="s">
        <v>142</v>
      </c>
      <c r="D19" s="107"/>
      <c r="E19" s="107"/>
    </row>
    <row r="20" spans="2:5" ht="15" customHeight="1" x14ac:dyDescent="0.25">
      <c r="B20" s="68"/>
      <c r="C20" s="68"/>
      <c r="D20" s="68"/>
      <c r="E20" s="68"/>
    </row>
    <row r="21" spans="2:5" ht="30" customHeight="1" x14ac:dyDescent="0.25">
      <c r="B21" s="18" t="s">
        <v>143</v>
      </c>
      <c r="C21" s="107" t="s">
        <v>144</v>
      </c>
      <c r="D21" s="107"/>
      <c r="E21" s="107"/>
    </row>
    <row r="22" spans="2:5" ht="99.95" customHeight="1" x14ac:dyDescent="0.25">
      <c r="B22" s="18"/>
      <c r="C22" s="107"/>
      <c r="D22" s="107"/>
      <c r="E22" s="107"/>
    </row>
    <row r="23" spans="2:5" ht="30" customHeight="1" x14ac:dyDescent="0.25">
      <c r="B23" s="18"/>
      <c r="C23" s="107" t="s">
        <v>145</v>
      </c>
      <c r="D23" s="107"/>
      <c r="E23" s="107"/>
    </row>
    <row r="24" spans="2:5" ht="15" customHeight="1" thickBot="1" x14ac:dyDescent="0.3">
      <c r="B24" s="66"/>
      <c r="C24" s="66"/>
      <c r="D24" s="66"/>
      <c r="E24" s="66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50177" r:id="rId7">
          <objectPr defaultSize="0" r:id="rId8">
            <anchor moveWithCells="1">
              <from>
                <xdr:col>1</xdr:col>
                <xdr:colOff>285750</xdr:colOff>
                <xdr:row>4</xdr:row>
                <xdr:rowOff>257175</xdr:rowOff>
              </from>
              <to>
                <xdr:col>3</xdr:col>
                <xdr:colOff>266700</xdr:colOff>
                <xdr:row>4</xdr:row>
                <xdr:rowOff>952500</xdr:rowOff>
              </to>
            </anchor>
          </objectPr>
        </oleObject>
      </mc:Choice>
      <mc:Fallback>
        <oleObject progId="MDLDrawOLE.MDLDrawObject.1" shapeId="50177" r:id="rId7"/>
      </mc:Fallback>
    </mc:AlternateContent>
    <mc:AlternateContent xmlns:mc="http://schemas.openxmlformats.org/markup-compatibility/2006">
      <mc:Choice Requires="x14">
        <oleObject progId="MDLDrawOLE.MDLDrawObject.1" shapeId="50178" r:id="rId9">
          <objectPr defaultSize="0" r:id="rId10">
            <anchor moveWithCells="1">
              <from>
                <xdr:col>2</xdr:col>
                <xdr:colOff>47625</xdr:colOff>
                <xdr:row>21</xdr:row>
                <xdr:rowOff>47625</xdr:rowOff>
              </from>
              <to>
                <xdr:col>3</xdr:col>
                <xdr:colOff>2314575</xdr:colOff>
                <xdr:row>21</xdr:row>
                <xdr:rowOff>1200150</xdr:rowOff>
              </to>
            </anchor>
          </objectPr>
        </oleObject>
      </mc:Choice>
      <mc:Fallback>
        <oleObject progId="MDLDrawOLE.MDLDrawObject.1" shapeId="50178" r:id="rId9"/>
      </mc:Fallback>
    </mc:AlternateContent>
  </oleObjects>
  <tableParts count="1"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L17"/>
  <sheetViews>
    <sheetView zoomScale="80" zoomScaleNormal="80" workbookViewId="0">
      <selection activeCell="C23" sqref="C23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0.7109375" style="13" customWidth="1"/>
    <col min="10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05" t="s">
        <v>146</v>
      </c>
      <c r="C2" s="106"/>
      <c r="I2" s="36"/>
    </row>
    <row r="3" spans="2:12" s="17" customFormat="1" ht="30" customHeight="1" x14ac:dyDescent="0.35">
      <c r="I3" s="36"/>
    </row>
    <row r="4" spans="2:12" s="17" customFormat="1" ht="30" customHeight="1" x14ac:dyDescent="0.35">
      <c r="B4" s="18" t="s">
        <v>10</v>
      </c>
      <c r="I4" s="36"/>
    </row>
    <row r="5" spans="2:12" ht="99.95" customHeight="1" x14ac:dyDescent="0.25"/>
    <row r="6" spans="2:12" ht="30" customHeight="1" x14ac:dyDescent="0.25"/>
    <row r="7" spans="2:12" ht="30" customHeight="1" x14ac:dyDescent="0.25">
      <c r="B7" s="23" t="s">
        <v>11</v>
      </c>
      <c r="C7" s="23" t="s">
        <v>147</v>
      </c>
      <c r="D7" s="23" t="s">
        <v>148</v>
      </c>
      <c r="E7" s="23" t="s">
        <v>53</v>
      </c>
      <c r="F7" s="23" t="s">
        <v>14</v>
      </c>
      <c r="G7" s="23" t="s">
        <v>16</v>
      </c>
      <c r="H7" s="23" t="s">
        <v>17</v>
      </c>
      <c r="I7" s="23" t="s">
        <v>18</v>
      </c>
      <c r="J7" s="23" t="s">
        <v>19</v>
      </c>
      <c r="K7" s="23" t="s">
        <v>20</v>
      </c>
    </row>
    <row r="8" spans="2:12" ht="30" customHeight="1" x14ac:dyDescent="0.25">
      <c r="B8" s="19">
        <v>1</v>
      </c>
      <c r="C8" s="1" t="s">
        <v>54</v>
      </c>
      <c r="D8" s="1" t="s">
        <v>149</v>
      </c>
      <c r="E8" s="1" t="s">
        <v>150</v>
      </c>
      <c r="F8" s="1" t="s">
        <v>85</v>
      </c>
      <c r="G8" s="6" t="s">
        <v>8</v>
      </c>
      <c r="H8" s="1" t="s">
        <v>151</v>
      </c>
      <c r="J8" s="35" t="s">
        <v>152</v>
      </c>
      <c r="K8" s="8" t="s">
        <v>153</v>
      </c>
    </row>
    <row r="9" spans="2:12" ht="30" customHeight="1" x14ac:dyDescent="0.25">
      <c r="B9" s="19">
        <v>2</v>
      </c>
      <c r="C9" s="8" t="s">
        <v>54</v>
      </c>
      <c r="D9" s="1" t="s">
        <v>154</v>
      </c>
      <c r="E9" s="1" t="s">
        <v>155</v>
      </c>
      <c r="F9" s="1" t="s">
        <v>156</v>
      </c>
      <c r="G9" s="1" t="s">
        <v>157</v>
      </c>
      <c r="H9" s="1" t="s">
        <v>59</v>
      </c>
      <c r="I9" s="26" t="s">
        <v>158</v>
      </c>
      <c r="K9" s="1" t="s">
        <v>159</v>
      </c>
    </row>
    <row r="10" spans="2:12" ht="30" customHeight="1" x14ac:dyDescent="0.25">
      <c r="B10" s="19">
        <v>3</v>
      </c>
      <c r="C10" s="1" t="s">
        <v>54</v>
      </c>
      <c r="D10" s="1" t="s">
        <v>160</v>
      </c>
      <c r="E10" s="8" t="s">
        <v>161</v>
      </c>
      <c r="F10" s="1" t="s">
        <v>85</v>
      </c>
      <c r="G10" s="6" t="s">
        <v>8</v>
      </c>
      <c r="H10" s="1" t="s">
        <v>33</v>
      </c>
      <c r="I10" s="26" t="s">
        <v>162</v>
      </c>
      <c r="K10" s="1" t="s">
        <v>163</v>
      </c>
    </row>
    <row r="11" spans="2:12" ht="30" customHeight="1" x14ac:dyDescent="0.25">
      <c r="B11" s="19">
        <v>4</v>
      </c>
      <c r="C11" s="1" t="s">
        <v>54</v>
      </c>
      <c r="D11" s="14" t="s">
        <v>164</v>
      </c>
      <c r="E11" s="1" t="s">
        <v>165</v>
      </c>
      <c r="F11" s="1" t="s">
        <v>166</v>
      </c>
      <c r="G11" s="1" t="s">
        <v>167</v>
      </c>
      <c r="H11" s="1" t="s">
        <v>168</v>
      </c>
      <c r="J11" s="1" t="s">
        <v>169</v>
      </c>
      <c r="K11" s="34" t="s">
        <v>170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5" t="s">
        <v>47</v>
      </c>
      <c r="C14" s="24"/>
      <c r="F14" s="13"/>
      <c r="I14"/>
    </row>
    <row r="15" spans="2:12" ht="15" customHeight="1" x14ac:dyDescent="0.25">
      <c r="B15" s="67"/>
      <c r="C15" s="67"/>
      <c r="F15" s="13"/>
      <c r="I15"/>
    </row>
    <row r="16" spans="2:12" ht="30" customHeight="1" x14ac:dyDescent="0.25">
      <c r="B16" s="18" t="s">
        <v>85</v>
      </c>
      <c r="C16" s="33"/>
      <c r="F16" s="13"/>
      <c r="I16"/>
    </row>
    <row r="17" spans="2:9" ht="15" customHeight="1" thickBot="1" x14ac:dyDescent="0.3">
      <c r="B17" s="66"/>
      <c r="C17" s="66"/>
      <c r="F17" s="13"/>
      <c r="I17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</hyperlinks>
  <pageMargins left="0.7" right="0.7" top="0.75" bottom="0.75" header="0.3" footer="0.3"/>
  <pageSetup paperSize="9" orientation="portrait" r:id="rId3"/>
  <drawing r:id="rId4"/>
  <legacyDrawing r:id="rId5"/>
  <oleObjects>
    <mc:AlternateContent xmlns:mc="http://schemas.openxmlformats.org/markup-compatibility/2006">
      <mc:Choice Requires="x14">
        <oleObject progId="MDLDrawOLE.MDLDrawObject.1" shapeId="60417" r:id="rId6">
          <objectPr defaultSize="0" r:id="rId7">
            <anchor moveWithCells="1">
              <from>
                <xdr:col>1</xdr:col>
                <xdr:colOff>647700</xdr:colOff>
                <xdr:row>4</xdr:row>
                <xdr:rowOff>238125</xdr:rowOff>
              </from>
              <to>
                <xdr:col>3</xdr:col>
                <xdr:colOff>371475</xdr:colOff>
                <xdr:row>4</xdr:row>
                <xdr:rowOff>1000125</xdr:rowOff>
              </to>
            </anchor>
          </objectPr>
        </oleObject>
      </mc:Choice>
      <mc:Fallback>
        <oleObject progId="MDLDrawOLE.MDLDrawObject.1" shapeId="60417" r:id="rId6"/>
      </mc:Fallback>
    </mc:AlternateContent>
  </oleObjects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01" t="s">
        <v>171</v>
      </c>
      <c r="C2" s="102"/>
    </row>
    <row r="3" spans="2:12" s="17" customFormat="1" ht="30" customHeight="1" x14ac:dyDescent="0.35"/>
    <row r="4" spans="2:12" s="17" customFormat="1" ht="30" customHeight="1" x14ac:dyDescent="0.35">
      <c r="B4" s="18" t="s">
        <v>10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3" t="s">
        <v>11</v>
      </c>
      <c r="C7" s="63" t="s">
        <v>12</v>
      </c>
      <c r="D7" s="63" t="s">
        <v>13</v>
      </c>
      <c r="E7" s="63" t="s">
        <v>172</v>
      </c>
      <c r="F7" s="63" t="s">
        <v>173</v>
      </c>
      <c r="G7" s="63" t="s">
        <v>16</v>
      </c>
      <c r="H7" s="63" t="s">
        <v>17</v>
      </c>
      <c r="I7" s="63" t="s">
        <v>18</v>
      </c>
      <c r="J7" s="63" t="s">
        <v>19</v>
      </c>
      <c r="K7" s="63" t="s">
        <v>20</v>
      </c>
    </row>
    <row r="8" spans="2:12" ht="30" customHeight="1" x14ac:dyDescent="0.25">
      <c r="B8" s="19">
        <v>1</v>
      </c>
      <c r="C8" s="20" t="s">
        <v>174</v>
      </c>
      <c r="D8" s="1" t="s">
        <v>175</v>
      </c>
      <c r="E8" s="1" t="s">
        <v>176</v>
      </c>
      <c r="F8" s="8" t="s">
        <v>177</v>
      </c>
      <c r="G8" s="10" t="s">
        <v>178</v>
      </c>
      <c r="H8" s="20" t="s">
        <v>33</v>
      </c>
      <c r="I8" s="21"/>
      <c r="J8" s="12" t="s">
        <v>179</v>
      </c>
      <c r="K8" s="8" t="s">
        <v>180</v>
      </c>
    </row>
    <row r="9" spans="2:12" ht="30" customHeight="1" x14ac:dyDescent="0.25">
      <c r="B9" s="1"/>
      <c r="L9" s="4"/>
    </row>
    <row r="10" spans="2:12" ht="30" customHeight="1" thickBot="1" x14ac:dyDescent="0.3"/>
    <row r="11" spans="2:12" ht="30" customHeight="1" thickBot="1" x14ac:dyDescent="0.3">
      <c r="B11" s="64" t="s">
        <v>47</v>
      </c>
      <c r="C11" s="65"/>
      <c r="D11" s="65"/>
      <c r="E11" s="65"/>
      <c r="F11" s="65"/>
    </row>
    <row r="12" spans="2:12" ht="15" customHeight="1" x14ac:dyDescent="0.25">
      <c r="B12" s="98"/>
      <c r="C12" s="98"/>
      <c r="D12" s="98"/>
      <c r="E12" s="98"/>
      <c r="F12" s="98"/>
    </row>
    <row r="13" spans="2:12" ht="106.15" customHeight="1" x14ac:dyDescent="0.25">
      <c r="B13" s="18" t="s">
        <v>181</v>
      </c>
      <c r="C13" s="104" t="str">
        <f>"triphenylphosphine"</f>
        <v>triphenylphosphine</v>
      </c>
      <c r="D13" s="104"/>
      <c r="E13" s="104" t="str">
        <f>"DIAD"</f>
        <v>DIAD</v>
      </c>
      <c r="F13" s="104"/>
    </row>
    <row r="14" spans="2:12" ht="106.15" customHeight="1" x14ac:dyDescent="0.25">
      <c r="B14" s="18" t="s">
        <v>51</v>
      </c>
      <c r="C14" s="104" t="str">
        <f>"triphenylphosphine oxide"</f>
        <v>triphenylphosphine oxide</v>
      </c>
      <c r="D14" s="104"/>
      <c r="E14" s="104" t="str">
        <f>"reduced DIAD"</f>
        <v>reduced DIAD</v>
      </c>
      <c r="F14" s="104"/>
    </row>
    <row r="15" spans="2:12" ht="15" customHeight="1" thickBot="1" x14ac:dyDescent="0.3">
      <c r="B15" s="100"/>
      <c r="C15" s="100"/>
      <c r="D15" s="100"/>
      <c r="E15" s="100"/>
      <c r="F15" s="100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DLDrawOLE.MDLDrawObject.1" shapeId="61448" r:id="rId4">
          <objectPr defaultSize="0" r:id="rId5">
            <anchor moveWithCells="1">
              <from>
                <xdr:col>1</xdr:col>
                <xdr:colOff>219075</xdr:colOff>
                <xdr:row>4</xdr:row>
                <xdr:rowOff>361950</xdr:rowOff>
              </from>
              <to>
                <xdr:col>3</xdr:col>
                <xdr:colOff>1543050</xdr:colOff>
                <xdr:row>4</xdr:row>
                <xdr:rowOff>895350</xdr:rowOff>
              </to>
            </anchor>
          </objectPr>
        </oleObject>
      </mc:Choice>
      <mc:Fallback>
        <oleObject progId="MDLDrawOLE.MDLDrawObject.1" shapeId="61448" r:id="rId4"/>
      </mc:Fallback>
    </mc:AlternateContent>
  </oleObjects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05" t="s">
        <v>182</v>
      </c>
      <c r="C2" s="106"/>
    </row>
    <row r="3" spans="2:12" s="17" customFormat="1" ht="30" customHeight="1" x14ac:dyDescent="0.35"/>
    <row r="4" spans="2:12" s="17" customFormat="1" ht="30" customHeight="1" x14ac:dyDescent="0.35">
      <c r="B4" s="18" t="s">
        <v>10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3" t="s">
        <v>11</v>
      </c>
      <c r="C7" s="23" t="s">
        <v>12</v>
      </c>
      <c r="D7" s="23" t="s">
        <v>13</v>
      </c>
      <c r="E7" s="23" t="s">
        <v>53</v>
      </c>
      <c r="F7" s="23" t="s">
        <v>114</v>
      </c>
      <c r="G7" s="23" t="s">
        <v>16</v>
      </c>
      <c r="H7" s="23" t="s">
        <v>17</v>
      </c>
      <c r="I7" s="23" t="s">
        <v>18</v>
      </c>
      <c r="J7" s="23" t="s">
        <v>19</v>
      </c>
      <c r="K7" s="23" t="s">
        <v>20</v>
      </c>
    </row>
    <row r="8" spans="2:12" ht="30" customHeight="1" x14ac:dyDescent="0.25">
      <c r="B8" s="19">
        <v>1</v>
      </c>
      <c r="C8" s="1" t="s">
        <v>183</v>
      </c>
      <c r="D8" s="1" t="s">
        <v>184</v>
      </c>
      <c r="E8" s="8" t="s">
        <v>185</v>
      </c>
      <c r="F8" s="8" t="s">
        <v>85</v>
      </c>
      <c r="G8" s="10" t="s">
        <v>68</v>
      </c>
      <c r="H8" s="1" t="s">
        <v>186</v>
      </c>
      <c r="I8" s="7" t="s">
        <v>187</v>
      </c>
      <c r="J8" s="1"/>
      <c r="K8" s="1" t="s">
        <v>188</v>
      </c>
    </row>
    <row r="9" spans="2:12" ht="30" customHeight="1" x14ac:dyDescent="0.25">
      <c r="B9" s="19">
        <v>2</v>
      </c>
      <c r="C9" s="1" t="s">
        <v>183</v>
      </c>
      <c r="D9" s="1" t="s">
        <v>189</v>
      </c>
      <c r="E9" s="8" t="s">
        <v>190</v>
      </c>
      <c r="F9" s="8" t="s">
        <v>85</v>
      </c>
      <c r="G9" s="10" t="s">
        <v>191</v>
      </c>
      <c r="H9" s="1" t="s">
        <v>192</v>
      </c>
      <c r="I9" s="7" t="s">
        <v>193</v>
      </c>
      <c r="J9" s="1"/>
      <c r="K9" s="1" t="s">
        <v>194</v>
      </c>
    </row>
    <row r="10" spans="2:12" ht="30" customHeight="1" x14ac:dyDescent="0.25">
      <c r="B10" s="19">
        <v>3</v>
      </c>
      <c r="C10" s="1" t="s">
        <v>183</v>
      </c>
      <c r="D10" s="1" t="s">
        <v>195</v>
      </c>
      <c r="E10" s="8" t="s">
        <v>196</v>
      </c>
      <c r="F10" s="8" t="s">
        <v>197</v>
      </c>
      <c r="G10" s="10" t="s">
        <v>198</v>
      </c>
      <c r="H10" s="1" t="s">
        <v>33</v>
      </c>
      <c r="I10" s="7" t="s">
        <v>199</v>
      </c>
      <c r="J10" s="1"/>
      <c r="K10" s="1"/>
    </row>
    <row r="11" spans="2:12" ht="30" customHeight="1" x14ac:dyDescent="0.25">
      <c r="B11" s="1"/>
      <c r="L11" s="4"/>
    </row>
    <row r="12" spans="2:12" ht="30" customHeight="1" thickBot="1" x14ac:dyDescent="0.3"/>
    <row r="13" spans="2:12" ht="30" customHeight="1" thickBot="1" x14ac:dyDescent="0.3">
      <c r="B13" s="25" t="s">
        <v>47</v>
      </c>
      <c r="C13" s="24"/>
      <c r="D13" s="24"/>
      <c r="E13" s="24"/>
    </row>
    <row r="14" spans="2:12" ht="15" customHeight="1" x14ac:dyDescent="0.25">
      <c r="B14" s="67"/>
      <c r="C14" s="67"/>
      <c r="D14" s="67"/>
      <c r="E14" s="67"/>
    </row>
    <row r="15" spans="2:12" ht="30" customHeight="1" x14ac:dyDescent="0.25">
      <c r="B15" s="18" t="s">
        <v>107</v>
      </c>
      <c r="C15" s="107" t="s">
        <v>200</v>
      </c>
      <c r="D15" s="107"/>
      <c r="E15" s="107"/>
    </row>
    <row r="16" spans="2:12" ht="15" customHeight="1" thickBot="1" x14ac:dyDescent="0.3">
      <c r="B16" s="66"/>
      <c r="C16" s="66"/>
      <c r="D16" s="66"/>
      <c r="E16" s="66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62466" r:id="rId7">
          <objectPr defaultSize="0" r:id="rId8">
            <anchor moveWithCells="1">
              <from>
                <xdr:col>1</xdr:col>
                <xdr:colOff>247650</xdr:colOff>
                <xdr:row>4</xdr:row>
                <xdr:rowOff>285750</xdr:rowOff>
              </from>
              <to>
                <xdr:col>4</xdr:col>
                <xdr:colOff>85725</xdr:colOff>
                <xdr:row>4</xdr:row>
                <xdr:rowOff>981075</xdr:rowOff>
              </to>
            </anchor>
          </objectPr>
        </oleObject>
      </mc:Choice>
      <mc:Fallback>
        <oleObject progId="MDLDrawOLE.MDLDrawObject.1" shapeId="62466" r:id="rId7"/>
      </mc:Fallback>
    </mc:AlternateContent>
  </oleObjects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101" t="s">
        <v>201</v>
      </c>
      <c r="C2" s="102"/>
      <c r="H2" s="36"/>
    </row>
    <row r="3" spans="2:11" s="17" customFormat="1" ht="30" customHeight="1" x14ac:dyDescent="0.35">
      <c r="H3" s="36"/>
    </row>
    <row r="4" spans="2:11" s="17" customFormat="1" ht="30" customHeight="1" x14ac:dyDescent="0.35">
      <c r="B4" s="18" t="s">
        <v>10</v>
      </c>
      <c r="H4" s="36"/>
    </row>
    <row r="5" spans="2:11" ht="99.95" customHeight="1" x14ac:dyDescent="0.25"/>
    <row r="6" spans="2:11" ht="30" customHeight="1" x14ac:dyDescent="0.25"/>
    <row r="7" spans="2:11" ht="30" customHeight="1" x14ac:dyDescent="0.25">
      <c r="B7" s="63" t="s">
        <v>11</v>
      </c>
      <c r="C7" s="63" t="s">
        <v>147</v>
      </c>
      <c r="D7" s="63" t="s">
        <v>148</v>
      </c>
      <c r="E7" s="63" t="s">
        <v>14</v>
      </c>
      <c r="F7" s="63" t="s">
        <v>16</v>
      </c>
      <c r="G7" s="63" t="s">
        <v>17</v>
      </c>
      <c r="H7" s="63" t="s">
        <v>18</v>
      </c>
      <c r="I7" s="63" t="s">
        <v>19</v>
      </c>
      <c r="J7" s="63" t="s">
        <v>20</v>
      </c>
    </row>
    <row r="8" spans="2:11" ht="30" customHeight="1" x14ac:dyDescent="0.25">
      <c r="B8" s="19">
        <v>1</v>
      </c>
      <c r="C8" s="1" t="s">
        <v>54</v>
      </c>
      <c r="D8" s="1" t="s">
        <v>202</v>
      </c>
      <c r="E8" s="1" t="s">
        <v>203</v>
      </c>
      <c r="F8" s="1" t="s">
        <v>204</v>
      </c>
      <c r="G8" s="1" t="s">
        <v>205</v>
      </c>
      <c r="I8" s="1" t="s">
        <v>206</v>
      </c>
      <c r="J8" s="8"/>
    </row>
    <row r="9" spans="2:11" ht="30" customHeight="1" x14ac:dyDescent="0.25">
      <c r="B9" s="19">
        <v>2</v>
      </c>
      <c r="C9" s="8" t="s">
        <v>54</v>
      </c>
      <c r="D9" s="1" t="s">
        <v>202</v>
      </c>
      <c r="E9" s="1" t="s">
        <v>207</v>
      </c>
      <c r="F9" s="1" t="s">
        <v>208</v>
      </c>
      <c r="G9" s="1" t="s">
        <v>209</v>
      </c>
      <c r="H9" s="26"/>
      <c r="I9" s="1" t="s">
        <v>210</v>
      </c>
      <c r="J9" s="1"/>
    </row>
    <row r="10" spans="2:11" ht="30" customHeight="1" x14ac:dyDescent="0.25">
      <c r="B10" s="19">
        <v>3</v>
      </c>
      <c r="C10" s="1" t="s">
        <v>54</v>
      </c>
      <c r="D10" s="1" t="s">
        <v>211</v>
      </c>
      <c r="E10" s="1" t="s">
        <v>212</v>
      </c>
      <c r="F10" s="1" t="s">
        <v>213</v>
      </c>
      <c r="G10" s="1" t="s">
        <v>43</v>
      </c>
      <c r="H10" s="7" t="s">
        <v>214</v>
      </c>
      <c r="I10" s="1" t="s">
        <v>215</v>
      </c>
      <c r="J10" s="1"/>
    </row>
    <row r="11" spans="2:11" ht="30" customHeight="1" x14ac:dyDescent="0.25">
      <c r="B11" s="1"/>
      <c r="K11" s="4"/>
    </row>
    <row r="12" spans="2:11" ht="30" customHeight="1" thickBot="1" x14ac:dyDescent="0.3"/>
    <row r="13" spans="2:11" ht="30" customHeight="1" thickBot="1" x14ac:dyDescent="0.3">
      <c r="B13" s="64" t="s">
        <v>47</v>
      </c>
      <c r="C13" s="65"/>
      <c r="F13" s="13"/>
      <c r="H13"/>
    </row>
    <row r="14" spans="2:11" ht="15" customHeight="1" x14ac:dyDescent="0.25">
      <c r="B14" s="67"/>
      <c r="C14" s="67"/>
      <c r="F14" s="13"/>
      <c r="H14"/>
    </row>
    <row r="15" spans="2:11" ht="30" customHeight="1" x14ac:dyDescent="0.25">
      <c r="B15" s="18" t="s">
        <v>85</v>
      </c>
      <c r="C15" s="33"/>
      <c r="F15" s="13"/>
      <c r="H15"/>
    </row>
    <row r="16" spans="2:11" ht="15" customHeight="1" thickBot="1" x14ac:dyDescent="0.3">
      <c r="B16" s="66"/>
      <c r="C16" s="66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MDLDrawOLE.MDLDrawObject.1" shapeId="63490" r:id="rId5">
          <objectPr defaultSize="0" r:id="rId6">
            <anchor moveWithCells="1">
              <from>
                <xdr:col>1</xdr:col>
                <xdr:colOff>333375</xdr:colOff>
                <xdr:row>4</xdr:row>
                <xdr:rowOff>228600</xdr:rowOff>
              </from>
              <to>
                <xdr:col>3</xdr:col>
                <xdr:colOff>619125</xdr:colOff>
                <xdr:row>4</xdr:row>
                <xdr:rowOff>1009650</xdr:rowOff>
              </to>
            </anchor>
          </objectPr>
        </oleObject>
      </mc:Choice>
      <mc:Fallback>
        <oleObject progId="MDLDrawOLE.MDLDrawObject.1" shapeId="63490" r:id="rId5"/>
      </mc:Fallback>
    </mc:AlternateContent>
  </oleObjects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2" ma:contentTypeDescription="Create a new document." ma:contentTypeScope="" ma:versionID="04f06798507883f2c4278a7271bbb12c">
  <xsd:schema xmlns:xsd="http://www.w3.org/2001/XMLSchema" xmlns:xs="http://www.w3.org/2001/XMLSchema" xmlns:p="http://schemas.microsoft.com/office/2006/metadata/properties" xmlns:ns2="0f0deb7c-f2b6-4ffe-ad31-d7437f7a4f8d" targetNamespace="http://schemas.microsoft.com/office/2006/metadata/properties" ma:root="true" ma:fieldsID="614347a2a5d1b089434a19c18c942bd0" ns2:_="">
    <xsd:import namespace="0f0deb7c-f2b6-4ffe-ad31-d7437f7a4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D1102-B6A6-4ECD-841B-BE5B35E4A7DA}">
  <ds:schemaRefs>
    <ds:schemaRef ds:uri="http://schemas.microsoft.com/office/2006/metadata/properties"/>
    <ds:schemaRef ds:uri="0f0deb7c-f2b6-4ffe-ad31-d7437f7a4f8d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B02840-2687-48AF-9222-B8EF1A265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Green Solvents</vt:lpstr>
      <vt:lpstr>Amide coupling</vt:lpstr>
      <vt:lpstr>Amide_coupling</vt:lpstr>
      <vt:lpstr>Buchwald</vt:lpstr>
      <vt:lpstr>Chan-Lam</vt:lpstr>
      <vt:lpstr>Cyanation</vt:lpstr>
      <vt:lpstr>Mitsunobu</vt:lpstr>
      <vt:lpstr>Negishi</vt:lpstr>
      <vt:lpstr>SNAr</vt:lpstr>
      <vt:lpstr>Sonogashira</vt:lpstr>
      <vt:lpstr>Suzuki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Godineau Edouard CHST</cp:lastModifiedBy>
  <cp:revision/>
  <dcterms:created xsi:type="dcterms:W3CDTF">2015-06-05T18:17:20Z</dcterms:created>
  <dcterms:modified xsi:type="dcterms:W3CDTF">2023-03-04T05:25:06Z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