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Foglio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<sst xmlns="http://schemas.openxmlformats.org/spreadsheetml/2006/main" count="28" uniqueCount="28">
  <si>
    <t>Tabu Search</t>
  </si>
  <si>
    <t>Simulated Annealing</t>
  </si>
  <si>
    <t>Lower</t>
  </si>
  <si>
    <t>Gap % TS</t>
  </si>
  <si>
    <t>GAP % SA</t>
  </si>
  <si>
    <t>CDF TS</t>
  </si>
  <si>
    <t>CDF SA</t>
  </si>
  <si>
    <t>Z Score TS</t>
  </si>
  <si>
    <t>Z Score SA</t>
  </si>
  <si>
    <t>Valori Attesi TS</t>
  </si>
  <si>
    <t>Valori Attesi SA</t>
  </si>
  <si>
    <t>Gap5.15</t>
  </si>
  <si>
    <t>Gap5.20</t>
  </si>
  <si>
    <t>Gap5.25</t>
  </si>
  <si>
    <t>Gap5.30</t>
  </si>
  <si>
    <t>Gap5.30-2</t>
  </si>
  <si>
    <t>Gap8.24</t>
  </si>
  <si>
    <t>Gap8.24-2</t>
  </si>
  <si>
    <t>Gap10.40</t>
  </si>
  <si>
    <t>Gap10.50</t>
  </si>
  <si>
    <t>Gap10.60</t>
  </si>
  <si>
    <t>Media</t>
  </si>
  <si>
    <t>Deviazione Standard</t>
  </si>
  <si>
    <t>Numerosità campione</t>
  </si>
  <si>
    <t>Gradi di libertà</t>
  </si>
  <si>
    <t>Diff Medie</t>
  </si>
  <si>
    <t>t Student</t>
  </si>
  <si>
    <t>Livello Signif.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</si>
</sst>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00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2"/>
      <name val="Arial"/>
      <family val="2"/>
    </font>
    <font>
      <b val="true"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tru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tru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tru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tru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tru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valori_ts</c:f>
              <c:strCache>
                <c:ptCount val="1"/>
                <c:pt idx="0">
                  <c:v>valori_ts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xVal>
            <c:numRef>
              <c:f>Foglio1!$K$2:$K$11</c:f>
              <c:numCache>
                <c:formatCode>General</c:formatCode>
                <c:ptCount val="10"/>
                <c:pt idx="0">
                  <c:v>-0.420588586420774</c:v>
                </c:pt>
                <c:pt idx="1">
                  <c:v>-0.158721011927204</c:v>
                </c:pt>
                <c:pt idx="2">
                  <c:v>-0.642556468647565</c:v>
                </c:pt>
                <c:pt idx="3">
                  <c:v>-0.596083176164086</c:v>
                </c:pt>
                <c:pt idx="4">
                  <c:v>-0.502397539773163</c:v>
                </c:pt>
                <c:pt idx="5">
                  <c:v>0.15707401528415</c:v>
                </c:pt>
                <c:pt idx="6">
                  <c:v>-0.207726936562337</c:v>
                </c:pt>
                <c:pt idx="7">
                  <c:v>-0.204244493768547</c:v>
                </c:pt>
                <c:pt idx="8">
                  <c:v>-0.187477176613258</c:v>
                </c:pt>
                <c:pt idx="9">
                  <c:v>2.76272137459279</c:v>
                </c:pt>
              </c:numCache>
            </c:numRef>
          </c:xVal>
          <c:yVal>
            <c:numRef>
              <c:f>Foglio1!$E$2:$E$11</c:f>
              <c:numCache>
                <c:formatCode>General</c:formatCode>
                <c:ptCount val="10"/>
                <c:pt idx="0">
                  <c:v>-0.393700787401575</c:v>
                </c:pt>
                <c:pt idx="1">
                  <c:v>2.97397769516729</c:v>
                </c:pt>
                <c:pt idx="2">
                  <c:v>-3.24825986078886</c:v>
                </c:pt>
                <c:pt idx="3">
                  <c:v>-2.65060240963855</c:v>
                </c:pt>
                <c:pt idx="4">
                  <c:v>-1.44578313253012</c:v>
                </c:pt>
                <c:pt idx="5">
                  <c:v>7.03517587939699</c:v>
                </c:pt>
                <c:pt idx="6">
                  <c:v>2.34375</c:v>
                </c:pt>
                <c:pt idx="7">
                  <c:v>2.38853503184713</c:v>
                </c:pt>
                <c:pt idx="8">
                  <c:v>2.60416666666667</c:v>
                </c:pt>
                <c:pt idx="9">
                  <c:v>40.5444126074499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attesi_ts</c:f>
              <c:strCache>
                <c:ptCount val="1"/>
                <c:pt idx="0">
                  <c:v>attesi_ts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xVal>
            <c:numRef>
              <c:f>Foglio1!$K$2:$K$11</c:f>
              <c:numCache>
                <c:formatCode>General</c:formatCode>
                <c:ptCount val="10"/>
                <c:pt idx="0">
                  <c:v>-0.420588586420774</c:v>
                </c:pt>
                <c:pt idx="1">
                  <c:v>-0.158721011927204</c:v>
                </c:pt>
                <c:pt idx="2">
                  <c:v>-0.642556468647565</c:v>
                </c:pt>
                <c:pt idx="3">
                  <c:v>-0.596083176164086</c:v>
                </c:pt>
                <c:pt idx="4">
                  <c:v>-0.502397539773163</c:v>
                </c:pt>
                <c:pt idx="5">
                  <c:v>0.15707401528415</c:v>
                </c:pt>
                <c:pt idx="6">
                  <c:v>-0.207726936562337</c:v>
                </c:pt>
                <c:pt idx="7">
                  <c:v>-0.204244493768547</c:v>
                </c:pt>
                <c:pt idx="8">
                  <c:v>-0.187477176613258</c:v>
                </c:pt>
                <c:pt idx="9">
                  <c:v>2.76272137459279</c:v>
                </c:pt>
              </c:numCache>
            </c:numRef>
          </c:xVal>
          <c:yVal>
            <c:numRef>
              <c:f>Foglio1!$M$2:$M$11</c:f>
              <c:numCache>
                <c:formatCode>General</c:formatCode>
                <c:ptCount val="10"/>
                <c:pt idx="0">
                  <c:v>-0.393700787401573</c:v>
                </c:pt>
                <c:pt idx="1">
                  <c:v>2.97397769516729</c:v>
                </c:pt>
                <c:pt idx="2">
                  <c:v>-3.24825986078886</c:v>
                </c:pt>
                <c:pt idx="3">
                  <c:v>-2.65060240963855</c:v>
                </c:pt>
                <c:pt idx="4">
                  <c:v>-1.44578313253012</c:v>
                </c:pt>
                <c:pt idx="5">
                  <c:v>7.03517587939699</c:v>
                </c:pt>
                <c:pt idx="6">
                  <c:v>2.34375</c:v>
                </c:pt>
                <c:pt idx="7">
                  <c:v>2.38853503184713</c:v>
                </c:pt>
                <c:pt idx="8">
                  <c:v>2.60416666666667</c:v>
                </c:pt>
                <c:pt idx="9">
                  <c:v>40.5444126074499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valori_sa</c:f>
              <c:strCache>
                <c:ptCount val="1"/>
                <c:pt idx="0">
                  <c:v>valori_sa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xVal>
            <c:numRef>
              <c:f>Foglio1!$L$2:$L$11</c:f>
              <c:numCache>
                <c:formatCode>General</c:formatCode>
                <c:ptCount val="10"/>
                <c:pt idx="0">
                  <c:v>-0.47785185016604</c:v>
                </c:pt>
                <c:pt idx="1">
                  <c:v>0.896957487589738</c:v>
                </c:pt>
                <c:pt idx="2">
                  <c:v>-0.524677929433358</c:v>
                </c:pt>
                <c:pt idx="3">
                  <c:v>-0.174459573528387</c:v>
                </c:pt>
                <c:pt idx="4">
                  <c:v>-0.207575877037611</c:v>
                </c:pt>
                <c:pt idx="5">
                  <c:v>-0.414635980762997</c:v>
                </c:pt>
                <c:pt idx="6">
                  <c:v>-0.839976537540576</c:v>
                </c:pt>
                <c:pt idx="7">
                  <c:v>-0.406168232158211</c:v>
                </c:pt>
                <c:pt idx="8">
                  <c:v>-0.386639639675593</c:v>
                </c:pt>
                <c:pt idx="9">
                  <c:v>2.53502813271304</c:v>
                </c:pt>
              </c:numCache>
            </c:numRef>
          </c:xVal>
          <c:yVal>
            <c:numRef>
              <c:f>Foglio1!$F$2:$F$11</c:f>
              <c:numCache>
                <c:formatCode>General</c:formatCode>
                <c:ptCount val="10"/>
                <c:pt idx="0">
                  <c:v>7.8740157480315</c:v>
                </c:pt>
                <c:pt idx="1">
                  <c:v>27.8810408921933</c:v>
                </c:pt>
                <c:pt idx="2">
                  <c:v>7.19257540603248</c:v>
                </c:pt>
                <c:pt idx="3">
                  <c:v>12.289156626506</c:v>
                </c:pt>
                <c:pt idx="4">
                  <c:v>11.8072289156627</c:v>
                </c:pt>
                <c:pt idx="5">
                  <c:v>8.79396984924623</c:v>
                </c:pt>
                <c:pt idx="6">
                  <c:v>2.60416666666667</c:v>
                </c:pt>
                <c:pt idx="7">
                  <c:v>8.9171974522293</c:v>
                </c:pt>
                <c:pt idx="8">
                  <c:v>9.20138888888889</c:v>
                </c:pt>
                <c:pt idx="9">
                  <c:v>51.7191977077364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attesi_sa</c:f>
              <c:strCache>
                <c:ptCount val="1"/>
                <c:pt idx="0">
                  <c:v>attesi_sa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xVal>
            <c:numRef>
              <c:f>Foglio1!$L$2:$L$11</c:f>
              <c:numCache>
                <c:formatCode>General</c:formatCode>
                <c:ptCount val="10"/>
                <c:pt idx="0">
                  <c:v>-0.47785185016604</c:v>
                </c:pt>
                <c:pt idx="1">
                  <c:v>0.896957487589738</c:v>
                </c:pt>
                <c:pt idx="2">
                  <c:v>-0.524677929433358</c:v>
                </c:pt>
                <c:pt idx="3">
                  <c:v>-0.174459573528387</c:v>
                </c:pt>
                <c:pt idx="4">
                  <c:v>-0.207575877037611</c:v>
                </c:pt>
                <c:pt idx="5">
                  <c:v>-0.414635980762997</c:v>
                </c:pt>
                <c:pt idx="6">
                  <c:v>-0.839976537540576</c:v>
                </c:pt>
                <c:pt idx="7">
                  <c:v>-0.406168232158211</c:v>
                </c:pt>
                <c:pt idx="8">
                  <c:v>-0.386639639675593</c:v>
                </c:pt>
                <c:pt idx="9">
                  <c:v>2.53502813271304</c:v>
                </c:pt>
              </c:numCache>
            </c:numRef>
          </c:xVal>
          <c:yVal>
            <c:numRef>
              <c:f>Foglio1!$N$2:$N$11</c:f>
              <c:numCache>
                <c:formatCode>General</c:formatCode>
                <c:ptCount val="10"/>
                <c:pt idx="0">
                  <c:v>7.8740157480315</c:v>
                </c:pt>
                <c:pt idx="1">
                  <c:v>27.8810408921933</c:v>
                </c:pt>
                <c:pt idx="2">
                  <c:v>7.19257540603248</c:v>
                </c:pt>
                <c:pt idx="3">
                  <c:v>12.289156626506</c:v>
                </c:pt>
                <c:pt idx="4">
                  <c:v>11.8072289156627</c:v>
                </c:pt>
                <c:pt idx="5">
                  <c:v>8.79396984924623</c:v>
                </c:pt>
                <c:pt idx="6">
                  <c:v>2.60416666666667</c:v>
                </c:pt>
                <c:pt idx="7">
                  <c:v>8.9171974522293</c:v>
                </c:pt>
                <c:pt idx="8">
                  <c:v>9.20138888888889</c:v>
                </c:pt>
                <c:pt idx="9">
                  <c:v>51.7191977077364</c:v>
                </c:pt>
              </c:numCache>
            </c:numRef>
          </c:yVal>
          <c:smooth val="0"/>
        </c:ser>
        <c:axId val="22801792"/>
        <c:axId val="88489604"/>
      </c:scatterChart>
      <c:valAx>
        <c:axId val="228017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8489604"/>
        <c:crosses val="autoZero"/>
      </c:valAx>
      <c:valAx>
        <c:axId val="884896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280179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307080</xdr:colOff>
      <xdr:row>12</xdr:row>
      <xdr:rowOff>51480</xdr:rowOff>
    </xdr:from>
    <xdr:to>
      <xdr:col>14</xdr:col>
      <xdr:colOff>138600</xdr:colOff>
      <xdr:row>29</xdr:row>
      <xdr:rowOff>104040</xdr:rowOff>
    </xdr:to>
    <xdr:graphicFrame>
      <xdr:nvGraphicFramePr>
        <xdr:cNvPr id="0" name=""/>
        <xdr:cNvGraphicFramePr/>
      </xdr:nvGraphicFramePr>
      <xdr:xfrm>
        <a:off x="5996520" y="2142360"/>
        <a:ext cx="5520960" cy="346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4" activeCellId="0" sqref="F24"/>
    </sheetView>
  </sheetViews>
  <sheetFormatPr defaultRowHeight="12.8"/>
  <cols>
    <col collapsed="false" hidden="false" max="1025" min="1" style="0" width="11.5204081632653"/>
  </cols>
  <sheetData>
    <row r="1" customFormat="false" ht="23.8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/>
      <c r="H1" s="1"/>
      <c r="I1" s="1" t="s">
        <v>5</v>
      </c>
      <c r="J1" s="1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/>
      <c r="P1" s="2"/>
    </row>
    <row r="2" customFormat="false" ht="12.8" hidden="false" customHeight="false" outlineLevel="0" collapsed="false">
      <c r="A2" s="3" t="s">
        <v>11</v>
      </c>
      <c r="B2" s="4" t="n">
        <v>253</v>
      </c>
      <c r="C2" s="4" t="n">
        <v>274</v>
      </c>
      <c r="D2" s="4" t="n">
        <v>254</v>
      </c>
      <c r="E2" s="5" t="n">
        <f aca="false">((B2-D2)/D2)*100</f>
        <v>-0.393700787401575</v>
      </c>
      <c r="F2" s="5" t="n">
        <f aca="false">((C2-D2)/D2)*100</f>
        <v>7.8740157480315</v>
      </c>
      <c r="G2" s="5"/>
      <c r="H2" s="5"/>
      <c r="I2" s="5" t="n">
        <f aca="false">_xlfn.NORM.DIST(E2,$E$13,$E$15,TRUE())</f>
        <v>0.337027764782624</v>
      </c>
      <c r="J2" s="5" t="n">
        <f aca="false">_xlfn.NORM.DIST(F2,$F$13,$F$15,TRUE())</f>
        <v>0.316377826955066</v>
      </c>
      <c r="K2" s="6" t="n">
        <f aca="false">_xlfn.NORM.S.INV(I2)</f>
        <v>-0.420588586420774</v>
      </c>
      <c r="L2" s="6" t="n">
        <f aca="false">_xlfn.NORM.S.INV(J2)</f>
        <v>-0.47785185016604</v>
      </c>
      <c r="M2" s="6" t="n">
        <f aca="false">_xlfn.NORM.INV(I2,$E$13,$E$15)</f>
        <v>-0.393700787401573</v>
      </c>
      <c r="N2" s="6" t="n">
        <f aca="false">_xlfn.NORM.INV(J2,$F$13,$F$15)</f>
        <v>7.8740157480315</v>
      </c>
    </row>
    <row r="3" customFormat="false" ht="12.8" hidden="false" customHeight="false" outlineLevel="0" collapsed="false">
      <c r="A3" s="3" t="s">
        <v>12</v>
      </c>
      <c r="B3" s="4" t="n">
        <v>277</v>
      </c>
      <c r="C3" s="4" t="n">
        <v>344</v>
      </c>
      <c r="D3" s="4" t="n">
        <v>269</v>
      </c>
      <c r="E3" s="5" t="n">
        <f aca="false">((B3-D3)/D3)*100</f>
        <v>2.97397769516729</v>
      </c>
      <c r="F3" s="5" t="n">
        <f aca="false">((C3-D3)/D3)*100</f>
        <v>27.8810408921933</v>
      </c>
      <c r="G3" s="5"/>
      <c r="H3" s="5"/>
      <c r="I3" s="5" t="n">
        <f aca="false">_xlfn.NORM.DIST(E3,$E$13,$E$15,TRUE())</f>
        <v>0.436944341454939</v>
      </c>
      <c r="J3" s="5" t="n">
        <f aca="false">_xlfn.NORM.DIST(F3,$F$13,$F$15,TRUE())</f>
        <v>0.815129198813557</v>
      </c>
      <c r="K3" s="6" t="n">
        <f aca="false">_xlfn.NORM.S.INV(I3)</f>
        <v>-0.158721011927204</v>
      </c>
      <c r="L3" s="6" t="n">
        <f aca="false">_xlfn.NORM.S.INV(J3)</f>
        <v>0.896957487589738</v>
      </c>
      <c r="M3" s="6" t="n">
        <f aca="false">_xlfn.NORM.INV(I3,$E$13,$E$15)</f>
        <v>2.97397769516729</v>
      </c>
      <c r="N3" s="6" t="n">
        <f aca="false">_xlfn.NORM.INV(J3,$F$13,$F$15)</f>
        <v>27.8810408921933</v>
      </c>
    </row>
    <row r="4" customFormat="false" ht="12.8" hidden="false" customHeight="false" outlineLevel="0" collapsed="false">
      <c r="A4" s="3" t="s">
        <v>13</v>
      </c>
      <c r="B4" s="4" t="n">
        <v>417</v>
      </c>
      <c r="C4" s="4" t="n">
        <v>462</v>
      </c>
      <c r="D4" s="4" t="n">
        <v>431</v>
      </c>
      <c r="E4" s="5" t="n">
        <f aca="false">((B4-D4)/D4)*100</f>
        <v>-3.24825986078886</v>
      </c>
      <c r="F4" s="5" t="n">
        <f aca="false">((C4-D4)/D4)*100</f>
        <v>7.19257540603248</v>
      </c>
      <c r="G4" s="5"/>
      <c r="H4" s="5"/>
      <c r="I4" s="5" t="n">
        <f aca="false">_xlfn.NORM.DIST(E4,$E$13,$E$15,TRUE())</f>
        <v>0.260255968565225</v>
      </c>
      <c r="J4" s="5" t="n">
        <f aca="false">_xlfn.NORM.DIST(F4,$F$13,$F$15,TRUE())</f>
        <v>0.299903551270518</v>
      </c>
      <c r="K4" s="6" t="n">
        <f aca="false">_xlfn.NORM.S.INV(I4)</f>
        <v>-0.642556468647565</v>
      </c>
      <c r="L4" s="6" t="n">
        <f aca="false">_xlfn.NORM.S.INV(J4)</f>
        <v>-0.524677929433358</v>
      </c>
      <c r="M4" s="6" t="n">
        <f aca="false">_xlfn.NORM.INV(I4,$E$13,$E$15)</f>
        <v>-3.24825986078886</v>
      </c>
      <c r="N4" s="6" t="n">
        <f aca="false">_xlfn.NORM.INV(J4,$F$13,$F$15)</f>
        <v>7.19257540603248</v>
      </c>
    </row>
    <row r="5" customFormat="false" ht="12.8" hidden="false" customHeight="false" outlineLevel="0" collapsed="false">
      <c r="A5" s="3" t="s">
        <v>14</v>
      </c>
      <c r="B5" s="4" t="n">
        <v>404</v>
      </c>
      <c r="C5" s="4" t="n">
        <v>466</v>
      </c>
      <c r="D5" s="4" t="n">
        <v>415</v>
      </c>
      <c r="E5" s="5" t="n">
        <f aca="false">((B5-D5)/D5)*100</f>
        <v>-2.65060240963855</v>
      </c>
      <c r="F5" s="5" t="n">
        <f aca="false">((C5-D5)/D5)*100</f>
        <v>12.289156626506</v>
      </c>
      <c r="G5" s="5"/>
      <c r="H5" s="5"/>
      <c r="I5" s="5" t="n">
        <f aca="false">_xlfn.NORM.DIST(E5,$E$13,$E$15,TRUE())</f>
        <v>0.275559831326853</v>
      </c>
      <c r="J5" s="5" t="n">
        <f aca="false">_xlfn.NORM.DIST(F5,$F$13,$F$15,TRUE())</f>
        <v>0.430752149579753</v>
      </c>
      <c r="K5" s="6" t="n">
        <f aca="false">_xlfn.NORM.S.INV(I5)</f>
        <v>-0.596083176164086</v>
      </c>
      <c r="L5" s="6" t="n">
        <f aca="false">_xlfn.NORM.S.INV(J5)</f>
        <v>-0.174459573528387</v>
      </c>
      <c r="M5" s="6" t="n">
        <f aca="false">_xlfn.NORM.INV(I5,$E$13,$E$15)</f>
        <v>-2.65060240963855</v>
      </c>
      <c r="N5" s="6" t="n">
        <f aca="false">_xlfn.NORM.INV(J5,$F$13,$F$15)</f>
        <v>12.289156626506</v>
      </c>
    </row>
    <row r="6" customFormat="false" ht="12.8" hidden="false" customHeight="false" outlineLevel="0" collapsed="false">
      <c r="A6" s="3" t="s">
        <v>15</v>
      </c>
      <c r="B6" s="4" t="n">
        <v>409</v>
      </c>
      <c r="C6" s="4" t="n">
        <v>464</v>
      </c>
      <c r="D6" s="4" t="n">
        <v>415</v>
      </c>
      <c r="E6" s="5" t="n">
        <f aca="false">((B6-D6)/D6)*100</f>
        <v>-1.44578313253012</v>
      </c>
      <c r="F6" s="5" t="n">
        <f aca="false">((C6-D6)/D6)*100</f>
        <v>11.8072289156627</v>
      </c>
      <c r="G6" s="5"/>
      <c r="H6" s="5"/>
      <c r="I6" s="5" t="n">
        <f aca="false">_xlfn.NORM.DIST(E6,$E$13,$E$15,TRUE())</f>
        <v>0.307693954643361</v>
      </c>
      <c r="J6" s="5" t="n">
        <f aca="false">_xlfn.NORM.DIST(F6,$F$13,$F$15,TRUE())</f>
        <v>0.417780070714552</v>
      </c>
      <c r="K6" s="6" t="n">
        <f aca="false">_xlfn.NORM.S.INV(I6)</f>
        <v>-0.502397539773163</v>
      </c>
      <c r="L6" s="6" t="n">
        <f aca="false">_xlfn.NORM.S.INV(J6)</f>
        <v>-0.207575877037611</v>
      </c>
      <c r="M6" s="6" t="n">
        <f aca="false">_xlfn.NORM.INV(I6,$E$13,$E$15)</f>
        <v>-1.44578313253012</v>
      </c>
      <c r="N6" s="6" t="n">
        <f aca="false">_xlfn.NORM.INV(J6,$F$13,$F$15)</f>
        <v>11.8072289156627</v>
      </c>
    </row>
    <row r="7" customFormat="false" ht="12.8" hidden="false" customHeight="false" outlineLevel="0" collapsed="false">
      <c r="A7" s="3" t="s">
        <v>16</v>
      </c>
      <c r="B7" s="4" t="n">
        <v>426</v>
      </c>
      <c r="C7" s="4" t="n">
        <v>433</v>
      </c>
      <c r="D7" s="4" t="n">
        <v>398</v>
      </c>
      <c r="E7" s="5" t="n">
        <f aca="false">((B7-D7)/D7)*100</f>
        <v>7.03517587939699</v>
      </c>
      <c r="F7" s="5" t="n">
        <f aca="false">((C7-D7)/D7)*100</f>
        <v>8.79396984924623</v>
      </c>
      <c r="G7" s="5"/>
      <c r="H7" s="5"/>
      <c r="I7" s="5" t="n">
        <f aca="false">_xlfn.NORM.DIST(E7,$E$13,$E$15,TRUE())</f>
        <v>0.562406741923588</v>
      </c>
      <c r="J7" s="5" t="n">
        <f aca="false">_xlfn.NORM.DIST(F7,$F$13,$F$15,TRUE())</f>
        <v>0.339204202112389</v>
      </c>
      <c r="K7" s="6" t="n">
        <f aca="false">_xlfn.NORM.S.INV(I7)</f>
        <v>0.15707401528415</v>
      </c>
      <c r="L7" s="6" t="n">
        <f aca="false">_xlfn.NORM.S.INV(J7)</f>
        <v>-0.414635980762997</v>
      </c>
      <c r="M7" s="6" t="n">
        <f aca="false">_xlfn.NORM.INV(I7,$E$13,$E$15)</f>
        <v>7.03517587939699</v>
      </c>
      <c r="N7" s="6" t="n">
        <f aca="false">_xlfn.NORM.INV(J7,$F$13,$F$15)</f>
        <v>8.79396984924623</v>
      </c>
    </row>
    <row r="8" customFormat="false" ht="12.8" hidden="false" customHeight="false" outlineLevel="0" collapsed="false">
      <c r="A8" s="3" t="s">
        <v>17</v>
      </c>
      <c r="B8" s="4" t="n">
        <v>393</v>
      </c>
      <c r="C8" s="4" t="n">
        <v>394</v>
      </c>
      <c r="D8" s="4" t="n">
        <v>384</v>
      </c>
      <c r="E8" s="5" t="n">
        <f aca="false">((B8-D8)/D8)*100</f>
        <v>2.34375</v>
      </c>
      <c r="F8" s="5" t="n">
        <f aca="false">((C8-D8)/D8)*100</f>
        <v>2.60416666666667</v>
      </c>
      <c r="G8" s="5"/>
      <c r="H8" s="5"/>
      <c r="I8" s="5" t="n">
        <f aca="false">_xlfn.NORM.DIST(E8,$E$13,$E$15,TRUE())</f>
        <v>0.417721092043253</v>
      </c>
      <c r="J8" s="5" t="n">
        <f aca="false">_xlfn.NORM.DIST(F8,$F$13,$F$15,TRUE())</f>
        <v>0.200460770880553</v>
      </c>
      <c r="K8" s="6" t="n">
        <f aca="false">_xlfn.NORM.S.INV(I8)</f>
        <v>-0.207726936562337</v>
      </c>
      <c r="L8" s="6" t="n">
        <f aca="false">_xlfn.NORM.S.INV(J8)</f>
        <v>-0.839976537540576</v>
      </c>
      <c r="M8" s="6" t="n">
        <f aca="false">_xlfn.NORM.INV(I8,$E$13,$E$15)</f>
        <v>2.34375</v>
      </c>
      <c r="N8" s="6" t="n">
        <f aca="false">_xlfn.NORM.INV(J8,$F$13,$F$15)</f>
        <v>2.60416666666667</v>
      </c>
    </row>
    <row r="9" customFormat="false" ht="12.8" hidden="false" customHeight="false" outlineLevel="0" collapsed="false">
      <c r="A9" s="3" t="s">
        <v>18</v>
      </c>
      <c r="B9" s="4" t="n">
        <v>643</v>
      </c>
      <c r="C9" s="4" t="n">
        <v>684</v>
      </c>
      <c r="D9" s="4" t="n">
        <v>628</v>
      </c>
      <c r="E9" s="5" t="n">
        <f aca="false">((B9-D9)/D9)*100</f>
        <v>2.38853503184713</v>
      </c>
      <c r="F9" s="5" t="n">
        <f aca="false">((C9-D9)/D9)*100</f>
        <v>8.9171974522293</v>
      </c>
      <c r="G9" s="5"/>
      <c r="H9" s="5"/>
      <c r="I9" s="5" t="n">
        <f aca="false">_xlfn.NORM.DIST(E9,$E$13,$E$15,TRUE())</f>
        <v>0.419081221556133</v>
      </c>
      <c r="J9" s="5" t="n">
        <f aca="false">_xlfn.NORM.DIST(F9,$F$13,$F$15,TRUE())</f>
        <v>0.3423094970631</v>
      </c>
      <c r="K9" s="6" t="n">
        <f aca="false">_xlfn.NORM.S.INV(I9)</f>
        <v>-0.204244493768547</v>
      </c>
      <c r="L9" s="6" t="n">
        <f aca="false">_xlfn.NORM.S.INV(J9)</f>
        <v>-0.406168232158211</v>
      </c>
      <c r="M9" s="6" t="n">
        <f aca="false">_xlfn.NORM.INV(I9,$E$13,$E$15)</f>
        <v>2.38853503184713</v>
      </c>
      <c r="N9" s="6" t="n">
        <f aca="false">_xlfn.NORM.INV(J9,$F$13,$F$15)</f>
        <v>8.9171974522293</v>
      </c>
    </row>
    <row r="10" customFormat="false" ht="12.8" hidden="false" customHeight="false" outlineLevel="0" collapsed="false">
      <c r="A10" s="3" t="s">
        <v>19</v>
      </c>
      <c r="B10" s="4" t="n">
        <v>591</v>
      </c>
      <c r="C10" s="4" t="n">
        <v>629</v>
      </c>
      <c r="D10" s="4" t="n">
        <v>576</v>
      </c>
      <c r="E10" s="5" t="n">
        <f aca="false">((B10-D10)/D10)*100</f>
        <v>2.60416666666667</v>
      </c>
      <c r="F10" s="5" t="n">
        <f aca="false">((C10-D10)/D10)*100</f>
        <v>9.20138888888889</v>
      </c>
      <c r="G10" s="5"/>
      <c r="H10" s="5"/>
      <c r="I10" s="5" t="n">
        <f aca="false">_xlfn.NORM.DIST(E10,$E$13,$E$15,TRUE())</f>
        <v>0.425643258423115</v>
      </c>
      <c r="J10" s="5" t="n">
        <f aca="false">_xlfn.NORM.DIST(F10,$F$13,$F$15,TRUE())</f>
        <v>0.349511503839499</v>
      </c>
      <c r="K10" s="6" t="n">
        <f aca="false">_xlfn.NORM.S.INV(I10)</f>
        <v>-0.187477176613258</v>
      </c>
      <c r="L10" s="6" t="n">
        <f aca="false">_xlfn.NORM.S.INV(J10)</f>
        <v>-0.386639639675593</v>
      </c>
      <c r="M10" s="6" t="n">
        <f aca="false">_xlfn.NORM.INV(I10,$E$13,$E$15)</f>
        <v>2.60416666666667</v>
      </c>
      <c r="N10" s="6" t="n">
        <f aca="false">_xlfn.NORM.INV(J10,$F$13,$F$15)</f>
        <v>9.20138888888889</v>
      </c>
    </row>
    <row r="11" customFormat="false" ht="12.8" hidden="false" customHeight="false" outlineLevel="0" collapsed="false">
      <c r="A11" s="3" t="s">
        <v>20</v>
      </c>
      <c r="B11" s="4" t="n">
        <v>981</v>
      </c>
      <c r="C11" s="4" t="n">
        <v>1059</v>
      </c>
      <c r="D11" s="4" t="n">
        <v>698</v>
      </c>
      <c r="E11" s="5" t="n">
        <f aca="false">((B11-D11)/D11)*100</f>
        <v>40.5444126074499</v>
      </c>
      <c r="F11" s="5" t="n">
        <f aca="false">((C11-D11)/D11)*100</f>
        <v>51.7191977077364</v>
      </c>
      <c r="G11" s="5"/>
      <c r="H11" s="5"/>
      <c r="I11" s="5" t="n">
        <f aca="false">_xlfn.NORM.DIST(E11,$E$13,$E$15,TRUE())</f>
        <v>0.997133916224625</v>
      </c>
      <c r="J11" s="5" t="n">
        <f aca="false">_xlfn.NORM.DIST(F11,$F$13,$F$15,TRUE())</f>
        <v>0.994378085209512</v>
      </c>
      <c r="K11" s="6" t="n">
        <f aca="false">_xlfn.NORM.S.INV(I11)</f>
        <v>2.76272137459279</v>
      </c>
      <c r="L11" s="6" t="n">
        <f aca="false">_xlfn.NORM.S.INV(J11)</f>
        <v>2.53502813271304</v>
      </c>
      <c r="M11" s="6" t="n">
        <f aca="false">_xlfn.NORM.INV(I11,$E$13,$E$15)</f>
        <v>40.5444126074499</v>
      </c>
      <c r="N11" s="6" t="n">
        <f aca="false">_xlfn.NORM.INV(J11,$F$13,$F$15)</f>
        <v>51.7191977077364</v>
      </c>
    </row>
    <row r="12" customFormat="false" ht="12.8" hidden="false" customHeight="false" outlineLevel="0" collapsed="false">
      <c r="B12" s="4"/>
      <c r="C12" s="4"/>
      <c r="D12" s="4"/>
      <c r="E12" s="4"/>
      <c r="F12" s="4"/>
      <c r="G12" s="4"/>
      <c r="H12" s="4"/>
      <c r="I12" s="4"/>
      <c r="J12" s="4"/>
    </row>
    <row r="13" customFormat="false" ht="15" hidden="false" customHeight="false" outlineLevel="0" collapsed="false">
      <c r="A13" s="7" t="s">
        <v>21</v>
      </c>
      <c r="B13" s="8" t="n">
        <f aca="false">AVERAGE(B2:B11)</f>
        <v>479.4</v>
      </c>
      <c r="C13" s="8" t="n">
        <f aca="false">AVERAGE(C2:C11)</f>
        <v>520.9</v>
      </c>
      <c r="D13" s="8"/>
      <c r="E13" s="8" t="n">
        <f aca="false">AVERAGE(E2:E11)</f>
        <v>5.01516716901688</v>
      </c>
      <c r="F13" s="8" t="n">
        <f aca="false">AVERAGE(F2:F11)</f>
        <v>14.8279938153193</v>
      </c>
      <c r="G13" s="5"/>
      <c r="H13" s="5"/>
      <c r="I13" s="4"/>
      <c r="J13" s="4"/>
    </row>
    <row r="14" customFormat="false" ht="15" hidden="false" customHeight="false" outlineLevel="0" collapsed="false">
      <c r="A14" s="9"/>
      <c r="B14" s="10"/>
      <c r="C14" s="10"/>
      <c r="D14" s="10"/>
      <c r="E14" s="11"/>
      <c r="F14" s="11"/>
      <c r="G14" s="6"/>
      <c r="H14" s="6"/>
    </row>
    <row r="15" customFormat="false" ht="23.85" hidden="false" customHeight="false" outlineLevel="0" collapsed="false">
      <c r="A15" s="12" t="s">
        <v>22</v>
      </c>
      <c r="B15" s="11" t="n">
        <f aca="false">STDEV(B2:B11)</f>
        <v>212.889225237498</v>
      </c>
      <c r="C15" s="11" t="n">
        <f aca="false">STDEV(C2:C11)</f>
        <v>224.510059165879</v>
      </c>
      <c r="D15" s="11"/>
      <c r="E15" s="11" t="n">
        <f aca="false">STDEV(E2:E11)</f>
        <v>12.8602347544619</v>
      </c>
      <c r="F15" s="11" t="n">
        <f aca="false">STDEV(F2:F11)</f>
        <v>14.5525816523919</v>
      </c>
      <c r="G15" s="6"/>
      <c r="H15" s="6"/>
    </row>
    <row r="17" customFormat="false" ht="23.85" hidden="false" customHeight="false" outlineLevel="0" collapsed="false">
      <c r="A17" s="12" t="s">
        <v>23</v>
      </c>
      <c r="B17" s="0" t="n">
        <f aca="false">COUNT(B2:B11)</f>
        <v>10</v>
      </c>
      <c r="C17" s="0" t="n">
        <f aca="false">COUNT(C2:C11)</f>
        <v>10</v>
      </c>
    </row>
    <row r="18" customFormat="false" ht="23.85" hidden="false" customHeight="false" outlineLevel="0" collapsed="false">
      <c r="A18" s="13" t="s">
        <v>24</v>
      </c>
      <c r="B18" s="14" t="n">
        <v>18</v>
      </c>
      <c r="C18" s="14"/>
      <c r="D18" s="14"/>
      <c r="E18" s="14"/>
      <c r="F18" s="14"/>
      <c r="G18" s="14"/>
    </row>
    <row r="19" customFormat="false" ht="12.8" hidden="false" customHeight="false" outlineLevel="0" collapsed="false">
      <c r="A19" s="13" t="s">
        <v>25</v>
      </c>
      <c r="B19" s="14" t="n">
        <f aca="false">ABS(B13-C13)</f>
        <v>41.5</v>
      </c>
      <c r="C19" s="14"/>
      <c r="D19" s="14"/>
      <c r="E19" s="14"/>
      <c r="F19" s="14"/>
      <c r="G19" s="14"/>
    </row>
    <row r="20" customFormat="false" ht="12.8" hidden="false" customHeight="false" outlineLevel="0" collapsed="false">
      <c r="A20" s="9"/>
      <c r="C20" s="14"/>
      <c r="D20" s="14"/>
      <c r="E20" s="14"/>
      <c r="F20" s="14"/>
      <c r="G20" s="14"/>
    </row>
    <row r="21" customFormat="false" ht="15" hidden="false" customHeight="false" outlineLevel="0" collapsed="false">
      <c r="A21" s="15" t="s">
        <v>26</v>
      </c>
      <c r="B21" s="16" t="n">
        <f aca="false">B19/SQRT(((B17-1)*B15^2+(C17-1)*C15^2)/(B17+C17-2)*((B17+C17)/(B17*C17)))</f>
        <v>0.424162045658375</v>
      </c>
    </row>
    <row r="22" customFormat="false" ht="23.85" hidden="false" customHeight="false" outlineLevel="0" collapsed="false">
      <c r="A22" s="13" t="s">
        <v>27</v>
      </c>
      <c r="B22" s="10" t="n">
        <f aca="false">TDIST(B21,B18,2)</f>
        <v>0.67647370710908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1479</TotalTime>
  <Application>LibreOffice/4.3.5.2.0$Linux_X86_64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2015-01-11T20:25:12Z</dcterms:created>
  <dc:language>it-IT</dc:language>
  <dcterms:modified xsi:type="dcterms:W3CDTF">2015-01-11T23:05:27Z</dcterms:modified>
  <cp:revision>4</cp:revision>
</cp:coreProperties>
</file>